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olo/VQR/2020-24/"/>
    </mc:Choice>
  </mc:AlternateContent>
  <xr:revisionPtr revIDLastSave="0" documentId="13_ncr:1_{C9ECDDF3-FFEE-764F-8942-5D0D45B1E2D2}" xr6:coauthVersionLast="45" xr6:coauthVersionMax="45" xr10:uidLastSave="{00000000-0000-0000-0000-000000000000}"/>
  <bookViews>
    <workbookView xWindow="520" yWindow="460" windowWidth="28800" windowHeight="16560" activeTab="6" xr2:uid="{00000000-000D-0000-FFFF-FFFF00000000}"/>
  </bookViews>
  <sheets>
    <sheet name="Pubblicazion RAW data" sheetId="1" r:id="rId1"/>
    <sheet name="Pubblicazioni senza duplicazion" sheetId="3" r:id="rId2"/>
    <sheet name="rivQ1" sheetId="7" r:id="rId3"/>
    <sheet name="rivQ2" sheetId="10" r:id="rId4"/>
    <sheet name="Afferenti" sheetId="2" r:id="rId5"/>
    <sheet name="Monitoraggio mid-term" sheetId="11" r:id="rId6"/>
    <sheet name="Mid-term summary" sheetId="9" r:id="rId7"/>
  </sheets>
  <calcPr calcId="191029"/>
  <pivotCaches>
    <pivotCache cacheId="104" r:id="rId8"/>
    <pivotCache cacheId="105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9" l="1"/>
  <c r="D14" i="9"/>
  <c r="D10" i="9"/>
  <c r="D9" i="9"/>
  <c r="D5" i="9"/>
  <c r="L9" i="2" l="1"/>
  <c r="L46" i="2"/>
  <c r="L45" i="2"/>
  <c r="L43" i="2"/>
  <c r="L42" i="2"/>
  <c r="L41" i="2"/>
  <c r="L40" i="2"/>
  <c r="L39" i="2"/>
  <c r="L38" i="2"/>
  <c r="L36" i="2"/>
  <c r="L35" i="2"/>
  <c r="L34" i="2"/>
  <c r="L33" i="2"/>
  <c r="L32" i="2"/>
  <c r="L31" i="2"/>
  <c r="L29" i="2"/>
  <c r="L27" i="2"/>
  <c r="L26" i="2"/>
  <c r="L25" i="2"/>
  <c r="L23" i="2"/>
  <c r="L18" i="2"/>
  <c r="L12" i="2"/>
  <c r="L3" i="2"/>
  <c r="K46" i="2"/>
  <c r="K45" i="2"/>
  <c r="K44" i="2"/>
  <c r="L44" i="2" s="1"/>
  <c r="K43" i="2"/>
  <c r="K42" i="2"/>
  <c r="K41" i="2"/>
  <c r="K40" i="2"/>
  <c r="K39" i="2"/>
  <c r="K38" i="2"/>
  <c r="K37" i="2"/>
  <c r="L37" i="2" s="1"/>
  <c r="K36" i="2"/>
  <c r="K35" i="2"/>
  <c r="K34" i="2"/>
  <c r="K33" i="2"/>
  <c r="K32" i="2"/>
  <c r="K31" i="2"/>
  <c r="K29" i="2"/>
  <c r="K28" i="2"/>
  <c r="L28" i="2" s="1"/>
  <c r="K27" i="2"/>
  <c r="K26" i="2"/>
  <c r="K25" i="2"/>
  <c r="K24" i="2"/>
  <c r="L24" i="2" s="1"/>
  <c r="K23" i="2"/>
  <c r="K22" i="2"/>
  <c r="L22" i="2" s="1"/>
  <c r="K21" i="2"/>
  <c r="L21" i="2" s="1"/>
  <c r="K20" i="2"/>
  <c r="L20" i="2" s="1"/>
  <c r="K19" i="2"/>
  <c r="K18" i="2"/>
  <c r="K17" i="2"/>
  <c r="L17" i="2" s="1"/>
  <c r="K16" i="2"/>
  <c r="L16" i="2" s="1"/>
  <c r="K15" i="2"/>
  <c r="L15" i="2" s="1"/>
  <c r="K14" i="2"/>
  <c r="L14" i="2" s="1"/>
  <c r="K13" i="2"/>
  <c r="L13" i="2" s="1"/>
  <c r="K12" i="2"/>
  <c r="K11" i="2"/>
  <c r="L11" i="2" s="1"/>
  <c r="K8" i="2"/>
  <c r="L8" i="2" s="1"/>
  <c r="K5" i="2"/>
  <c r="L5" i="2" s="1"/>
  <c r="K3" i="2"/>
  <c r="K2" i="2"/>
  <c r="L2" i="2" s="1"/>
  <c r="J47" i="2"/>
  <c r="I47" i="2"/>
  <c r="H47" i="2"/>
  <c r="G47" i="2"/>
  <c r="J30" i="2"/>
  <c r="I30" i="2"/>
  <c r="J10" i="2"/>
  <c r="I10" i="2"/>
  <c r="J7" i="2"/>
  <c r="I7" i="2"/>
  <c r="C8" i="9"/>
  <c r="D4" i="9"/>
  <c r="C3" i="9"/>
  <c r="K47" i="2" l="1"/>
  <c r="L47" i="2"/>
  <c r="H4" i="2"/>
  <c r="G4" i="2"/>
  <c r="H6" i="2"/>
  <c r="G6" i="2"/>
  <c r="G30" i="2"/>
  <c r="H30" i="2"/>
  <c r="H7" i="2"/>
  <c r="G7" i="2"/>
  <c r="H10" i="2"/>
  <c r="G10" i="2"/>
  <c r="W325" i="3" a="1"/>
  <c r="W325" i="3" s="1"/>
  <c r="Y995" i="3" l="1" a="1"/>
  <c r="Y995" i="3" s="1"/>
  <c r="Y994" i="3" a="1"/>
  <c r="Y994" i="3" s="1"/>
  <c r="Y993" i="3" a="1"/>
  <c r="Y993" i="3" s="1"/>
  <c r="Y992" i="3" a="1"/>
  <c r="Y992" i="3" s="1"/>
  <c r="Y991" i="3" a="1"/>
  <c r="Y991" i="3" s="1"/>
  <c r="Y990" i="3" a="1"/>
  <c r="Y990" i="3" s="1"/>
  <c r="Y989" i="3" a="1"/>
  <c r="Y989" i="3" s="1"/>
  <c r="Y988" i="3" a="1"/>
  <c r="Y988" i="3" s="1"/>
  <c r="Y987" i="3" a="1"/>
  <c r="Y987" i="3" s="1"/>
  <c r="Y986" i="3" a="1"/>
  <c r="Y986" i="3" s="1"/>
  <c r="Y985" i="3" a="1"/>
  <c r="Y985" i="3" s="1"/>
  <c r="Y984" i="3" a="1"/>
  <c r="Y984" i="3" s="1"/>
  <c r="Y983" i="3" a="1"/>
  <c r="Y983" i="3" s="1"/>
  <c r="Y982" i="3" a="1"/>
  <c r="Y982" i="3" s="1"/>
  <c r="Y981" i="3" a="1"/>
  <c r="Y981" i="3" s="1"/>
  <c r="Y980" i="3" a="1"/>
  <c r="Y980" i="3" s="1"/>
  <c r="Y979" i="3" a="1"/>
  <c r="Y979" i="3" s="1"/>
  <c r="Y978" i="3" a="1"/>
  <c r="Y978" i="3" s="1"/>
  <c r="Y977" i="3" a="1"/>
  <c r="Y977" i="3" s="1"/>
  <c r="Y976" i="3" a="1"/>
  <c r="Y976" i="3" s="1"/>
  <c r="Y975" i="3" a="1"/>
  <c r="Y975" i="3" s="1"/>
  <c r="Y974" i="3" a="1"/>
  <c r="Y974" i="3" s="1"/>
  <c r="Y973" i="3" a="1"/>
  <c r="Y973" i="3" s="1"/>
  <c r="Y972" i="3" a="1"/>
  <c r="Y972" i="3" s="1"/>
  <c r="Y971" i="3" a="1"/>
  <c r="Y971" i="3" s="1"/>
  <c r="Y970" i="3" a="1"/>
  <c r="Y970" i="3" s="1"/>
  <c r="Y969" i="3" a="1"/>
  <c r="Y969" i="3" s="1"/>
  <c r="Y968" i="3" a="1"/>
  <c r="Y968" i="3" s="1"/>
  <c r="Y967" i="3" a="1"/>
  <c r="Y967" i="3" s="1"/>
  <c r="Y966" i="3" a="1"/>
  <c r="Y966" i="3" s="1"/>
  <c r="Y965" i="3" a="1"/>
  <c r="Y965" i="3" s="1"/>
  <c r="Y964" i="3" a="1"/>
  <c r="Y964" i="3" s="1"/>
  <c r="Y963" i="3" a="1"/>
  <c r="Y963" i="3" s="1"/>
  <c r="Y962" i="3" a="1"/>
  <c r="Y962" i="3" s="1"/>
  <c r="Y961" i="3" a="1"/>
  <c r="Y961" i="3" s="1"/>
  <c r="Y960" i="3" a="1"/>
  <c r="Y960" i="3" s="1"/>
  <c r="Y959" i="3" a="1"/>
  <c r="Y959" i="3" s="1"/>
  <c r="Y958" i="3" a="1"/>
  <c r="Y958" i="3" s="1"/>
  <c r="Y957" i="3" a="1"/>
  <c r="Y957" i="3" s="1"/>
  <c r="Y956" i="3" a="1"/>
  <c r="Y956" i="3" s="1"/>
  <c r="Y955" i="3" a="1"/>
  <c r="Y955" i="3" s="1"/>
  <c r="Y954" i="3" a="1"/>
  <c r="Y954" i="3" s="1"/>
  <c r="Y953" i="3" a="1"/>
  <c r="Y953" i="3" s="1"/>
  <c r="Y952" i="3" a="1"/>
  <c r="Y952" i="3" s="1"/>
  <c r="Y951" i="3" a="1"/>
  <c r="Y951" i="3" s="1"/>
  <c r="Y950" i="3" a="1"/>
  <c r="Y950" i="3" s="1"/>
  <c r="Y949" i="3" a="1"/>
  <c r="Y949" i="3" s="1"/>
  <c r="Y948" i="3" a="1"/>
  <c r="Y948" i="3" s="1"/>
  <c r="Y947" i="3" a="1"/>
  <c r="Y947" i="3" s="1"/>
  <c r="Y946" i="3" a="1"/>
  <c r="Y946" i="3" s="1"/>
  <c r="Y945" i="3" a="1"/>
  <c r="Y945" i="3" s="1"/>
  <c r="Y944" i="3" a="1"/>
  <c r="Y944" i="3" s="1"/>
  <c r="Y943" i="3" a="1"/>
  <c r="Y943" i="3" s="1"/>
  <c r="Y942" i="3" a="1"/>
  <c r="Y942" i="3" s="1"/>
  <c r="Y941" i="3" a="1"/>
  <c r="Y941" i="3" s="1"/>
  <c r="Y940" i="3" a="1"/>
  <c r="Y940" i="3" s="1"/>
  <c r="Y939" i="3" a="1"/>
  <c r="Y939" i="3" s="1"/>
  <c r="Y938" i="3" a="1"/>
  <c r="Y938" i="3" s="1"/>
  <c r="Y937" i="3" a="1"/>
  <c r="Y937" i="3" s="1"/>
  <c r="Y936" i="3" a="1"/>
  <c r="Y936" i="3" s="1"/>
  <c r="Y935" i="3" a="1"/>
  <c r="Y935" i="3" s="1"/>
  <c r="Y934" i="3" a="1"/>
  <c r="Y934" i="3" s="1"/>
  <c r="Y933" i="3" a="1"/>
  <c r="Y933" i="3" s="1"/>
  <c r="Y932" i="3" a="1"/>
  <c r="Y932" i="3" s="1"/>
  <c r="Y931" i="3" a="1"/>
  <c r="Y931" i="3" s="1"/>
  <c r="Y930" i="3" a="1"/>
  <c r="Y930" i="3" s="1"/>
  <c r="Y929" i="3" a="1"/>
  <c r="Y929" i="3" s="1"/>
  <c r="Y928" i="3" a="1"/>
  <c r="Y928" i="3" s="1"/>
  <c r="Y927" i="3" a="1"/>
  <c r="Y927" i="3" s="1"/>
  <c r="Y926" i="3" a="1"/>
  <c r="Y926" i="3" s="1"/>
  <c r="Y925" i="3" a="1"/>
  <c r="Y925" i="3" s="1"/>
  <c r="Y924" i="3" a="1"/>
  <c r="Y924" i="3" s="1"/>
  <c r="Y923" i="3" a="1"/>
  <c r="Y923" i="3" s="1"/>
  <c r="Y922" i="3" a="1"/>
  <c r="Y922" i="3" s="1"/>
  <c r="Y921" i="3" a="1"/>
  <c r="Y921" i="3" s="1"/>
  <c r="Y920" i="3" a="1"/>
  <c r="Y920" i="3" s="1"/>
  <c r="Y919" i="3" a="1"/>
  <c r="Y919" i="3" s="1"/>
  <c r="Y918" i="3" a="1"/>
  <c r="Y918" i="3" s="1"/>
  <c r="Y917" i="3" a="1"/>
  <c r="Y917" i="3" s="1"/>
  <c r="Y916" i="3" a="1"/>
  <c r="Y916" i="3" s="1"/>
  <c r="Y915" i="3" a="1"/>
  <c r="Y915" i="3" s="1"/>
  <c r="Y914" i="3" a="1"/>
  <c r="Y914" i="3" s="1"/>
  <c r="Y913" i="3" a="1"/>
  <c r="Y913" i="3" s="1"/>
  <c r="Y912" i="3" a="1"/>
  <c r="Y912" i="3" s="1"/>
  <c r="Y911" i="3" a="1"/>
  <c r="Y911" i="3" s="1"/>
  <c r="Y910" i="3" a="1"/>
  <c r="Y910" i="3" s="1"/>
  <c r="Y909" i="3" a="1"/>
  <c r="Y909" i="3" s="1"/>
  <c r="Y908" i="3" a="1"/>
  <c r="Y908" i="3" s="1"/>
  <c r="Y907" i="3" a="1"/>
  <c r="Y907" i="3" s="1"/>
  <c r="Y906" i="3" a="1"/>
  <c r="Y906" i="3" s="1"/>
  <c r="Y905" i="3" a="1"/>
  <c r="Y905" i="3" s="1"/>
  <c r="Y904" i="3" a="1"/>
  <c r="Y904" i="3" s="1"/>
  <c r="Y903" i="3" a="1"/>
  <c r="Y903" i="3" s="1"/>
  <c r="Y902" i="3" a="1"/>
  <c r="Y902" i="3" s="1"/>
  <c r="Y901" i="3" a="1"/>
  <c r="Y901" i="3" s="1"/>
  <c r="Y900" i="3" a="1"/>
  <c r="Y900" i="3" s="1"/>
  <c r="Y899" i="3" a="1"/>
  <c r="Y899" i="3" s="1"/>
  <c r="Y898" i="3" a="1"/>
  <c r="Y898" i="3" s="1"/>
  <c r="Y897" i="3" a="1"/>
  <c r="Y897" i="3" s="1"/>
  <c r="Y896" i="3" a="1"/>
  <c r="Y896" i="3" s="1"/>
  <c r="Y895" i="3" a="1"/>
  <c r="Y895" i="3" s="1"/>
  <c r="Y894" i="3" a="1"/>
  <c r="Y894" i="3" s="1"/>
  <c r="Y893" i="3" a="1"/>
  <c r="Y893" i="3" s="1"/>
  <c r="Y892" i="3" a="1"/>
  <c r="Y892" i="3" s="1"/>
  <c r="Y891" i="3" a="1"/>
  <c r="Y891" i="3" s="1"/>
  <c r="Y890" i="3" a="1"/>
  <c r="Y890" i="3" s="1"/>
  <c r="Y889" i="3" a="1"/>
  <c r="Y889" i="3" s="1"/>
  <c r="Y888" i="3" a="1"/>
  <c r="Y888" i="3" s="1"/>
  <c r="Y887" i="3" a="1"/>
  <c r="Y887" i="3" s="1"/>
  <c r="Y886" i="3" a="1"/>
  <c r="Y886" i="3" s="1"/>
  <c r="Y885" i="3" a="1"/>
  <c r="Y885" i="3" s="1"/>
  <c r="Y884" i="3" a="1"/>
  <c r="Y884" i="3" s="1"/>
  <c r="Y883" i="3" a="1"/>
  <c r="Y883" i="3" s="1"/>
  <c r="Y882" i="3" a="1"/>
  <c r="Y882" i="3" s="1"/>
  <c r="Y881" i="3" a="1"/>
  <c r="Y881" i="3" s="1"/>
  <c r="Y880" i="3" a="1"/>
  <c r="Y880" i="3" s="1"/>
  <c r="Y879" i="3" a="1"/>
  <c r="Y879" i="3" s="1"/>
  <c r="Y878" i="3" a="1"/>
  <c r="Y878" i="3" s="1"/>
  <c r="Y877" i="3" a="1"/>
  <c r="Y877" i="3" s="1"/>
  <c r="Y876" i="3" a="1"/>
  <c r="Y876" i="3" s="1"/>
  <c r="Y875" i="3" a="1"/>
  <c r="Y875" i="3" s="1"/>
  <c r="Y874" i="3" a="1"/>
  <c r="Y874" i="3" s="1"/>
  <c r="Y873" i="3" a="1"/>
  <c r="Y873" i="3" s="1"/>
  <c r="Y872" i="3" a="1"/>
  <c r="Y872" i="3" s="1"/>
  <c r="Y871" i="3" a="1"/>
  <c r="Y871" i="3" s="1"/>
  <c r="Y870" i="3" a="1"/>
  <c r="Y870" i="3" s="1"/>
  <c r="Y869" i="3" a="1"/>
  <c r="Y869" i="3" s="1"/>
  <c r="Y868" i="3" a="1"/>
  <c r="Y868" i="3" s="1"/>
  <c r="Y867" i="3" a="1"/>
  <c r="Y867" i="3" s="1"/>
  <c r="Y866" i="3" a="1"/>
  <c r="Y866" i="3" s="1"/>
  <c r="Y865" i="3" a="1"/>
  <c r="Y865" i="3" s="1"/>
  <c r="Y864" i="3" a="1"/>
  <c r="Y864" i="3" s="1"/>
  <c r="Y863" i="3" a="1"/>
  <c r="Y863" i="3" s="1"/>
  <c r="Y862" i="3" a="1"/>
  <c r="Y862" i="3" s="1"/>
  <c r="Y861" i="3" a="1"/>
  <c r="Y861" i="3" s="1"/>
  <c r="Y860" i="3" a="1"/>
  <c r="Y860" i="3" s="1"/>
  <c r="Y859" i="3" a="1"/>
  <c r="Y859" i="3" s="1"/>
  <c r="Y858" i="3" a="1"/>
  <c r="Y858" i="3" s="1"/>
  <c r="Y857" i="3" a="1"/>
  <c r="Y857" i="3" s="1"/>
  <c r="Y856" i="3" a="1"/>
  <c r="Y856" i="3" s="1"/>
  <c r="Y855" i="3" a="1"/>
  <c r="Y855" i="3" s="1"/>
  <c r="Y854" i="3" a="1"/>
  <c r="Y854" i="3" s="1"/>
  <c r="Y853" i="3" a="1"/>
  <c r="Y853" i="3" s="1"/>
  <c r="Y852" i="3" a="1"/>
  <c r="Y852" i="3" s="1"/>
  <c r="Y851" i="3" a="1"/>
  <c r="Y851" i="3" s="1"/>
  <c r="Y850" i="3" a="1"/>
  <c r="Y850" i="3" s="1"/>
  <c r="Y849" i="3" a="1"/>
  <c r="Y849" i="3" s="1"/>
  <c r="Y848" i="3" a="1"/>
  <c r="Y848" i="3" s="1"/>
  <c r="Y847" i="3" a="1"/>
  <c r="Y847" i="3" s="1"/>
  <c r="Y846" i="3" a="1"/>
  <c r="Y846" i="3" s="1"/>
  <c r="Y845" i="3" a="1"/>
  <c r="Y845" i="3" s="1"/>
  <c r="Y844" i="3" a="1"/>
  <c r="Y844" i="3" s="1"/>
  <c r="Y843" i="3" a="1"/>
  <c r="Y843" i="3" s="1"/>
  <c r="Y842" i="3" a="1"/>
  <c r="Y842" i="3" s="1"/>
  <c r="Y841" i="3" a="1"/>
  <c r="Y841" i="3" s="1"/>
  <c r="Y840" i="3" a="1"/>
  <c r="Y840" i="3" s="1"/>
  <c r="Y839" i="3" a="1"/>
  <c r="Y839" i="3" s="1"/>
  <c r="Y838" i="3" a="1"/>
  <c r="Y838" i="3" s="1"/>
  <c r="Y837" i="3" a="1"/>
  <c r="Y837" i="3" s="1"/>
  <c r="Y836" i="3" a="1"/>
  <c r="Y836" i="3" s="1"/>
  <c r="Y835" i="3" a="1"/>
  <c r="Y835" i="3" s="1"/>
  <c r="Y834" i="3" a="1"/>
  <c r="Y834" i="3" s="1"/>
  <c r="Y833" i="3" a="1"/>
  <c r="Y833" i="3" s="1"/>
  <c r="Y832" i="3" a="1"/>
  <c r="Y832" i="3" s="1"/>
  <c r="Y831" i="3" a="1"/>
  <c r="Y831" i="3" s="1"/>
  <c r="Y830" i="3" a="1"/>
  <c r="Y830" i="3" s="1"/>
  <c r="Y829" i="3" a="1"/>
  <c r="Y829" i="3" s="1"/>
  <c r="Y828" i="3" a="1"/>
  <c r="Y828" i="3" s="1"/>
  <c r="Y827" i="3" a="1"/>
  <c r="Y827" i="3" s="1"/>
  <c r="Y826" i="3" a="1"/>
  <c r="Y826" i="3" s="1"/>
  <c r="Y825" i="3" a="1"/>
  <c r="Y825" i="3" s="1"/>
  <c r="Y824" i="3" a="1"/>
  <c r="Y824" i="3" s="1"/>
  <c r="Y823" i="3" a="1"/>
  <c r="Y823" i="3" s="1"/>
  <c r="Y822" i="3" a="1"/>
  <c r="Y822" i="3" s="1"/>
  <c r="Y821" i="3" a="1"/>
  <c r="Y821" i="3" s="1"/>
  <c r="Y820" i="3" a="1"/>
  <c r="Y820" i="3" s="1"/>
  <c r="Y819" i="3" a="1"/>
  <c r="Y819" i="3" s="1"/>
  <c r="Y818" i="3" a="1"/>
  <c r="Y818" i="3" s="1"/>
  <c r="Y817" i="3" a="1"/>
  <c r="Y817" i="3" s="1"/>
  <c r="Y816" i="3" a="1"/>
  <c r="Y816" i="3" s="1"/>
  <c r="Y815" i="3" a="1"/>
  <c r="Y815" i="3" s="1"/>
  <c r="Y814" i="3" a="1"/>
  <c r="Y814" i="3" s="1"/>
  <c r="Y813" i="3" a="1"/>
  <c r="Y813" i="3" s="1"/>
  <c r="Y812" i="3" a="1"/>
  <c r="Y812" i="3" s="1"/>
  <c r="Y811" i="3" a="1"/>
  <c r="Y811" i="3" s="1"/>
  <c r="Y810" i="3" a="1"/>
  <c r="Y810" i="3" s="1"/>
  <c r="Y809" i="3" a="1"/>
  <c r="Y809" i="3" s="1"/>
  <c r="Y808" i="3" a="1"/>
  <c r="Y808" i="3" s="1"/>
  <c r="Y807" i="3" a="1"/>
  <c r="Y807" i="3" s="1"/>
  <c r="Y806" i="3" a="1"/>
  <c r="Y806" i="3" s="1"/>
  <c r="Y805" i="3" a="1"/>
  <c r="Y805" i="3" s="1"/>
  <c r="Y804" i="3" a="1"/>
  <c r="Y804" i="3" s="1"/>
  <c r="Y803" i="3" a="1"/>
  <c r="Y803" i="3" s="1"/>
  <c r="Y802" i="3" a="1"/>
  <c r="Y802" i="3" s="1"/>
  <c r="Y801" i="3" a="1"/>
  <c r="Y801" i="3" s="1"/>
  <c r="Y800" i="3" a="1"/>
  <c r="Y800" i="3" s="1"/>
  <c r="Y799" i="3" a="1"/>
  <c r="Y799" i="3" s="1"/>
  <c r="Y798" i="3" a="1"/>
  <c r="Y798" i="3" s="1"/>
  <c r="Y797" i="3" a="1"/>
  <c r="Y797" i="3" s="1"/>
  <c r="Y796" i="3" a="1"/>
  <c r="Y796" i="3" s="1"/>
  <c r="Y795" i="3" a="1"/>
  <c r="Y795" i="3" s="1"/>
  <c r="Y794" i="3" a="1"/>
  <c r="Y794" i="3" s="1"/>
  <c r="Y793" i="3" a="1"/>
  <c r="Y793" i="3" s="1"/>
  <c r="Y792" i="3" a="1"/>
  <c r="Y792" i="3" s="1"/>
  <c r="Y791" i="3" a="1"/>
  <c r="Y791" i="3" s="1"/>
  <c r="Y790" i="3" a="1"/>
  <c r="Y790" i="3" s="1"/>
  <c r="Y789" i="3" a="1"/>
  <c r="Y789" i="3" s="1"/>
  <c r="Y788" i="3" a="1"/>
  <c r="Y788" i="3" s="1"/>
  <c r="Y787" i="3" a="1"/>
  <c r="Y787" i="3" s="1"/>
  <c r="Y786" i="3" a="1"/>
  <c r="Y786" i="3" s="1"/>
  <c r="Y785" i="3" a="1"/>
  <c r="Y785" i="3" s="1"/>
  <c r="Y784" i="3" a="1"/>
  <c r="Y784" i="3" s="1"/>
  <c r="Y783" i="3" a="1"/>
  <c r="Y783" i="3" s="1"/>
  <c r="Y782" i="3" a="1"/>
  <c r="Y782" i="3" s="1"/>
  <c r="Y781" i="3" a="1"/>
  <c r="Y781" i="3" s="1"/>
  <c r="Y780" i="3" a="1"/>
  <c r="Y780" i="3" s="1"/>
  <c r="Y779" i="3" a="1"/>
  <c r="Y779" i="3" s="1"/>
  <c r="Y778" i="3" a="1"/>
  <c r="Y778" i="3" s="1"/>
  <c r="Y777" i="3" a="1"/>
  <c r="Y777" i="3" s="1"/>
  <c r="Y776" i="3" a="1"/>
  <c r="Y776" i="3" s="1"/>
  <c r="Y775" i="3" a="1"/>
  <c r="Y775" i="3" s="1"/>
  <c r="Y774" i="3" a="1"/>
  <c r="Y774" i="3" s="1"/>
  <c r="Y773" i="3" a="1"/>
  <c r="Y773" i="3" s="1"/>
  <c r="Y772" i="3" a="1"/>
  <c r="Y772" i="3" s="1"/>
  <c r="Y771" i="3" a="1"/>
  <c r="Y771" i="3" s="1"/>
  <c r="Y770" i="3" a="1"/>
  <c r="Y770" i="3" s="1"/>
  <c r="Y769" i="3" a="1"/>
  <c r="Y769" i="3" s="1"/>
  <c r="Y768" i="3" a="1"/>
  <c r="Y768" i="3" s="1"/>
  <c r="Y767" i="3" a="1"/>
  <c r="Y767" i="3" s="1"/>
  <c r="Y766" i="3" a="1"/>
  <c r="Y766" i="3" s="1"/>
  <c r="Y765" i="3" a="1"/>
  <c r="Y765" i="3" s="1"/>
  <c r="Y764" i="3" a="1"/>
  <c r="Y764" i="3" s="1"/>
  <c r="Y763" i="3" a="1"/>
  <c r="Y763" i="3" s="1"/>
  <c r="Y762" i="3" a="1"/>
  <c r="Y762" i="3" s="1"/>
  <c r="Y761" i="3" a="1"/>
  <c r="Y761" i="3" s="1"/>
  <c r="Y760" i="3" a="1"/>
  <c r="Y760" i="3" s="1"/>
  <c r="Y759" i="3" a="1"/>
  <c r="Y759" i="3" s="1"/>
  <c r="Y758" i="3" a="1"/>
  <c r="Y758" i="3" s="1"/>
  <c r="Y757" i="3" a="1"/>
  <c r="Y757" i="3" s="1"/>
  <c r="Y756" i="3" a="1"/>
  <c r="Y756" i="3" s="1"/>
  <c r="Y755" i="3" a="1"/>
  <c r="Y755" i="3" s="1"/>
  <c r="Y754" i="3" a="1"/>
  <c r="Y754" i="3" s="1"/>
  <c r="Y753" i="3" a="1"/>
  <c r="Y753" i="3" s="1"/>
  <c r="Y752" i="3" a="1"/>
  <c r="Y752" i="3" s="1"/>
  <c r="Y751" i="3" a="1"/>
  <c r="Y751" i="3" s="1"/>
  <c r="Y750" i="3" a="1"/>
  <c r="Y750" i="3" s="1"/>
  <c r="Y749" i="3" a="1"/>
  <c r="Y749" i="3" s="1"/>
  <c r="Y748" i="3" a="1"/>
  <c r="Y748" i="3" s="1"/>
  <c r="Y747" i="3" a="1"/>
  <c r="Y747" i="3" s="1"/>
  <c r="Y746" i="3" a="1"/>
  <c r="Y746" i="3" s="1"/>
  <c r="Y745" i="3" a="1"/>
  <c r="Y745" i="3" s="1"/>
  <c r="Y744" i="3" a="1"/>
  <c r="Y744" i="3" s="1"/>
  <c r="Y743" i="3" a="1"/>
  <c r="Y743" i="3" s="1"/>
  <c r="Y742" i="3" a="1"/>
  <c r="Y742" i="3" s="1"/>
  <c r="Y741" i="3" a="1"/>
  <c r="Y741" i="3" s="1"/>
  <c r="Y740" i="3" a="1"/>
  <c r="Y740" i="3" s="1"/>
  <c r="Y739" i="3" a="1"/>
  <c r="Y739" i="3" s="1"/>
  <c r="Y738" i="3" a="1"/>
  <c r="Y738" i="3" s="1"/>
  <c r="Y737" i="3" a="1"/>
  <c r="Y737" i="3" s="1"/>
  <c r="Y736" i="3" a="1"/>
  <c r="Y736" i="3" s="1"/>
  <c r="Y735" i="3" a="1"/>
  <c r="Y735" i="3" s="1"/>
  <c r="Y734" i="3" a="1"/>
  <c r="Y734" i="3" s="1"/>
  <c r="Y733" i="3" a="1"/>
  <c r="Y733" i="3" s="1"/>
  <c r="Y732" i="3" a="1"/>
  <c r="Y732" i="3" s="1"/>
  <c r="Y731" i="3" a="1"/>
  <c r="Y731" i="3" s="1"/>
  <c r="Y730" i="3" a="1"/>
  <c r="Y730" i="3" s="1"/>
  <c r="Y729" i="3" a="1"/>
  <c r="Y729" i="3" s="1"/>
  <c r="Y728" i="3" a="1"/>
  <c r="Y728" i="3" s="1"/>
  <c r="Y727" i="3" a="1"/>
  <c r="Y727" i="3" s="1"/>
  <c r="Y726" i="3" a="1"/>
  <c r="Y726" i="3" s="1"/>
  <c r="Y725" i="3" a="1"/>
  <c r="Y725" i="3" s="1"/>
  <c r="Y724" i="3" a="1"/>
  <c r="Y724" i="3" s="1"/>
  <c r="Y723" i="3" a="1"/>
  <c r="Y723" i="3" s="1"/>
  <c r="Y722" i="3" a="1"/>
  <c r="Y722" i="3" s="1"/>
  <c r="Y721" i="3" a="1"/>
  <c r="Y721" i="3" s="1"/>
  <c r="Y720" i="3" a="1"/>
  <c r="Y720" i="3" s="1"/>
  <c r="Y719" i="3" a="1"/>
  <c r="Y719" i="3" s="1"/>
  <c r="Y718" i="3" a="1"/>
  <c r="Y718" i="3" s="1"/>
  <c r="Y717" i="3" a="1"/>
  <c r="Y717" i="3" s="1"/>
  <c r="Y716" i="3" a="1"/>
  <c r="Y716" i="3" s="1"/>
  <c r="Y715" i="3" a="1"/>
  <c r="Y715" i="3" s="1"/>
  <c r="Y714" i="3" a="1"/>
  <c r="Y714" i="3" s="1"/>
  <c r="Y713" i="3" a="1"/>
  <c r="Y713" i="3" s="1"/>
  <c r="Y712" i="3" a="1"/>
  <c r="Y712" i="3" s="1"/>
  <c r="Y711" i="3" a="1"/>
  <c r="Y711" i="3" s="1"/>
  <c r="Y710" i="3" a="1"/>
  <c r="Y710" i="3" s="1"/>
  <c r="Y709" i="3" a="1"/>
  <c r="Y709" i="3" s="1"/>
  <c r="Y708" i="3" a="1"/>
  <c r="Y708" i="3" s="1"/>
  <c r="Y707" i="3" a="1"/>
  <c r="Y707" i="3" s="1"/>
  <c r="Y706" i="3" a="1"/>
  <c r="Y706" i="3" s="1"/>
  <c r="Y705" i="3" a="1"/>
  <c r="Y705" i="3" s="1"/>
  <c r="Y704" i="3" a="1"/>
  <c r="Y704" i="3" s="1"/>
  <c r="Y703" i="3" a="1"/>
  <c r="Y703" i="3" s="1"/>
  <c r="Y702" i="3" a="1"/>
  <c r="Y702" i="3" s="1"/>
  <c r="Y701" i="3" a="1"/>
  <c r="Y701" i="3" s="1"/>
  <c r="Y700" i="3" a="1"/>
  <c r="Y700" i="3" s="1"/>
  <c r="Y699" i="3" a="1"/>
  <c r="Y699" i="3" s="1"/>
  <c r="Y698" i="3" a="1"/>
  <c r="Y698" i="3" s="1"/>
  <c r="Y697" i="3" a="1"/>
  <c r="Y697" i="3" s="1"/>
  <c r="Y696" i="3" a="1"/>
  <c r="Y696" i="3" s="1"/>
  <c r="Y695" i="3" a="1"/>
  <c r="Y695" i="3" s="1"/>
  <c r="Y694" i="3" a="1"/>
  <c r="Y694" i="3" s="1"/>
  <c r="Y693" i="3" a="1"/>
  <c r="Y693" i="3" s="1"/>
  <c r="Y692" i="3" a="1"/>
  <c r="Y692" i="3" s="1"/>
  <c r="Y691" i="3" a="1"/>
  <c r="Y691" i="3" s="1"/>
  <c r="Y690" i="3" a="1"/>
  <c r="Y690" i="3" s="1"/>
  <c r="Y689" i="3" a="1"/>
  <c r="Y689" i="3" s="1"/>
  <c r="Y688" i="3" a="1"/>
  <c r="Y688" i="3" s="1"/>
  <c r="Y687" i="3" a="1"/>
  <c r="Y687" i="3" s="1"/>
  <c r="Y686" i="3" a="1"/>
  <c r="Y686" i="3" s="1"/>
  <c r="Y685" i="3" a="1"/>
  <c r="Y685" i="3" s="1"/>
  <c r="Y684" i="3" a="1"/>
  <c r="Y684" i="3" s="1"/>
  <c r="Y683" i="3" a="1"/>
  <c r="Y683" i="3" s="1"/>
  <c r="Y682" i="3" a="1"/>
  <c r="Y682" i="3" s="1"/>
  <c r="Y681" i="3" a="1"/>
  <c r="Y681" i="3" s="1"/>
  <c r="Y680" i="3" a="1"/>
  <c r="Y680" i="3" s="1"/>
  <c r="Y679" i="3" a="1"/>
  <c r="Y679" i="3" s="1"/>
  <c r="Y678" i="3" a="1"/>
  <c r="Y678" i="3" s="1"/>
  <c r="Y677" i="3" a="1"/>
  <c r="Y677" i="3" s="1"/>
  <c r="Y676" i="3" a="1"/>
  <c r="Y676" i="3" s="1"/>
  <c r="Y675" i="3" a="1"/>
  <c r="Y675" i="3" s="1"/>
  <c r="Y674" i="3" a="1"/>
  <c r="Y674" i="3" s="1"/>
  <c r="Y673" i="3" a="1"/>
  <c r="Y673" i="3" s="1"/>
  <c r="Y672" i="3" a="1"/>
  <c r="Y672" i="3" s="1"/>
  <c r="Y671" i="3" a="1"/>
  <c r="Y671" i="3" s="1"/>
  <c r="Y670" i="3" a="1"/>
  <c r="Y670" i="3" s="1"/>
  <c r="Y669" i="3" a="1"/>
  <c r="Y669" i="3" s="1"/>
  <c r="Y668" i="3" a="1"/>
  <c r="Y668" i="3" s="1"/>
  <c r="Y667" i="3" a="1"/>
  <c r="Y667" i="3" s="1"/>
  <c r="Y666" i="3" a="1"/>
  <c r="Y666" i="3" s="1"/>
  <c r="Y665" i="3" a="1"/>
  <c r="Y665" i="3" s="1"/>
  <c r="Y664" i="3" a="1"/>
  <c r="Y664" i="3" s="1"/>
  <c r="Y663" i="3" a="1"/>
  <c r="Y663" i="3" s="1"/>
  <c r="Y662" i="3" a="1"/>
  <c r="Y662" i="3" s="1"/>
  <c r="Y661" i="3" a="1"/>
  <c r="Y661" i="3" s="1"/>
  <c r="Y660" i="3" a="1"/>
  <c r="Y660" i="3" s="1"/>
  <c r="Y659" i="3" a="1"/>
  <c r="Y659" i="3" s="1"/>
  <c r="Y658" i="3" a="1"/>
  <c r="Y658" i="3" s="1"/>
  <c r="Y657" i="3" a="1"/>
  <c r="Y657" i="3" s="1"/>
  <c r="Y656" i="3" a="1"/>
  <c r="Y656" i="3" s="1"/>
  <c r="Y655" i="3" a="1"/>
  <c r="Y655" i="3" s="1"/>
  <c r="Y654" i="3" a="1"/>
  <c r="Y654" i="3" s="1"/>
  <c r="Y653" i="3" a="1"/>
  <c r="Y653" i="3" s="1"/>
  <c r="Y652" i="3" a="1"/>
  <c r="Y652" i="3" s="1"/>
  <c r="Y651" i="3" a="1"/>
  <c r="Y651" i="3" s="1"/>
  <c r="Y650" i="3" a="1"/>
  <c r="Y650" i="3" s="1"/>
  <c r="Y649" i="3" a="1"/>
  <c r="Y649" i="3" s="1"/>
  <c r="Y648" i="3" a="1"/>
  <c r="Y648" i="3" s="1"/>
  <c r="Y647" i="3" a="1"/>
  <c r="Y647" i="3" s="1"/>
  <c r="Y646" i="3" a="1"/>
  <c r="Y646" i="3" s="1"/>
  <c r="Y645" i="3" a="1"/>
  <c r="Y645" i="3" s="1"/>
  <c r="Y644" i="3" a="1"/>
  <c r="Y644" i="3" s="1"/>
  <c r="Y643" i="3" a="1"/>
  <c r="Y643" i="3" s="1"/>
  <c r="Y642" i="3" a="1"/>
  <c r="Y642" i="3" s="1"/>
  <c r="Y641" i="3" a="1"/>
  <c r="Y641" i="3" s="1"/>
  <c r="Y640" i="3" a="1"/>
  <c r="Y640" i="3" s="1"/>
  <c r="Y639" i="3" a="1"/>
  <c r="Y639" i="3" s="1"/>
  <c r="Y638" i="3" a="1"/>
  <c r="Y638" i="3" s="1"/>
  <c r="Y637" i="3" a="1"/>
  <c r="Y637" i="3" s="1"/>
  <c r="Y636" i="3" a="1"/>
  <c r="Y636" i="3" s="1"/>
  <c r="Y635" i="3" a="1"/>
  <c r="Y635" i="3" s="1"/>
  <c r="Y634" i="3" a="1"/>
  <c r="Y634" i="3" s="1"/>
  <c r="Y633" i="3" a="1"/>
  <c r="Y633" i="3" s="1"/>
  <c r="Y632" i="3" a="1"/>
  <c r="Y632" i="3" s="1"/>
  <c r="Y631" i="3" a="1"/>
  <c r="Y631" i="3" s="1"/>
  <c r="Y630" i="3" a="1"/>
  <c r="Y630" i="3" s="1"/>
  <c r="Y629" i="3" a="1"/>
  <c r="Y629" i="3" s="1"/>
  <c r="Y628" i="3" a="1"/>
  <c r="Y628" i="3" s="1"/>
  <c r="Y627" i="3" a="1"/>
  <c r="Y627" i="3" s="1"/>
  <c r="Y626" i="3" a="1"/>
  <c r="Y626" i="3" s="1"/>
  <c r="Y625" i="3" a="1"/>
  <c r="Y625" i="3" s="1"/>
  <c r="Y624" i="3" a="1"/>
  <c r="Y624" i="3" s="1"/>
  <c r="Y623" i="3" a="1"/>
  <c r="Y623" i="3" s="1"/>
  <c r="Y622" i="3" a="1"/>
  <c r="Y622" i="3" s="1"/>
  <c r="Y621" i="3" a="1"/>
  <c r="Y621" i="3" s="1"/>
  <c r="Y620" i="3" a="1"/>
  <c r="Y620" i="3" s="1"/>
  <c r="Y619" i="3" a="1"/>
  <c r="Y619" i="3" s="1"/>
  <c r="Y618" i="3" a="1"/>
  <c r="Y618" i="3" s="1"/>
  <c r="Y617" i="3" a="1"/>
  <c r="Y617" i="3" s="1"/>
  <c r="Y616" i="3" a="1"/>
  <c r="Y616" i="3" s="1"/>
  <c r="Y615" i="3" a="1"/>
  <c r="Y615" i="3" s="1"/>
  <c r="Y614" i="3" a="1"/>
  <c r="Y614" i="3" s="1"/>
  <c r="Y613" i="3" a="1"/>
  <c r="Y613" i="3" s="1"/>
  <c r="Y612" i="3" a="1"/>
  <c r="Y612" i="3" s="1"/>
  <c r="Y611" i="3" a="1"/>
  <c r="Y611" i="3" s="1"/>
  <c r="Y610" i="3" a="1"/>
  <c r="Y610" i="3" s="1"/>
  <c r="Y609" i="3" a="1"/>
  <c r="Y609" i="3" s="1"/>
  <c r="Y608" i="3" a="1"/>
  <c r="Y608" i="3" s="1"/>
  <c r="Y607" i="3" a="1"/>
  <c r="Y607" i="3" s="1"/>
  <c r="Y606" i="3" a="1"/>
  <c r="Y606" i="3" s="1"/>
  <c r="Y605" i="3" a="1"/>
  <c r="Y605" i="3" s="1"/>
  <c r="Y604" i="3" a="1"/>
  <c r="Y604" i="3" s="1"/>
  <c r="Y603" i="3" a="1"/>
  <c r="Y603" i="3" s="1"/>
  <c r="Y602" i="3" a="1"/>
  <c r="Y602" i="3" s="1"/>
  <c r="Y601" i="3" a="1"/>
  <c r="Y601" i="3" s="1"/>
  <c r="Y600" i="3" a="1"/>
  <c r="Y600" i="3" s="1"/>
  <c r="Y599" i="3" a="1"/>
  <c r="Y599" i="3" s="1"/>
  <c r="Y598" i="3" a="1"/>
  <c r="Y598" i="3" s="1"/>
  <c r="Y597" i="3" a="1"/>
  <c r="Y597" i="3" s="1"/>
  <c r="Y596" i="3" a="1"/>
  <c r="Y596" i="3" s="1"/>
  <c r="Y595" i="3" a="1"/>
  <c r="Y595" i="3" s="1"/>
  <c r="Y594" i="3" a="1"/>
  <c r="Y594" i="3" s="1"/>
  <c r="Y593" i="3" a="1"/>
  <c r="Y593" i="3" s="1"/>
  <c r="Y592" i="3" a="1"/>
  <c r="Y592" i="3" s="1"/>
  <c r="Y591" i="3" a="1"/>
  <c r="Y591" i="3" s="1"/>
  <c r="Y590" i="3" a="1"/>
  <c r="Y590" i="3" s="1"/>
  <c r="Y589" i="3" a="1"/>
  <c r="Y589" i="3" s="1"/>
  <c r="Y588" i="3" a="1"/>
  <c r="Y588" i="3" s="1"/>
  <c r="Y587" i="3" a="1"/>
  <c r="Y587" i="3" s="1"/>
  <c r="Y586" i="3" a="1"/>
  <c r="Y586" i="3" s="1"/>
  <c r="Y585" i="3" a="1"/>
  <c r="Y585" i="3" s="1"/>
  <c r="Y584" i="3" a="1"/>
  <c r="Y584" i="3" s="1"/>
  <c r="Y583" i="3" a="1"/>
  <c r="Y583" i="3" s="1"/>
  <c r="Y582" i="3" a="1"/>
  <c r="Y582" i="3" s="1"/>
  <c r="Y581" i="3" a="1"/>
  <c r="Y581" i="3" s="1"/>
  <c r="Y580" i="3" a="1"/>
  <c r="Y580" i="3" s="1"/>
  <c r="Y579" i="3" a="1"/>
  <c r="Y579" i="3" s="1"/>
  <c r="Y578" i="3" a="1"/>
  <c r="Y578" i="3" s="1"/>
  <c r="Y577" i="3" a="1"/>
  <c r="Y577" i="3" s="1"/>
  <c r="Y576" i="3" a="1"/>
  <c r="Y576" i="3" s="1"/>
  <c r="Y575" i="3" a="1"/>
  <c r="Y575" i="3" s="1"/>
  <c r="Y574" i="3" a="1"/>
  <c r="Y574" i="3" s="1"/>
  <c r="Y573" i="3" a="1"/>
  <c r="Y573" i="3" s="1"/>
  <c r="Y572" i="3" a="1"/>
  <c r="Y572" i="3" s="1"/>
  <c r="Y571" i="3" a="1"/>
  <c r="Y571" i="3" s="1"/>
  <c r="Y570" i="3" a="1"/>
  <c r="Y570" i="3" s="1"/>
  <c r="Y569" i="3" a="1"/>
  <c r="Y569" i="3" s="1"/>
  <c r="Y568" i="3" a="1"/>
  <c r="Y568" i="3" s="1"/>
  <c r="Y567" i="3" a="1"/>
  <c r="Y567" i="3" s="1"/>
  <c r="Y566" i="3" a="1"/>
  <c r="Y566" i="3" s="1"/>
  <c r="Y565" i="3" a="1"/>
  <c r="Y565" i="3" s="1"/>
  <c r="Y564" i="3" a="1"/>
  <c r="Y564" i="3" s="1"/>
  <c r="Y563" i="3" a="1"/>
  <c r="Y563" i="3" s="1"/>
  <c r="Y562" i="3" a="1"/>
  <c r="Y562" i="3" s="1"/>
  <c r="Y561" i="3" a="1"/>
  <c r="Y561" i="3" s="1"/>
  <c r="Y560" i="3" a="1"/>
  <c r="Y560" i="3" s="1"/>
  <c r="Y559" i="3" a="1"/>
  <c r="Y559" i="3" s="1"/>
  <c r="Y558" i="3" a="1"/>
  <c r="Y558" i="3" s="1"/>
  <c r="Y557" i="3" a="1"/>
  <c r="Y557" i="3" s="1"/>
  <c r="Y556" i="3" a="1"/>
  <c r="Y556" i="3" s="1"/>
  <c r="Y555" i="3" a="1"/>
  <c r="Y555" i="3" s="1"/>
  <c r="Y554" i="3" a="1"/>
  <c r="Y554" i="3" s="1"/>
  <c r="Y553" i="3" a="1"/>
  <c r="Y553" i="3" s="1"/>
  <c r="Y552" i="3" a="1"/>
  <c r="Y552" i="3" s="1"/>
  <c r="Y551" i="3" a="1"/>
  <c r="Y551" i="3" s="1"/>
  <c r="Y550" i="3" a="1"/>
  <c r="Y550" i="3" s="1"/>
  <c r="Y549" i="3" a="1"/>
  <c r="Y549" i="3" s="1"/>
  <c r="Y548" i="3" a="1"/>
  <c r="Y548" i="3" s="1"/>
  <c r="Y547" i="3" a="1"/>
  <c r="Y547" i="3" s="1"/>
  <c r="Y546" i="3" a="1"/>
  <c r="Y546" i="3" s="1"/>
  <c r="Y545" i="3" a="1"/>
  <c r="Y545" i="3" s="1"/>
  <c r="Y544" i="3" a="1"/>
  <c r="Y544" i="3" s="1"/>
  <c r="Y543" i="3" a="1"/>
  <c r="Y543" i="3" s="1"/>
  <c r="Y542" i="3" a="1"/>
  <c r="Y542" i="3" s="1"/>
  <c r="Y541" i="3" a="1"/>
  <c r="Y541" i="3" s="1"/>
  <c r="Y540" i="3" a="1"/>
  <c r="Y540" i="3" s="1"/>
  <c r="Y539" i="3" a="1"/>
  <c r="Y539" i="3" s="1"/>
  <c r="Y538" i="3" a="1"/>
  <c r="Y538" i="3" s="1"/>
  <c r="Y537" i="3" a="1"/>
  <c r="Y537" i="3" s="1"/>
  <c r="Y536" i="3" a="1"/>
  <c r="Y536" i="3" s="1"/>
  <c r="Y535" i="3" a="1"/>
  <c r="Y535" i="3" s="1"/>
  <c r="Y534" i="3" a="1"/>
  <c r="Y534" i="3" s="1"/>
  <c r="Y533" i="3" a="1"/>
  <c r="Y533" i="3" s="1"/>
  <c r="Y532" i="3" a="1"/>
  <c r="Y532" i="3" s="1"/>
  <c r="Y531" i="3" a="1"/>
  <c r="Y531" i="3" s="1"/>
  <c r="Y530" i="3" a="1"/>
  <c r="Y530" i="3" s="1"/>
  <c r="Y529" i="3" a="1"/>
  <c r="Y529" i="3" s="1"/>
  <c r="Y528" i="3" a="1"/>
  <c r="Y528" i="3" s="1"/>
  <c r="Y527" i="3" a="1"/>
  <c r="Y527" i="3" s="1"/>
  <c r="Y526" i="3" a="1"/>
  <c r="Y526" i="3" s="1"/>
  <c r="Y525" i="3" a="1"/>
  <c r="Y525" i="3" s="1"/>
  <c r="Y524" i="3" a="1"/>
  <c r="Y524" i="3" s="1"/>
  <c r="Y523" i="3" a="1"/>
  <c r="Y523" i="3" s="1"/>
  <c r="Y522" i="3" a="1"/>
  <c r="Y522" i="3" s="1"/>
  <c r="Y521" i="3" a="1"/>
  <c r="Y521" i="3" s="1"/>
  <c r="Y520" i="3" a="1"/>
  <c r="Y520" i="3" s="1"/>
  <c r="Y519" i="3" a="1"/>
  <c r="Y519" i="3" s="1"/>
  <c r="Y518" i="3" a="1"/>
  <c r="Y518" i="3" s="1"/>
  <c r="Y517" i="3" a="1"/>
  <c r="Y517" i="3" s="1"/>
  <c r="Y516" i="3" a="1"/>
  <c r="Y516" i="3" s="1"/>
  <c r="Y515" i="3" a="1"/>
  <c r="Y515" i="3" s="1"/>
  <c r="Y514" i="3" a="1"/>
  <c r="Y514" i="3" s="1"/>
  <c r="Y513" i="3" a="1"/>
  <c r="Y513" i="3" s="1"/>
  <c r="Y512" i="3" a="1"/>
  <c r="Y512" i="3" s="1"/>
  <c r="Y511" i="3" a="1"/>
  <c r="Y511" i="3" s="1"/>
  <c r="Y510" i="3" a="1"/>
  <c r="Y510" i="3" s="1"/>
  <c r="Y509" i="3" a="1"/>
  <c r="Y509" i="3" s="1"/>
  <c r="Y508" i="3" a="1"/>
  <c r="Y508" i="3" s="1"/>
  <c r="Y507" i="3" a="1"/>
  <c r="Y507" i="3" s="1"/>
  <c r="Y506" i="3" a="1"/>
  <c r="Y506" i="3" s="1"/>
  <c r="Y505" i="3" a="1"/>
  <c r="Y505" i="3" s="1"/>
  <c r="Y504" i="3" a="1"/>
  <c r="Y504" i="3" s="1"/>
  <c r="Y503" i="3" a="1"/>
  <c r="Y503" i="3" s="1"/>
  <c r="Y502" i="3" a="1"/>
  <c r="Y502" i="3" s="1"/>
  <c r="Y501" i="3" a="1"/>
  <c r="Y501" i="3" s="1"/>
  <c r="Y500" i="3" a="1"/>
  <c r="Y500" i="3" s="1"/>
  <c r="Y499" i="3" a="1"/>
  <c r="Y499" i="3" s="1"/>
  <c r="Y498" i="3" a="1"/>
  <c r="Y498" i="3" s="1"/>
  <c r="Y497" i="3" a="1"/>
  <c r="Y497" i="3" s="1"/>
  <c r="Y496" i="3" a="1"/>
  <c r="Y496" i="3" s="1"/>
  <c r="Y495" i="3" a="1"/>
  <c r="Y495" i="3" s="1"/>
  <c r="Y494" i="3" a="1"/>
  <c r="Y494" i="3" s="1"/>
  <c r="Y493" i="3" a="1"/>
  <c r="Y493" i="3" s="1"/>
  <c r="Y492" i="3" a="1"/>
  <c r="Y492" i="3" s="1"/>
  <c r="Y491" i="3" a="1"/>
  <c r="Y491" i="3" s="1"/>
  <c r="Y490" i="3" a="1"/>
  <c r="Y490" i="3" s="1"/>
  <c r="Y489" i="3" a="1"/>
  <c r="Y489" i="3" s="1"/>
  <c r="Y488" i="3" a="1"/>
  <c r="Y488" i="3" s="1"/>
  <c r="Y487" i="3" a="1"/>
  <c r="Y487" i="3" s="1"/>
  <c r="Y486" i="3" a="1"/>
  <c r="Y486" i="3" s="1"/>
  <c r="Y485" i="3" a="1"/>
  <c r="Y485" i="3" s="1"/>
  <c r="Y484" i="3" a="1"/>
  <c r="Y484" i="3" s="1"/>
  <c r="Y483" i="3" a="1"/>
  <c r="Y483" i="3" s="1"/>
  <c r="Y482" i="3" a="1"/>
  <c r="Y482" i="3" s="1"/>
  <c r="Y481" i="3" a="1"/>
  <c r="Y481" i="3" s="1"/>
  <c r="Y480" i="3" a="1"/>
  <c r="Y480" i="3" s="1"/>
  <c r="Y479" i="3" a="1"/>
  <c r="Y479" i="3" s="1"/>
  <c r="Y478" i="3" a="1"/>
  <c r="Y478" i="3" s="1"/>
  <c r="Y477" i="3" a="1"/>
  <c r="Y477" i="3" s="1"/>
  <c r="Y476" i="3" a="1"/>
  <c r="Y476" i="3" s="1"/>
  <c r="Y475" i="3" a="1"/>
  <c r="Y475" i="3" s="1"/>
  <c r="Y474" i="3" a="1"/>
  <c r="Y474" i="3" s="1"/>
  <c r="Y473" i="3" a="1"/>
  <c r="Y473" i="3" s="1"/>
  <c r="Y472" i="3" a="1"/>
  <c r="Y472" i="3" s="1"/>
  <c r="Y471" i="3" a="1"/>
  <c r="Y471" i="3" s="1"/>
  <c r="Y470" i="3" a="1"/>
  <c r="Y470" i="3" s="1"/>
  <c r="Y469" i="3" a="1"/>
  <c r="Y469" i="3" s="1"/>
  <c r="Y468" i="3" a="1"/>
  <c r="Y468" i="3" s="1"/>
  <c r="Y467" i="3" a="1"/>
  <c r="Y467" i="3" s="1"/>
  <c r="Y466" i="3" a="1"/>
  <c r="Y466" i="3" s="1"/>
  <c r="Y465" i="3" a="1"/>
  <c r="Y465" i="3" s="1"/>
  <c r="Y464" i="3" a="1"/>
  <c r="Y464" i="3" s="1"/>
  <c r="Y463" i="3" a="1"/>
  <c r="Y463" i="3" s="1"/>
  <c r="Y462" i="3" a="1"/>
  <c r="Y462" i="3" s="1"/>
  <c r="Y461" i="3" a="1"/>
  <c r="Y461" i="3" s="1"/>
  <c r="Y460" i="3" a="1"/>
  <c r="Y460" i="3" s="1"/>
  <c r="Y459" i="3" a="1"/>
  <c r="Y459" i="3" s="1"/>
  <c r="Y458" i="3" a="1"/>
  <c r="Y458" i="3" s="1"/>
  <c r="Y457" i="3" a="1"/>
  <c r="Y457" i="3" s="1"/>
  <c r="Y456" i="3" a="1"/>
  <c r="Y456" i="3" s="1"/>
  <c r="Y455" i="3" a="1"/>
  <c r="Y455" i="3" s="1"/>
  <c r="Y454" i="3" a="1"/>
  <c r="Y454" i="3" s="1"/>
  <c r="Y453" i="3" a="1"/>
  <c r="Y453" i="3" s="1"/>
  <c r="Y452" i="3" a="1"/>
  <c r="Y452" i="3" s="1"/>
  <c r="Y451" i="3" a="1"/>
  <c r="Y451" i="3" s="1"/>
  <c r="Y450" i="3" a="1"/>
  <c r="Y450" i="3" s="1"/>
  <c r="Y449" i="3" a="1"/>
  <c r="Y449" i="3" s="1"/>
  <c r="Y448" i="3" a="1"/>
  <c r="Y448" i="3" s="1"/>
  <c r="Y447" i="3" a="1"/>
  <c r="Y447" i="3" s="1"/>
  <c r="Y446" i="3" a="1"/>
  <c r="Y446" i="3" s="1"/>
  <c r="Y445" i="3" a="1"/>
  <c r="Y445" i="3" s="1"/>
  <c r="Y444" i="3" a="1"/>
  <c r="Y444" i="3" s="1"/>
  <c r="Y443" i="3" a="1"/>
  <c r="Y443" i="3" s="1"/>
  <c r="Y442" i="3" a="1"/>
  <c r="Y442" i="3" s="1"/>
  <c r="Y441" i="3" a="1"/>
  <c r="Y441" i="3" s="1"/>
  <c r="Y440" i="3" a="1"/>
  <c r="Y440" i="3" s="1"/>
  <c r="Y439" i="3" a="1"/>
  <c r="Y439" i="3" s="1"/>
  <c r="Y438" i="3" a="1"/>
  <c r="Y438" i="3" s="1"/>
  <c r="Y437" i="3" a="1"/>
  <c r="Y437" i="3" s="1"/>
  <c r="Y436" i="3" a="1"/>
  <c r="Y436" i="3" s="1"/>
  <c r="Y435" i="3" a="1"/>
  <c r="Y435" i="3" s="1"/>
  <c r="Y434" i="3" a="1"/>
  <c r="Y434" i="3" s="1"/>
  <c r="Y433" i="3" a="1"/>
  <c r="Y433" i="3" s="1"/>
  <c r="Y432" i="3" a="1"/>
  <c r="Y432" i="3" s="1"/>
  <c r="Y431" i="3" a="1"/>
  <c r="Y431" i="3" s="1"/>
  <c r="Y430" i="3" a="1"/>
  <c r="Y430" i="3" s="1"/>
  <c r="Y429" i="3" a="1"/>
  <c r="Y429" i="3" s="1"/>
  <c r="Y428" i="3" a="1"/>
  <c r="Y428" i="3" s="1"/>
  <c r="Y427" i="3" a="1"/>
  <c r="Y427" i="3" s="1"/>
  <c r="Y426" i="3" a="1"/>
  <c r="Y426" i="3" s="1"/>
  <c r="Y425" i="3" a="1"/>
  <c r="Y425" i="3" s="1"/>
  <c r="Y424" i="3" a="1"/>
  <c r="Y424" i="3" s="1"/>
  <c r="Y423" i="3" a="1"/>
  <c r="Y423" i="3" s="1"/>
  <c r="Y422" i="3" a="1"/>
  <c r="Y422" i="3" s="1"/>
  <c r="Y421" i="3" a="1"/>
  <c r="Y421" i="3" s="1"/>
  <c r="Y420" i="3" a="1"/>
  <c r="Y420" i="3" s="1"/>
  <c r="Y419" i="3" a="1"/>
  <c r="Y419" i="3" s="1"/>
  <c r="Y418" i="3" a="1"/>
  <c r="Y418" i="3" s="1"/>
  <c r="Y417" i="3" a="1"/>
  <c r="Y417" i="3" s="1"/>
  <c r="Y416" i="3" a="1"/>
  <c r="Y416" i="3" s="1"/>
  <c r="Y415" i="3" a="1"/>
  <c r="Y415" i="3" s="1"/>
  <c r="Y414" i="3" a="1"/>
  <c r="Y414" i="3" s="1"/>
  <c r="Y413" i="3" a="1"/>
  <c r="Y413" i="3" s="1"/>
  <c r="Y412" i="3" a="1"/>
  <c r="Y412" i="3" s="1"/>
  <c r="Y411" i="3" a="1"/>
  <c r="Y411" i="3" s="1"/>
  <c r="Y410" i="3" a="1"/>
  <c r="Y410" i="3" s="1"/>
  <c r="Y409" i="3" a="1"/>
  <c r="Y409" i="3" s="1"/>
  <c r="Y408" i="3" a="1"/>
  <c r="Y408" i="3" s="1"/>
  <c r="Y407" i="3" a="1"/>
  <c r="Y407" i="3" s="1"/>
  <c r="Y406" i="3" a="1"/>
  <c r="Y406" i="3" s="1"/>
  <c r="Y405" i="3" a="1"/>
  <c r="Y405" i="3" s="1"/>
  <c r="Y404" i="3" a="1"/>
  <c r="Y404" i="3" s="1"/>
  <c r="Y403" i="3" a="1"/>
  <c r="Y403" i="3" s="1"/>
  <c r="Y402" i="3" a="1"/>
  <c r="Y402" i="3" s="1"/>
  <c r="Y401" i="3" a="1"/>
  <c r="Y401" i="3" s="1"/>
  <c r="Y400" i="3" a="1"/>
  <c r="Y400" i="3" s="1"/>
  <c r="Y399" i="3" a="1"/>
  <c r="Y399" i="3" s="1"/>
  <c r="Y398" i="3" a="1"/>
  <c r="Y398" i="3" s="1"/>
  <c r="Y397" i="3" a="1"/>
  <c r="Y397" i="3" s="1"/>
  <c r="Y396" i="3" a="1"/>
  <c r="Y396" i="3" s="1"/>
  <c r="Y395" i="3" a="1"/>
  <c r="Y395" i="3" s="1"/>
  <c r="Y394" i="3" a="1"/>
  <c r="Y394" i="3" s="1"/>
  <c r="Y393" i="3" a="1"/>
  <c r="Y393" i="3" s="1"/>
  <c r="Y392" i="3" a="1"/>
  <c r="Y392" i="3" s="1"/>
  <c r="Y391" i="3" a="1"/>
  <c r="Y391" i="3" s="1"/>
  <c r="Y390" i="3" a="1"/>
  <c r="Y390" i="3" s="1"/>
  <c r="Y389" i="3" a="1"/>
  <c r="Y389" i="3" s="1"/>
  <c r="Y388" i="3" a="1"/>
  <c r="Y388" i="3" s="1"/>
  <c r="Y387" i="3" a="1"/>
  <c r="Y387" i="3" s="1"/>
  <c r="Y386" i="3" a="1"/>
  <c r="Y386" i="3" s="1"/>
  <c r="Y385" i="3" a="1"/>
  <c r="Y385" i="3" s="1"/>
  <c r="Y384" i="3" a="1"/>
  <c r="Y384" i="3" s="1"/>
  <c r="Y383" i="3" a="1"/>
  <c r="Y383" i="3" s="1"/>
  <c r="Y382" i="3" a="1"/>
  <c r="Y382" i="3" s="1"/>
  <c r="Y381" i="3" a="1"/>
  <c r="Y381" i="3" s="1"/>
  <c r="Y380" i="3" a="1"/>
  <c r="Y380" i="3" s="1"/>
  <c r="Y379" i="3" a="1"/>
  <c r="Y379" i="3" s="1"/>
  <c r="Y378" i="3" a="1"/>
  <c r="Y378" i="3" s="1"/>
  <c r="Y377" i="3" a="1"/>
  <c r="Y377" i="3" s="1"/>
  <c r="Y376" i="3" a="1"/>
  <c r="Y376" i="3" s="1"/>
  <c r="Y375" i="3" a="1"/>
  <c r="Y375" i="3" s="1"/>
  <c r="Y374" i="3" a="1"/>
  <c r="Y374" i="3" s="1"/>
  <c r="Y373" i="3" a="1"/>
  <c r="Y373" i="3" s="1"/>
  <c r="Y372" i="3" a="1"/>
  <c r="Y372" i="3" s="1"/>
  <c r="Y371" i="3" a="1"/>
  <c r="Y371" i="3" s="1"/>
  <c r="Y370" i="3" a="1"/>
  <c r="Y370" i="3" s="1"/>
  <c r="Y369" i="3" a="1"/>
  <c r="Y369" i="3" s="1"/>
  <c r="Y368" i="3" a="1"/>
  <c r="Y368" i="3" s="1"/>
  <c r="Y367" i="3" a="1"/>
  <c r="Y367" i="3" s="1"/>
  <c r="Y366" i="3" a="1"/>
  <c r="Y366" i="3" s="1"/>
  <c r="Y365" i="3" a="1"/>
  <c r="Y365" i="3" s="1"/>
  <c r="Y364" i="3" a="1"/>
  <c r="Y364" i="3" s="1"/>
  <c r="Y363" i="3" a="1"/>
  <c r="Y363" i="3" s="1"/>
  <c r="Y362" i="3" a="1"/>
  <c r="Y362" i="3" s="1"/>
  <c r="Y361" i="3" a="1"/>
  <c r="Y361" i="3" s="1"/>
  <c r="Y360" i="3" a="1"/>
  <c r="Y360" i="3" s="1"/>
  <c r="Y359" i="3" a="1"/>
  <c r="Y359" i="3" s="1"/>
  <c r="Y358" i="3" a="1"/>
  <c r="Y358" i="3" s="1"/>
  <c r="Y357" i="3" a="1"/>
  <c r="Y357" i="3" s="1"/>
  <c r="Y356" i="3" a="1"/>
  <c r="Y356" i="3" s="1"/>
  <c r="Y355" i="3" a="1"/>
  <c r="Y355" i="3" s="1"/>
  <c r="Y354" i="3" a="1"/>
  <c r="Y354" i="3" s="1"/>
  <c r="Y353" i="3" a="1"/>
  <c r="Y353" i="3" s="1"/>
  <c r="Y352" i="3" a="1"/>
  <c r="Y352" i="3" s="1"/>
  <c r="Y351" i="3" a="1"/>
  <c r="Y351" i="3" s="1"/>
  <c r="Y350" i="3" a="1"/>
  <c r="Y350" i="3" s="1"/>
  <c r="Y349" i="3" a="1"/>
  <c r="Y349" i="3" s="1"/>
  <c r="Y348" i="3" a="1"/>
  <c r="Y348" i="3" s="1"/>
  <c r="Y347" i="3" a="1"/>
  <c r="Y347" i="3" s="1"/>
  <c r="Y346" i="3" a="1"/>
  <c r="Y346" i="3" s="1"/>
  <c r="Y345" i="3" a="1"/>
  <c r="Y345" i="3" s="1"/>
  <c r="Y344" i="3" a="1"/>
  <c r="Y344" i="3" s="1"/>
  <c r="Y343" i="3" a="1"/>
  <c r="Y343" i="3" s="1"/>
  <c r="Y342" i="3" a="1"/>
  <c r="Y342" i="3" s="1"/>
  <c r="Y341" i="3" a="1"/>
  <c r="Y341" i="3" s="1"/>
  <c r="Y340" i="3" a="1"/>
  <c r="Y340" i="3" s="1"/>
  <c r="Y339" i="3" a="1"/>
  <c r="Y339" i="3" s="1"/>
  <c r="Y338" i="3" a="1"/>
  <c r="Y338" i="3" s="1"/>
  <c r="Y337" i="3" a="1"/>
  <c r="Y337" i="3" s="1"/>
  <c r="Y336" i="3" a="1"/>
  <c r="Y336" i="3" s="1"/>
  <c r="Y335" i="3" a="1"/>
  <c r="Y335" i="3" s="1"/>
  <c r="Y334" i="3" a="1"/>
  <c r="Y334" i="3" s="1"/>
  <c r="Y333" i="3" a="1"/>
  <c r="Y333" i="3" s="1"/>
  <c r="Y332" i="3" a="1"/>
  <c r="Y332" i="3" s="1"/>
  <c r="Y331" i="3" a="1"/>
  <c r="Y331" i="3" s="1"/>
  <c r="Y330" i="3" a="1"/>
  <c r="Y330" i="3" s="1"/>
  <c r="Y329" i="3" a="1"/>
  <c r="Y329" i="3" s="1"/>
  <c r="Y328" i="3" a="1"/>
  <c r="Y328" i="3" s="1"/>
  <c r="Y327" i="3" a="1"/>
  <c r="Y327" i="3" s="1"/>
  <c r="Y326" i="3" a="1"/>
  <c r="Y326" i="3" s="1"/>
  <c r="Y325" i="3" a="1"/>
  <c r="Y325" i="3" s="1"/>
  <c r="Y324" i="3" a="1"/>
  <c r="Y324" i="3" s="1"/>
  <c r="Y323" i="3" a="1"/>
  <c r="Y323" i="3" s="1"/>
  <c r="Y322" i="3" a="1"/>
  <c r="Y322" i="3" s="1"/>
  <c r="Y321" i="3" a="1"/>
  <c r="Y321" i="3" s="1"/>
  <c r="Y320" i="3" a="1"/>
  <c r="Y320" i="3" s="1"/>
  <c r="Y319" i="3" a="1"/>
  <c r="Y319" i="3" s="1"/>
  <c r="Y318" i="3" a="1"/>
  <c r="Y318" i="3" s="1"/>
  <c r="Y317" i="3" a="1"/>
  <c r="Y317" i="3" s="1"/>
  <c r="Y316" i="3" a="1"/>
  <c r="Y316" i="3" s="1"/>
  <c r="Y315" i="3" a="1"/>
  <c r="Y315" i="3" s="1"/>
  <c r="Y314" i="3" a="1"/>
  <c r="Y314" i="3" s="1"/>
  <c r="Y313" i="3" a="1"/>
  <c r="Y313" i="3" s="1"/>
  <c r="Y312" i="3" a="1"/>
  <c r="Y312" i="3" s="1"/>
  <c r="Y311" i="3" a="1"/>
  <c r="Y311" i="3" s="1"/>
  <c r="Y310" i="3" a="1"/>
  <c r="Y310" i="3" s="1"/>
  <c r="Y309" i="3" a="1"/>
  <c r="Y309" i="3" s="1"/>
  <c r="Y308" i="3" a="1"/>
  <c r="Y308" i="3" s="1"/>
  <c r="Y307" i="3" a="1"/>
  <c r="Y307" i="3" s="1"/>
  <c r="Y306" i="3" a="1"/>
  <c r="Y306" i="3" s="1"/>
  <c r="Y305" i="3" a="1"/>
  <c r="Y305" i="3" s="1"/>
  <c r="Y304" i="3" a="1"/>
  <c r="Y304" i="3" s="1"/>
  <c r="Y303" i="3" a="1"/>
  <c r="Y303" i="3" s="1"/>
  <c r="Y302" i="3" a="1"/>
  <c r="Y302" i="3" s="1"/>
  <c r="Y301" i="3" a="1"/>
  <c r="Y301" i="3" s="1"/>
  <c r="Y300" i="3" a="1"/>
  <c r="Y300" i="3" s="1"/>
  <c r="Y299" i="3" a="1"/>
  <c r="Y299" i="3" s="1"/>
  <c r="Y298" i="3" a="1"/>
  <c r="Y298" i="3" s="1"/>
  <c r="Y297" i="3" a="1"/>
  <c r="Y297" i="3" s="1"/>
  <c r="Y296" i="3" a="1"/>
  <c r="Y296" i="3" s="1"/>
  <c r="Y295" i="3" a="1"/>
  <c r="Y295" i="3" s="1"/>
  <c r="Y294" i="3" a="1"/>
  <c r="Y294" i="3" s="1"/>
  <c r="Y293" i="3" a="1"/>
  <c r="Y293" i="3" s="1"/>
  <c r="Y292" i="3" a="1"/>
  <c r="Y292" i="3" s="1"/>
  <c r="Y291" i="3" a="1"/>
  <c r="Y291" i="3" s="1"/>
  <c r="Y290" i="3" a="1"/>
  <c r="Y290" i="3" s="1"/>
  <c r="Y289" i="3" a="1"/>
  <c r="Y289" i="3" s="1"/>
  <c r="Y288" i="3" a="1"/>
  <c r="Y288" i="3" s="1"/>
  <c r="Y287" i="3" a="1"/>
  <c r="Y287" i="3" s="1"/>
  <c r="Y286" i="3" a="1"/>
  <c r="Y286" i="3" s="1"/>
  <c r="Y285" i="3" a="1"/>
  <c r="Y285" i="3" s="1"/>
  <c r="Y284" i="3" a="1"/>
  <c r="Y284" i="3" s="1"/>
  <c r="Y283" i="3" a="1"/>
  <c r="Y283" i="3" s="1"/>
  <c r="Y282" i="3" a="1"/>
  <c r="Y282" i="3" s="1"/>
  <c r="Y281" i="3" a="1"/>
  <c r="Y281" i="3" s="1"/>
  <c r="Y280" i="3" a="1"/>
  <c r="Y280" i="3" s="1"/>
  <c r="Y279" i="3" a="1"/>
  <c r="Y279" i="3" s="1"/>
  <c r="Y278" i="3" a="1"/>
  <c r="Y278" i="3" s="1"/>
  <c r="Y277" i="3" a="1"/>
  <c r="Y277" i="3" s="1"/>
  <c r="Y276" i="3" a="1"/>
  <c r="Y276" i="3" s="1"/>
  <c r="Y275" i="3" a="1"/>
  <c r="Y275" i="3" s="1"/>
  <c r="Y274" i="3" a="1"/>
  <c r="Y274" i="3" s="1"/>
  <c r="Y273" i="3" a="1"/>
  <c r="Y273" i="3" s="1"/>
  <c r="Y272" i="3" a="1"/>
  <c r="Y272" i="3" s="1"/>
  <c r="Y271" i="3" a="1"/>
  <c r="Y271" i="3" s="1"/>
  <c r="Y270" i="3" a="1"/>
  <c r="Y270" i="3" s="1"/>
  <c r="Y269" i="3" a="1"/>
  <c r="Y269" i="3" s="1"/>
  <c r="Y268" i="3" a="1"/>
  <c r="Y268" i="3" s="1"/>
  <c r="Y267" i="3" a="1"/>
  <c r="Y267" i="3" s="1"/>
  <c r="Y266" i="3" a="1"/>
  <c r="Y266" i="3" s="1"/>
  <c r="Y265" i="3" a="1"/>
  <c r="Y265" i="3" s="1"/>
  <c r="Y264" i="3" a="1"/>
  <c r="Y264" i="3" s="1"/>
  <c r="Y263" i="3" a="1"/>
  <c r="Y263" i="3" s="1"/>
  <c r="Y262" i="3" a="1"/>
  <c r="Y262" i="3" s="1"/>
  <c r="Y261" i="3" a="1"/>
  <c r="Y261" i="3" s="1"/>
  <c r="Y260" i="3" a="1"/>
  <c r="Y260" i="3" s="1"/>
  <c r="Y259" i="3" a="1"/>
  <c r="Y259" i="3" s="1"/>
  <c r="Y258" i="3" a="1"/>
  <c r="Y258" i="3" s="1"/>
  <c r="Y257" i="3" a="1"/>
  <c r="Y257" i="3" s="1"/>
  <c r="Y256" i="3" a="1"/>
  <c r="Y256" i="3" s="1"/>
  <c r="Y255" i="3" a="1"/>
  <c r="Y255" i="3" s="1"/>
  <c r="Y254" i="3" a="1"/>
  <c r="Y254" i="3" s="1"/>
  <c r="Y253" i="3" a="1"/>
  <c r="Y253" i="3" s="1"/>
  <c r="Y252" i="3" a="1"/>
  <c r="Y252" i="3" s="1"/>
  <c r="Y251" i="3" a="1"/>
  <c r="Y251" i="3" s="1"/>
  <c r="Y250" i="3" a="1"/>
  <c r="Y250" i="3" s="1"/>
  <c r="Y249" i="3" a="1"/>
  <c r="Y249" i="3" s="1"/>
  <c r="Y248" i="3" a="1"/>
  <c r="Y248" i="3" s="1"/>
  <c r="Y247" i="3" a="1"/>
  <c r="Y247" i="3" s="1"/>
  <c r="Y246" i="3" a="1"/>
  <c r="Y246" i="3" s="1"/>
  <c r="Y245" i="3" a="1"/>
  <c r="Y245" i="3" s="1"/>
  <c r="Y244" i="3" a="1"/>
  <c r="Y244" i="3" s="1"/>
  <c r="Y243" i="3" a="1"/>
  <c r="Y243" i="3" s="1"/>
  <c r="Y242" i="3" a="1"/>
  <c r="Y242" i="3" s="1"/>
  <c r="Y241" i="3" a="1"/>
  <c r="Y241" i="3" s="1"/>
  <c r="Y240" i="3" a="1"/>
  <c r="Y240" i="3" s="1"/>
  <c r="Y239" i="3" a="1"/>
  <c r="Y239" i="3" s="1"/>
  <c r="Y238" i="3" a="1"/>
  <c r="Y238" i="3" s="1"/>
  <c r="Y237" i="3" a="1"/>
  <c r="Y237" i="3" s="1"/>
  <c r="Y236" i="3" a="1"/>
  <c r="Y236" i="3" s="1"/>
  <c r="Y235" i="3" a="1"/>
  <c r="Y235" i="3" s="1"/>
  <c r="Y234" i="3" a="1"/>
  <c r="Y234" i="3" s="1"/>
  <c r="Y233" i="3" a="1"/>
  <c r="Y233" i="3" s="1"/>
  <c r="Y232" i="3" a="1"/>
  <c r="Y232" i="3" s="1"/>
  <c r="Y231" i="3" a="1"/>
  <c r="Y231" i="3" s="1"/>
  <c r="Y230" i="3" a="1"/>
  <c r="Y230" i="3" s="1"/>
  <c r="Y229" i="3" a="1"/>
  <c r="Y229" i="3" s="1"/>
  <c r="Y228" i="3" a="1"/>
  <c r="Y228" i="3" s="1"/>
  <c r="Y227" i="3" a="1"/>
  <c r="Y227" i="3" s="1"/>
  <c r="Y226" i="3" a="1"/>
  <c r="Y226" i="3" s="1"/>
  <c r="Y225" i="3" a="1"/>
  <c r="Y225" i="3" s="1"/>
  <c r="Y224" i="3" a="1"/>
  <c r="Y224" i="3" s="1"/>
  <c r="Y223" i="3" a="1"/>
  <c r="Y223" i="3" s="1"/>
  <c r="Y222" i="3" a="1"/>
  <c r="Y222" i="3" s="1"/>
  <c r="Y221" i="3" a="1"/>
  <c r="Y221" i="3" s="1"/>
  <c r="Y220" i="3" a="1"/>
  <c r="Y220" i="3" s="1"/>
  <c r="Y219" i="3" a="1"/>
  <c r="Y219" i="3" s="1"/>
  <c r="Y218" i="3" a="1"/>
  <c r="Y218" i="3" s="1"/>
  <c r="Y217" i="3" a="1"/>
  <c r="Y217" i="3" s="1"/>
  <c r="Y216" i="3" a="1"/>
  <c r="Y216" i="3" s="1"/>
  <c r="Y215" i="3" a="1"/>
  <c r="Y215" i="3" s="1"/>
  <c r="Y214" i="3" a="1"/>
  <c r="Y214" i="3" s="1"/>
  <c r="Y213" i="3" a="1"/>
  <c r="Y213" i="3" s="1"/>
  <c r="Y212" i="3" a="1"/>
  <c r="Y212" i="3" s="1"/>
  <c r="Y211" i="3" a="1"/>
  <c r="Y211" i="3" s="1"/>
  <c r="Y210" i="3" a="1"/>
  <c r="Y210" i="3" s="1"/>
  <c r="Y209" i="3" a="1"/>
  <c r="Y209" i="3" s="1"/>
  <c r="Y208" i="3" a="1"/>
  <c r="Y208" i="3" s="1"/>
  <c r="Y207" i="3" a="1"/>
  <c r="Y207" i="3" s="1"/>
  <c r="Y206" i="3" a="1"/>
  <c r="Y206" i="3" s="1"/>
  <c r="Y205" i="3" a="1"/>
  <c r="Y205" i="3" s="1"/>
  <c r="Y204" i="3" a="1"/>
  <c r="Y204" i="3" s="1"/>
  <c r="Y203" i="3" a="1"/>
  <c r="Y203" i="3" s="1"/>
  <c r="Y202" i="3" a="1"/>
  <c r="Y202" i="3" s="1"/>
  <c r="Y201" i="3" a="1"/>
  <c r="Y201" i="3" s="1"/>
  <c r="Y200" i="3" a="1"/>
  <c r="Y200" i="3" s="1"/>
  <c r="Y199" i="3" a="1"/>
  <c r="Y199" i="3" s="1"/>
  <c r="Y198" i="3" a="1"/>
  <c r="Y198" i="3" s="1"/>
  <c r="Y197" i="3" a="1"/>
  <c r="Y197" i="3" s="1"/>
  <c r="Y196" i="3" a="1"/>
  <c r="Y196" i="3" s="1"/>
  <c r="Y195" i="3" a="1"/>
  <c r="Y195" i="3" s="1"/>
  <c r="Y194" i="3" a="1"/>
  <c r="Y194" i="3" s="1"/>
  <c r="Y193" i="3" a="1"/>
  <c r="Y193" i="3" s="1"/>
  <c r="Y192" i="3" a="1"/>
  <c r="Y192" i="3" s="1"/>
  <c r="Y191" i="3" a="1"/>
  <c r="Y191" i="3" s="1"/>
  <c r="Y190" i="3" a="1"/>
  <c r="Y190" i="3" s="1"/>
  <c r="Y189" i="3" a="1"/>
  <c r="Y189" i="3" s="1"/>
  <c r="Y188" i="3" a="1"/>
  <c r="Y188" i="3" s="1"/>
  <c r="Y187" i="3" a="1"/>
  <c r="Y187" i="3" s="1"/>
  <c r="Y186" i="3" a="1"/>
  <c r="Y186" i="3" s="1"/>
  <c r="Y185" i="3" a="1"/>
  <c r="Y185" i="3" s="1"/>
  <c r="Y184" i="3" a="1"/>
  <c r="Y184" i="3" s="1"/>
  <c r="Y183" i="3" a="1"/>
  <c r="Y183" i="3" s="1"/>
  <c r="Y182" i="3" a="1"/>
  <c r="Y182" i="3" s="1"/>
  <c r="Y181" i="3" a="1"/>
  <c r="Y181" i="3" s="1"/>
  <c r="Y180" i="3" a="1"/>
  <c r="Y180" i="3" s="1"/>
  <c r="Y179" i="3" a="1"/>
  <c r="Y179" i="3" s="1"/>
  <c r="Y178" i="3" a="1"/>
  <c r="Y178" i="3" s="1"/>
  <c r="Y177" i="3" a="1"/>
  <c r="Y177" i="3" s="1"/>
  <c r="Y176" i="3" a="1"/>
  <c r="Y176" i="3" s="1"/>
  <c r="Y175" i="3" a="1"/>
  <c r="Y175" i="3" s="1"/>
  <c r="Y174" i="3" a="1"/>
  <c r="Y174" i="3" s="1"/>
  <c r="Y173" i="3" a="1"/>
  <c r="Y173" i="3" s="1"/>
  <c r="Y172" i="3" a="1"/>
  <c r="Y172" i="3" s="1"/>
  <c r="Y171" i="3" a="1"/>
  <c r="Y171" i="3" s="1"/>
  <c r="Y170" i="3" a="1"/>
  <c r="Y170" i="3" s="1"/>
  <c r="Y169" i="3" a="1"/>
  <c r="Y169" i="3" s="1"/>
  <c r="Y168" i="3" a="1"/>
  <c r="Y168" i="3" s="1"/>
  <c r="Y167" i="3" a="1"/>
  <c r="Y167" i="3" s="1"/>
  <c r="Y166" i="3" a="1"/>
  <c r="Y166" i="3" s="1"/>
  <c r="Y165" i="3" a="1"/>
  <c r="Y165" i="3" s="1"/>
  <c r="Y164" i="3" a="1"/>
  <c r="Y164" i="3" s="1"/>
  <c r="Y163" i="3" a="1"/>
  <c r="Y163" i="3" s="1"/>
  <c r="Y162" i="3" a="1"/>
  <c r="Y162" i="3" s="1"/>
  <c r="Y161" i="3" a="1"/>
  <c r="Y161" i="3" s="1"/>
  <c r="Y160" i="3" a="1"/>
  <c r="Y160" i="3" s="1"/>
  <c r="Y159" i="3" a="1"/>
  <c r="Y159" i="3" s="1"/>
  <c r="Y158" i="3" a="1"/>
  <c r="Y158" i="3" s="1"/>
  <c r="Y157" i="3" a="1"/>
  <c r="Y157" i="3" s="1"/>
  <c r="Y156" i="3" a="1"/>
  <c r="Y156" i="3" s="1"/>
  <c r="Y155" i="3" a="1"/>
  <c r="Y155" i="3" s="1"/>
  <c r="Y154" i="3" a="1"/>
  <c r="Y154" i="3" s="1"/>
  <c r="Y153" i="3" a="1"/>
  <c r="Y153" i="3" s="1"/>
  <c r="Y152" i="3" a="1"/>
  <c r="Y152" i="3" s="1"/>
  <c r="Y151" i="3" a="1"/>
  <c r="Y151" i="3" s="1"/>
  <c r="Y150" i="3" a="1"/>
  <c r="Y150" i="3" s="1"/>
  <c r="Y149" i="3" a="1"/>
  <c r="Y149" i="3" s="1"/>
  <c r="Y148" i="3" a="1"/>
  <c r="Y148" i="3" s="1"/>
  <c r="Y147" i="3" a="1"/>
  <c r="Y147" i="3" s="1"/>
  <c r="Y146" i="3" a="1"/>
  <c r="Y146" i="3" s="1"/>
  <c r="Y145" i="3" a="1"/>
  <c r="Y145" i="3" s="1"/>
  <c r="Y144" i="3" a="1"/>
  <c r="Y144" i="3" s="1"/>
  <c r="Y143" i="3" a="1"/>
  <c r="Y143" i="3" s="1"/>
  <c r="Y142" i="3" a="1"/>
  <c r="Y142" i="3" s="1"/>
  <c r="Y141" i="3" a="1"/>
  <c r="Y141" i="3" s="1"/>
  <c r="Y140" i="3" a="1"/>
  <c r="Y140" i="3" s="1"/>
  <c r="Y139" i="3" a="1"/>
  <c r="Y139" i="3" s="1"/>
  <c r="Y138" i="3" a="1"/>
  <c r="Y138" i="3" s="1"/>
  <c r="Y137" i="3" a="1"/>
  <c r="Y137" i="3" s="1"/>
  <c r="Y136" i="3" a="1"/>
  <c r="Y136" i="3" s="1"/>
  <c r="Y135" i="3" a="1"/>
  <c r="Y135" i="3" s="1"/>
  <c r="Y134" i="3" a="1"/>
  <c r="Y134" i="3" s="1"/>
  <c r="Y133" i="3" a="1"/>
  <c r="Y133" i="3" s="1"/>
  <c r="Y132" i="3" a="1"/>
  <c r="Y132" i="3" s="1"/>
  <c r="Y131" i="3" a="1"/>
  <c r="Y131" i="3" s="1"/>
  <c r="Y130" i="3" a="1"/>
  <c r="Y130" i="3" s="1"/>
  <c r="Y129" i="3" a="1"/>
  <c r="Y129" i="3" s="1"/>
  <c r="Y128" i="3" a="1"/>
  <c r="Y128" i="3" s="1"/>
  <c r="Y127" i="3" a="1"/>
  <c r="Y127" i="3" s="1"/>
  <c r="Y126" i="3" a="1"/>
  <c r="Y126" i="3" s="1"/>
  <c r="Y125" i="3" a="1"/>
  <c r="Y125" i="3" s="1"/>
  <c r="Y124" i="3" a="1"/>
  <c r="Y124" i="3" s="1"/>
  <c r="Y123" i="3" a="1"/>
  <c r="Y123" i="3" s="1"/>
  <c r="Y122" i="3" a="1"/>
  <c r="Y122" i="3" s="1"/>
  <c r="Y121" i="3" a="1"/>
  <c r="Y121" i="3" s="1"/>
  <c r="Y120" i="3" a="1"/>
  <c r="Y120" i="3" s="1"/>
  <c r="Y119" i="3" a="1"/>
  <c r="Y119" i="3" s="1"/>
  <c r="Y118" i="3" a="1"/>
  <c r="Y118" i="3" s="1"/>
  <c r="Y117" i="3" a="1"/>
  <c r="Y117" i="3" s="1"/>
  <c r="Y116" i="3" a="1"/>
  <c r="Y116" i="3" s="1"/>
  <c r="Y115" i="3" a="1"/>
  <c r="Y115" i="3" s="1"/>
  <c r="Y114" i="3" a="1"/>
  <c r="Y114" i="3" s="1"/>
  <c r="Y113" i="3" a="1"/>
  <c r="Y113" i="3" s="1"/>
  <c r="Y112" i="3" a="1"/>
  <c r="Y112" i="3" s="1"/>
  <c r="Y111" i="3" a="1"/>
  <c r="Y111" i="3" s="1"/>
  <c r="Y110" i="3" a="1"/>
  <c r="Y110" i="3" s="1"/>
  <c r="Y109" i="3" a="1"/>
  <c r="Y109" i="3" s="1"/>
  <c r="Y108" i="3" a="1"/>
  <c r="Y108" i="3" s="1"/>
  <c r="Y107" i="3" a="1"/>
  <c r="Y107" i="3" s="1"/>
  <c r="Y106" i="3" a="1"/>
  <c r="Y106" i="3" s="1"/>
  <c r="Y105" i="3" a="1"/>
  <c r="Y105" i="3" s="1"/>
  <c r="Y104" i="3" a="1"/>
  <c r="Y104" i="3" s="1"/>
  <c r="Y103" i="3" a="1"/>
  <c r="Y103" i="3" s="1"/>
  <c r="Y102" i="3" a="1"/>
  <c r="Y102" i="3" s="1"/>
  <c r="Y101" i="3" a="1"/>
  <c r="Y101" i="3" s="1"/>
  <c r="Y100" i="3" a="1"/>
  <c r="Y100" i="3" s="1"/>
  <c r="Y99" i="3" a="1"/>
  <c r="Y99" i="3" s="1"/>
  <c r="Y98" i="3" a="1"/>
  <c r="Y98" i="3" s="1"/>
  <c r="Y97" i="3" a="1"/>
  <c r="Y97" i="3" s="1"/>
  <c r="Y96" i="3" a="1"/>
  <c r="Y96" i="3" s="1"/>
  <c r="Y95" i="3" a="1"/>
  <c r="Y95" i="3" s="1"/>
  <c r="Y94" i="3" a="1"/>
  <c r="Y94" i="3" s="1"/>
  <c r="Y93" i="3" a="1"/>
  <c r="Y93" i="3" s="1"/>
  <c r="Y92" i="3" a="1"/>
  <c r="Y92" i="3" s="1"/>
  <c r="Y91" i="3" a="1"/>
  <c r="Y91" i="3" s="1"/>
  <c r="Y90" i="3" a="1"/>
  <c r="Y90" i="3" s="1"/>
  <c r="Y89" i="3" a="1"/>
  <c r="Y89" i="3" s="1"/>
  <c r="Y88" i="3" a="1"/>
  <c r="Y88" i="3" s="1"/>
  <c r="Y87" i="3" a="1"/>
  <c r="Y87" i="3" s="1"/>
  <c r="Y86" i="3" a="1"/>
  <c r="Y86" i="3" s="1"/>
  <c r="Y85" i="3" a="1"/>
  <c r="Y85" i="3" s="1"/>
  <c r="Y84" i="3" a="1"/>
  <c r="Y84" i="3" s="1"/>
  <c r="Y83" i="3" a="1"/>
  <c r="Y83" i="3" s="1"/>
  <c r="Y82" i="3" a="1"/>
  <c r="Y82" i="3" s="1"/>
  <c r="Y81" i="3" a="1"/>
  <c r="Y81" i="3" s="1"/>
  <c r="Y80" i="3" a="1"/>
  <c r="Y80" i="3" s="1"/>
  <c r="Y79" i="3" a="1"/>
  <c r="Y79" i="3" s="1"/>
  <c r="Y78" i="3" a="1"/>
  <c r="Y78" i="3" s="1"/>
  <c r="Y77" i="3" a="1"/>
  <c r="Y77" i="3" s="1"/>
  <c r="Y76" i="3" a="1"/>
  <c r="Y76" i="3" s="1"/>
  <c r="Y75" i="3" a="1"/>
  <c r="Y75" i="3" s="1"/>
  <c r="Y74" i="3" a="1"/>
  <c r="Y74" i="3" s="1"/>
  <c r="Y73" i="3" a="1"/>
  <c r="Y73" i="3" s="1"/>
  <c r="Y72" i="3" a="1"/>
  <c r="Y72" i="3" s="1"/>
  <c r="Y71" i="3" a="1"/>
  <c r="Y71" i="3" s="1"/>
  <c r="Y70" i="3" a="1"/>
  <c r="Y70" i="3" s="1"/>
  <c r="Y69" i="3" a="1"/>
  <c r="Y69" i="3" s="1"/>
  <c r="Y68" i="3" a="1"/>
  <c r="Y68" i="3" s="1"/>
  <c r="Y67" i="3" a="1"/>
  <c r="Y67" i="3" s="1"/>
  <c r="Y66" i="3" a="1"/>
  <c r="Y66" i="3" s="1"/>
  <c r="Y65" i="3" a="1"/>
  <c r="Y65" i="3" s="1"/>
  <c r="Y64" i="3" a="1"/>
  <c r="Y64" i="3" s="1"/>
  <c r="Y63" i="3" a="1"/>
  <c r="Y63" i="3" s="1"/>
  <c r="Y62" i="3" a="1"/>
  <c r="Y62" i="3" s="1"/>
  <c r="Y61" i="3" a="1"/>
  <c r="Y61" i="3" s="1"/>
  <c r="Y60" i="3" a="1"/>
  <c r="Y60" i="3" s="1"/>
  <c r="Y59" i="3" a="1"/>
  <c r="Y59" i="3" s="1"/>
  <c r="Y58" i="3" a="1"/>
  <c r="Y58" i="3" s="1"/>
  <c r="Y57" i="3" a="1"/>
  <c r="Y57" i="3" s="1"/>
  <c r="Y56" i="3" a="1"/>
  <c r="Y56" i="3" s="1"/>
  <c r="Y55" i="3" a="1"/>
  <c r="Y55" i="3" s="1"/>
  <c r="Y54" i="3" a="1"/>
  <c r="Y54" i="3" s="1"/>
  <c r="Y53" i="3" a="1"/>
  <c r="Y53" i="3" s="1"/>
  <c r="Y52" i="3" a="1"/>
  <c r="Y52" i="3" s="1"/>
  <c r="Y51" i="3" a="1"/>
  <c r="Y51" i="3" s="1"/>
  <c r="Y50" i="3" a="1"/>
  <c r="Y50" i="3" s="1"/>
  <c r="Y49" i="3" a="1"/>
  <c r="Y49" i="3" s="1"/>
  <c r="Y48" i="3" a="1"/>
  <c r="Y48" i="3" s="1"/>
  <c r="Y47" i="3" a="1"/>
  <c r="Y47" i="3" s="1"/>
  <c r="Y46" i="3" a="1"/>
  <c r="Y46" i="3" s="1"/>
  <c r="Y45" i="3" a="1"/>
  <c r="Y45" i="3" s="1"/>
  <c r="Y44" i="3" a="1"/>
  <c r="Y44" i="3" s="1"/>
  <c r="Y43" i="3" a="1"/>
  <c r="Y43" i="3" s="1"/>
  <c r="Y42" i="3" a="1"/>
  <c r="Y42" i="3" s="1"/>
  <c r="Y41" i="3" a="1"/>
  <c r="Y41" i="3" s="1"/>
  <c r="Y40" i="3" a="1"/>
  <c r="Y40" i="3" s="1"/>
  <c r="Y39" i="3" a="1"/>
  <c r="Y39" i="3" s="1"/>
  <c r="Y38" i="3" a="1"/>
  <c r="Y38" i="3" s="1"/>
  <c r="Y37" i="3" a="1"/>
  <c r="Y37" i="3" s="1"/>
  <c r="Y36" i="3" a="1"/>
  <c r="Y36" i="3" s="1"/>
  <c r="Y35" i="3" a="1"/>
  <c r="Y35" i="3" s="1"/>
  <c r="Y34" i="3" a="1"/>
  <c r="Y34" i="3" s="1"/>
  <c r="Y33" i="3" a="1"/>
  <c r="Y33" i="3" s="1"/>
  <c r="Y32" i="3" a="1"/>
  <c r="Y32" i="3" s="1"/>
  <c r="Y31" i="3" a="1"/>
  <c r="Y31" i="3" s="1"/>
  <c r="Y30" i="3" a="1"/>
  <c r="Y30" i="3" s="1"/>
  <c r="Y29" i="3" a="1"/>
  <c r="Y29" i="3" s="1"/>
  <c r="Y28" i="3" a="1"/>
  <c r="Y28" i="3" s="1"/>
  <c r="Y27" i="3" a="1"/>
  <c r="Y27" i="3" s="1"/>
  <c r="Y26" i="3" a="1"/>
  <c r="Y26" i="3" s="1"/>
  <c r="Y25" i="3" a="1"/>
  <c r="Y25" i="3" s="1"/>
  <c r="Y24" i="3" a="1"/>
  <c r="Y24" i="3" s="1"/>
  <c r="Y23" i="3" a="1"/>
  <c r="Y23" i="3" s="1"/>
  <c r="Y22" i="3" a="1"/>
  <c r="Y22" i="3" s="1"/>
  <c r="Y21" i="3" a="1"/>
  <c r="Y21" i="3" s="1"/>
  <c r="Y20" i="3" a="1"/>
  <c r="Y20" i="3" s="1"/>
  <c r="Y19" i="3" a="1"/>
  <c r="Y19" i="3" s="1"/>
  <c r="Y18" i="3" a="1"/>
  <c r="Y18" i="3" s="1"/>
  <c r="Y17" i="3" a="1"/>
  <c r="Y17" i="3" s="1"/>
  <c r="Y16" i="3" a="1"/>
  <c r="Y16" i="3" s="1"/>
  <c r="Y15" i="3" a="1"/>
  <c r="Y15" i="3" s="1"/>
  <c r="Y14" i="3" a="1"/>
  <c r="Y14" i="3" s="1"/>
  <c r="Y13" i="3" a="1"/>
  <c r="Y13" i="3" s="1"/>
  <c r="Y12" i="3" a="1"/>
  <c r="Y12" i="3" s="1"/>
  <c r="Y11" i="3" a="1"/>
  <c r="Y11" i="3" s="1"/>
  <c r="Y10" i="3" a="1"/>
  <c r="Y10" i="3" s="1"/>
  <c r="Y9" i="3" a="1"/>
  <c r="Y9" i="3" s="1"/>
  <c r="Y8" i="3" a="1"/>
  <c r="Y8" i="3" s="1"/>
  <c r="Y7" i="3" a="1"/>
  <c r="Y7" i="3" s="1"/>
  <c r="Y6" i="3" a="1"/>
  <c r="Y6" i="3" s="1"/>
  <c r="Y5" i="3" a="1"/>
  <c r="Y5" i="3" s="1"/>
  <c r="Y4" i="3" a="1"/>
  <c r="Y4" i="3" s="1"/>
  <c r="Y3" i="3" a="1"/>
  <c r="Y3" i="3" s="1"/>
  <c r="Y2" i="3" a="1"/>
  <c r="Y2" i="3" s="1"/>
  <c r="X995" i="3" a="1"/>
  <c r="X995" i="3" s="1"/>
  <c r="X994" i="3" a="1"/>
  <c r="X994" i="3" s="1"/>
  <c r="X993" i="3" a="1"/>
  <c r="X993" i="3" s="1"/>
  <c r="X992" i="3" a="1"/>
  <c r="X992" i="3" s="1"/>
  <c r="X991" i="3" a="1"/>
  <c r="X991" i="3" s="1"/>
  <c r="X990" i="3" a="1"/>
  <c r="X990" i="3" s="1"/>
  <c r="X989" i="3" a="1"/>
  <c r="X989" i="3" s="1"/>
  <c r="X988" i="3" a="1"/>
  <c r="X988" i="3" s="1"/>
  <c r="X987" i="3" a="1"/>
  <c r="X987" i="3" s="1"/>
  <c r="X986" i="3" a="1"/>
  <c r="X986" i="3" s="1"/>
  <c r="X985" i="3" a="1"/>
  <c r="X985" i="3" s="1"/>
  <c r="X984" i="3" a="1"/>
  <c r="X984" i="3" s="1"/>
  <c r="X983" i="3" a="1"/>
  <c r="X983" i="3" s="1"/>
  <c r="X982" i="3" a="1"/>
  <c r="X982" i="3" s="1"/>
  <c r="X981" i="3" a="1"/>
  <c r="X981" i="3" s="1"/>
  <c r="X980" i="3" a="1"/>
  <c r="X980" i="3" s="1"/>
  <c r="X979" i="3" a="1"/>
  <c r="X979" i="3" s="1"/>
  <c r="X978" i="3" a="1"/>
  <c r="X978" i="3" s="1"/>
  <c r="X977" i="3" a="1"/>
  <c r="X977" i="3" s="1"/>
  <c r="X976" i="3" a="1"/>
  <c r="X976" i="3" s="1"/>
  <c r="X975" i="3" a="1"/>
  <c r="X975" i="3" s="1"/>
  <c r="X974" i="3" a="1"/>
  <c r="X974" i="3" s="1"/>
  <c r="X973" i="3" a="1"/>
  <c r="X973" i="3" s="1"/>
  <c r="X972" i="3" a="1"/>
  <c r="X972" i="3" s="1"/>
  <c r="X971" i="3" a="1"/>
  <c r="X971" i="3" s="1"/>
  <c r="X970" i="3" a="1"/>
  <c r="X970" i="3" s="1"/>
  <c r="X969" i="3" a="1"/>
  <c r="X969" i="3" s="1"/>
  <c r="X968" i="3" a="1"/>
  <c r="X968" i="3" s="1"/>
  <c r="X967" i="3" a="1"/>
  <c r="X967" i="3" s="1"/>
  <c r="X966" i="3" a="1"/>
  <c r="X966" i="3" s="1"/>
  <c r="X965" i="3" a="1"/>
  <c r="X965" i="3" s="1"/>
  <c r="X964" i="3" a="1"/>
  <c r="X964" i="3" s="1"/>
  <c r="X963" i="3" a="1"/>
  <c r="X963" i="3" s="1"/>
  <c r="X962" i="3" a="1"/>
  <c r="X962" i="3" s="1"/>
  <c r="X961" i="3" a="1"/>
  <c r="X961" i="3" s="1"/>
  <c r="X960" i="3" a="1"/>
  <c r="X960" i="3" s="1"/>
  <c r="X959" i="3" a="1"/>
  <c r="X959" i="3" s="1"/>
  <c r="X958" i="3" a="1"/>
  <c r="X958" i="3" s="1"/>
  <c r="X957" i="3" a="1"/>
  <c r="X957" i="3" s="1"/>
  <c r="X956" i="3" a="1"/>
  <c r="X956" i="3" s="1"/>
  <c r="X955" i="3" a="1"/>
  <c r="X955" i="3" s="1"/>
  <c r="X954" i="3" a="1"/>
  <c r="X954" i="3" s="1"/>
  <c r="X953" i="3" a="1"/>
  <c r="X953" i="3" s="1"/>
  <c r="X952" i="3" a="1"/>
  <c r="X952" i="3" s="1"/>
  <c r="X951" i="3" a="1"/>
  <c r="X951" i="3" s="1"/>
  <c r="X950" i="3" a="1"/>
  <c r="X950" i="3" s="1"/>
  <c r="X949" i="3" a="1"/>
  <c r="X949" i="3" s="1"/>
  <c r="X948" i="3" a="1"/>
  <c r="X948" i="3" s="1"/>
  <c r="X947" i="3" a="1"/>
  <c r="X947" i="3" s="1"/>
  <c r="X946" i="3" a="1"/>
  <c r="X946" i="3" s="1"/>
  <c r="X945" i="3" a="1"/>
  <c r="X945" i="3" s="1"/>
  <c r="X944" i="3" a="1"/>
  <c r="X944" i="3" s="1"/>
  <c r="X943" i="3" a="1"/>
  <c r="X943" i="3" s="1"/>
  <c r="X942" i="3" a="1"/>
  <c r="X942" i="3" s="1"/>
  <c r="X941" i="3" a="1"/>
  <c r="X941" i="3" s="1"/>
  <c r="X940" i="3" a="1"/>
  <c r="X940" i="3" s="1"/>
  <c r="X939" i="3" a="1"/>
  <c r="X939" i="3" s="1"/>
  <c r="X938" i="3" a="1"/>
  <c r="X938" i="3" s="1"/>
  <c r="X937" i="3" a="1"/>
  <c r="X937" i="3" s="1"/>
  <c r="X936" i="3" a="1"/>
  <c r="X936" i="3" s="1"/>
  <c r="X935" i="3" a="1"/>
  <c r="X935" i="3" s="1"/>
  <c r="X934" i="3" a="1"/>
  <c r="X934" i="3" s="1"/>
  <c r="X933" i="3" a="1"/>
  <c r="X933" i="3" s="1"/>
  <c r="X932" i="3" a="1"/>
  <c r="X932" i="3" s="1"/>
  <c r="X931" i="3" a="1"/>
  <c r="X931" i="3" s="1"/>
  <c r="X930" i="3" a="1"/>
  <c r="X930" i="3" s="1"/>
  <c r="X929" i="3" a="1"/>
  <c r="X929" i="3" s="1"/>
  <c r="X928" i="3" a="1"/>
  <c r="X928" i="3" s="1"/>
  <c r="X927" i="3" a="1"/>
  <c r="X927" i="3" s="1"/>
  <c r="X926" i="3" a="1"/>
  <c r="X926" i="3" s="1"/>
  <c r="X925" i="3" a="1"/>
  <c r="X925" i="3" s="1"/>
  <c r="X924" i="3" a="1"/>
  <c r="X924" i="3" s="1"/>
  <c r="X923" i="3" a="1"/>
  <c r="X923" i="3" s="1"/>
  <c r="X922" i="3" a="1"/>
  <c r="X922" i="3" s="1"/>
  <c r="X921" i="3" a="1"/>
  <c r="X921" i="3" s="1"/>
  <c r="X920" i="3" a="1"/>
  <c r="X920" i="3" s="1"/>
  <c r="X919" i="3" a="1"/>
  <c r="X919" i="3" s="1"/>
  <c r="X918" i="3" a="1"/>
  <c r="X918" i="3" s="1"/>
  <c r="X917" i="3" a="1"/>
  <c r="X917" i="3" s="1"/>
  <c r="X916" i="3" a="1"/>
  <c r="X916" i="3" s="1"/>
  <c r="X915" i="3" a="1"/>
  <c r="X915" i="3" s="1"/>
  <c r="X914" i="3" a="1"/>
  <c r="X914" i="3" s="1"/>
  <c r="X913" i="3" a="1"/>
  <c r="X913" i="3" s="1"/>
  <c r="X912" i="3" a="1"/>
  <c r="X912" i="3" s="1"/>
  <c r="X911" i="3" a="1"/>
  <c r="X911" i="3" s="1"/>
  <c r="X910" i="3" a="1"/>
  <c r="X910" i="3" s="1"/>
  <c r="X909" i="3" a="1"/>
  <c r="X909" i="3" s="1"/>
  <c r="X908" i="3" a="1"/>
  <c r="X908" i="3" s="1"/>
  <c r="X907" i="3" a="1"/>
  <c r="X907" i="3" s="1"/>
  <c r="X906" i="3" a="1"/>
  <c r="X906" i="3" s="1"/>
  <c r="X905" i="3" a="1"/>
  <c r="X905" i="3" s="1"/>
  <c r="X904" i="3" a="1"/>
  <c r="X904" i="3" s="1"/>
  <c r="X903" i="3" a="1"/>
  <c r="X903" i="3" s="1"/>
  <c r="X902" i="3" a="1"/>
  <c r="X902" i="3" s="1"/>
  <c r="X901" i="3" a="1"/>
  <c r="X901" i="3" s="1"/>
  <c r="X900" i="3" a="1"/>
  <c r="X900" i="3" s="1"/>
  <c r="X899" i="3" a="1"/>
  <c r="X899" i="3" s="1"/>
  <c r="X898" i="3" a="1"/>
  <c r="X898" i="3" s="1"/>
  <c r="X897" i="3" a="1"/>
  <c r="X897" i="3" s="1"/>
  <c r="X896" i="3" a="1"/>
  <c r="X896" i="3" s="1"/>
  <c r="X895" i="3" a="1"/>
  <c r="X895" i="3" s="1"/>
  <c r="X894" i="3" a="1"/>
  <c r="X894" i="3" s="1"/>
  <c r="X893" i="3" a="1"/>
  <c r="X893" i="3" s="1"/>
  <c r="X892" i="3" a="1"/>
  <c r="X892" i="3" s="1"/>
  <c r="X891" i="3" a="1"/>
  <c r="X891" i="3" s="1"/>
  <c r="X890" i="3" a="1"/>
  <c r="X890" i="3" s="1"/>
  <c r="X889" i="3" a="1"/>
  <c r="X889" i="3" s="1"/>
  <c r="X888" i="3" a="1"/>
  <c r="X888" i="3" s="1"/>
  <c r="X887" i="3" a="1"/>
  <c r="X887" i="3" s="1"/>
  <c r="X886" i="3" a="1"/>
  <c r="X886" i="3" s="1"/>
  <c r="X885" i="3" a="1"/>
  <c r="X885" i="3" s="1"/>
  <c r="X884" i="3" a="1"/>
  <c r="X884" i="3" s="1"/>
  <c r="X883" i="3" a="1"/>
  <c r="X883" i="3" s="1"/>
  <c r="X882" i="3" a="1"/>
  <c r="X882" i="3" s="1"/>
  <c r="X881" i="3" a="1"/>
  <c r="X881" i="3" s="1"/>
  <c r="X880" i="3" a="1"/>
  <c r="X880" i="3" s="1"/>
  <c r="X879" i="3" a="1"/>
  <c r="X879" i="3" s="1"/>
  <c r="X878" i="3" a="1"/>
  <c r="X878" i="3" s="1"/>
  <c r="X877" i="3" a="1"/>
  <c r="X877" i="3" s="1"/>
  <c r="X876" i="3" a="1"/>
  <c r="X876" i="3" s="1"/>
  <c r="X875" i="3" a="1"/>
  <c r="X875" i="3" s="1"/>
  <c r="X874" i="3" a="1"/>
  <c r="X874" i="3" s="1"/>
  <c r="X873" i="3" a="1"/>
  <c r="X873" i="3" s="1"/>
  <c r="X872" i="3" a="1"/>
  <c r="X872" i="3" s="1"/>
  <c r="X871" i="3" a="1"/>
  <c r="X871" i="3" s="1"/>
  <c r="X870" i="3" a="1"/>
  <c r="X870" i="3" s="1"/>
  <c r="X869" i="3" a="1"/>
  <c r="X869" i="3" s="1"/>
  <c r="X868" i="3" a="1"/>
  <c r="X868" i="3" s="1"/>
  <c r="X867" i="3" a="1"/>
  <c r="X867" i="3" s="1"/>
  <c r="X866" i="3" a="1"/>
  <c r="X866" i="3" s="1"/>
  <c r="X865" i="3" a="1"/>
  <c r="X865" i="3" s="1"/>
  <c r="X864" i="3" a="1"/>
  <c r="X864" i="3" s="1"/>
  <c r="X863" i="3" a="1"/>
  <c r="X863" i="3" s="1"/>
  <c r="X862" i="3" a="1"/>
  <c r="X862" i="3" s="1"/>
  <c r="X861" i="3" a="1"/>
  <c r="X861" i="3" s="1"/>
  <c r="X860" i="3" a="1"/>
  <c r="X860" i="3" s="1"/>
  <c r="X859" i="3" a="1"/>
  <c r="X859" i="3" s="1"/>
  <c r="X858" i="3" a="1"/>
  <c r="X858" i="3" s="1"/>
  <c r="X857" i="3" a="1"/>
  <c r="X857" i="3" s="1"/>
  <c r="X856" i="3" a="1"/>
  <c r="X856" i="3" s="1"/>
  <c r="X855" i="3" a="1"/>
  <c r="X855" i="3" s="1"/>
  <c r="X854" i="3" a="1"/>
  <c r="X854" i="3" s="1"/>
  <c r="X853" i="3" a="1"/>
  <c r="X853" i="3" s="1"/>
  <c r="X852" i="3" a="1"/>
  <c r="X852" i="3" s="1"/>
  <c r="X851" i="3" a="1"/>
  <c r="X851" i="3" s="1"/>
  <c r="X850" i="3" a="1"/>
  <c r="X850" i="3" s="1"/>
  <c r="X849" i="3" a="1"/>
  <c r="X849" i="3" s="1"/>
  <c r="X848" i="3" a="1"/>
  <c r="X848" i="3" s="1"/>
  <c r="X847" i="3" a="1"/>
  <c r="X847" i="3" s="1"/>
  <c r="X846" i="3" a="1"/>
  <c r="X846" i="3" s="1"/>
  <c r="X845" i="3" a="1"/>
  <c r="X845" i="3" s="1"/>
  <c r="X844" i="3" a="1"/>
  <c r="X844" i="3" s="1"/>
  <c r="X843" i="3" a="1"/>
  <c r="X843" i="3" s="1"/>
  <c r="X842" i="3" a="1"/>
  <c r="X842" i="3" s="1"/>
  <c r="X841" i="3" a="1"/>
  <c r="X841" i="3" s="1"/>
  <c r="X840" i="3" a="1"/>
  <c r="X840" i="3" s="1"/>
  <c r="X839" i="3" a="1"/>
  <c r="X839" i="3" s="1"/>
  <c r="X838" i="3" a="1"/>
  <c r="X838" i="3" s="1"/>
  <c r="X837" i="3" a="1"/>
  <c r="X837" i="3" s="1"/>
  <c r="X836" i="3" a="1"/>
  <c r="X836" i="3" s="1"/>
  <c r="X835" i="3" a="1"/>
  <c r="X835" i="3" s="1"/>
  <c r="X834" i="3" a="1"/>
  <c r="X834" i="3" s="1"/>
  <c r="X833" i="3" a="1"/>
  <c r="X833" i="3" s="1"/>
  <c r="X832" i="3" a="1"/>
  <c r="X832" i="3" s="1"/>
  <c r="X831" i="3" a="1"/>
  <c r="X831" i="3" s="1"/>
  <c r="X830" i="3" a="1"/>
  <c r="X830" i="3" s="1"/>
  <c r="X829" i="3" a="1"/>
  <c r="X829" i="3" s="1"/>
  <c r="X828" i="3" a="1"/>
  <c r="X828" i="3" s="1"/>
  <c r="X827" i="3" a="1"/>
  <c r="X827" i="3" s="1"/>
  <c r="X826" i="3" a="1"/>
  <c r="X826" i="3" s="1"/>
  <c r="X825" i="3" a="1"/>
  <c r="X825" i="3" s="1"/>
  <c r="X824" i="3" a="1"/>
  <c r="X824" i="3" s="1"/>
  <c r="X823" i="3" a="1"/>
  <c r="X823" i="3" s="1"/>
  <c r="X822" i="3" a="1"/>
  <c r="X822" i="3" s="1"/>
  <c r="X821" i="3" a="1"/>
  <c r="X821" i="3" s="1"/>
  <c r="X820" i="3" a="1"/>
  <c r="X820" i="3" s="1"/>
  <c r="X819" i="3" a="1"/>
  <c r="X819" i="3" s="1"/>
  <c r="X818" i="3" a="1"/>
  <c r="X818" i="3" s="1"/>
  <c r="X817" i="3" a="1"/>
  <c r="X817" i="3" s="1"/>
  <c r="X816" i="3" a="1"/>
  <c r="X816" i="3" s="1"/>
  <c r="X815" i="3" a="1"/>
  <c r="X815" i="3" s="1"/>
  <c r="X814" i="3" a="1"/>
  <c r="X814" i="3" s="1"/>
  <c r="X813" i="3" a="1"/>
  <c r="X813" i="3" s="1"/>
  <c r="X812" i="3" a="1"/>
  <c r="X812" i="3" s="1"/>
  <c r="X811" i="3" a="1"/>
  <c r="X811" i="3" s="1"/>
  <c r="X810" i="3" a="1"/>
  <c r="X810" i="3" s="1"/>
  <c r="X809" i="3" a="1"/>
  <c r="X809" i="3" s="1"/>
  <c r="X808" i="3" a="1"/>
  <c r="X808" i="3" s="1"/>
  <c r="X807" i="3" a="1"/>
  <c r="X807" i="3" s="1"/>
  <c r="X806" i="3" a="1"/>
  <c r="X806" i="3" s="1"/>
  <c r="X805" i="3" a="1"/>
  <c r="X805" i="3" s="1"/>
  <c r="X804" i="3" a="1"/>
  <c r="X804" i="3" s="1"/>
  <c r="X803" i="3" a="1"/>
  <c r="X803" i="3" s="1"/>
  <c r="X802" i="3" a="1"/>
  <c r="X802" i="3" s="1"/>
  <c r="X801" i="3" a="1"/>
  <c r="X801" i="3" s="1"/>
  <c r="X800" i="3" a="1"/>
  <c r="X800" i="3" s="1"/>
  <c r="X799" i="3" a="1"/>
  <c r="X799" i="3" s="1"/>
  <c r="X798" i="3" a="1"/>
  <c r="X798" i="3" s="1"/>
  <c r="X797" i="3" a="1"/>
  <c r="X797" i="3" s="1"/>
  <c r="X796" i="3" a="1"/>
  <c r="X796" i="3" s="1"/>
  <c r="X795" i="3" a="1"/>
  <c r="X795" i="3" s="1"/>
  <c r="X794" i="3" a="1"/>
  <c r="X794" i="3" s="1"/>
  <c r="X793" i="3" a="1"/>
  <c r="X793" i="3" s="1"/>
  <c r="X792" i="3" a="1"/>
  <c r="X792" i="3" s="1"/>
  <c r="X791" i="3" a="1"/>
  <c r="X791" i="3" s="1"/>
  <c r="X790" i="3" a="1"/>
  <c r="X790" i="3" s="1"/>
  <c r="X789" i="3" a="1"/>
  <c r="X789" i="3" s="1"/>
  <c r="X788" i="3" a="1"/>
  <c r="X788" i="3" s="1"/>
  <c r="X787" i="3" a="1"/>
  <c r="X787" i="3" s="1"/>
  <c r="X786" i="3" a="1"/>
  <c r="X786" i="3" s="1"/>
  <c r="X785" i="3" a="1"/>
  <c r="X785" i="3" s="1"/>
  <c r="X784" i="3" a="1"/>
  <c r="X784" i="3" s="1"/>
  <c r="X783" i="3" a="1"/>
  <c r="X783" i="3" s="1"/>
  <c r="X782" i="3" a="1"/>
  <c r="X782" i="3" s="1"/>
  <c r="X781" i="3" a="1"/>
  <c r="X781" i="3" s="1"/>
  <c r="X780" i="3" a="1"/>
  <c r="X780" i="3" s="1"/>
  <c r="X779" i="3" a="1"/>
  <c r="X779" i="3" s="1"/>
  <c r="X778" i="3" a="1"/>
  <c r="X778" i="3" s="1"/>
  <c r="X777" i="3" a="1"/>
  <c r="X777" i="3" s="1"/>
  <c r="X776" i="3" a="1"/>
  <c r="X776" i="3" s="1"/>
  <c r="X775" i="3" a="1"/>
  <c r="X775" i="3" s="1"/>
  <c r="X774" i="3" a="1"/>
  <c r="X774" i="3" s="1"/>
  <c r="X773" i="3" a="1"/>
  <c r="X773" i="3" s="1"/>
  <c r="X772" i="3" a="1"/>
  <c r="X772" i="3" s="1"/>
  <c r="X771" i="3" a="1"/>
  <c r="X771" i="3" s="1"/>
  <c r="X770" i="3" a="1"/>
  <c r="X770" i="3" s="1"/>
  <c r="X769" i="3" a="1"/>
  <c r="X769" i="3" s="1"/>
  <c r="X768" i="3" a="1"/>
  <c r="X768" i="3" s="1"/>
  <c r="X767" i="3" a="1"/>
  <c r="X767" i="3" s="1"/>
  <c r="X766" i="3" a="1"/>
  <c r="X766" i="3" s="1"/>
  <c r="X765" i="3" a="1"/>
  <c r="X765" i="3" s="1"/>
  <c r="X764" i="3" a="1"/>
  <c r="X764" i="3" s="1"/>
  <c r="X763" i="3" a="1"/>
  <c r="X763" i="3" s="1"/>
  <c r="X762" i="3" a="1"/>
  <c r="X762" i="3" s="1"/>
  <c r="X761" i="3" a="1"/>
  <c r="X761" i="3" s="1"/>
  <c r="X760" i="3" a="1"/>
  <c r="X760" i="3" s="1"/>
  <c r="X759" i="3" a="1"/>
  <c r="X759" i="3" s="1"/>
  <c r="X758" i="3" a="1"/>
  <c r="X758" i="3" s="1"/>
  <c r="X757" i="3" a="1"/>
  <c r="X757" i="3" s="1"/>
  <c r="X756" i="3" a="1"/>
  <c r="X756" i="3" s="1"/>
  <c r="X755" i="3" a="1"/>
  <c r="X755" i="3" s="1"/>
  <c r="X754" i="3" a="1"/>
  <c r="X754" i="3" s="1"/>
  <c r="X753" i="3" a="1"/>
  <c r="X753" i="3" s="1"/>
  <c r="X752" i="3" a="1"/>
  <c r="X752" i="3" s="1"/>
  <c r="X751" i="3" a="1"/>
  <c r="X751" i="3" s="1"/>
  <c r="X750" i="3" a="1"/>
  <c r="X750" i="3" s="1"/>
  <c r="X749" i="3" a="1"/>
  <c r="X749" i="3" s="1"/>
  <c r="X748" i="3" a="1"/>
  <c r="X748" i="3" s="1"/>
  <c r="X747" i="3" a="1"/>
  <c r="X747" i="3" s="1"/>
  <c r="X746" i="3" a="1"/>
  <c r="X746" i="3" s="1"/>
  <c r="X745" i="3" a="1"/>
  <c r="X745" i="3" s="1"/>
  <c r="X744" i="3" a="1"/>
  <c r="X744" i="3" s="1"/>
  <c r="X743" i="3" a="1"/>
  <c r="X743" i="3" s="1"/>
  <c r="X742" i="3" a="1"/>
  <c r="X742" i="3" s="1"/>
  <c r="X741" i="3" a="1"/>
  <c r="X741" i="3" s="1"/>
  <c r="X740" i="3" a="1"/>
  <c r="X740" i="3" s="1"/>
  <c r="X739" i="3" a="1"/>
  <c r="X739" i="3" s="1"/>
  <c r="X738" i="3" a="1"/>
  <c r="X738" i="3" s="1"/>
  <c r="X737" i="3" a="1"/>
  <c r="X737" i="3" s="1"/>
  <c r="X736" i="3" a="1"/>
  <c r="X736" i="3" s="1"/>
  <c r="X735" i="3" a="1"/>
  <c r="X735" i="3" s="1"/>
  <c r="X734" i="3" a="1"/>
  <c r="X734" i="3" s="1"/>
  <c r="X733" i="3" a="1"/>
  <c r="X733" i="3" s="1"/>
  <c r="X732" i="3" a="1"/>
  <c r="X732" i="3" s="1"/>
  <c r="X731" i="3" a="1"/>
  <c r="X731" i="3" s="1"/>
  <c r="X730" i="3" a="1"/>
  <c r="X730" i="3" s="1"/>
  <c r="X729" i="3" a="1"/>
  <c r="X729" i="3" s="1"/>
  <c r="X728" i="3" a="1"/>
  <c r="X728" i="3" s="1"/>
  <c r="X727" i="3" a="1"/>
  <c r="X727" i="3" s="1"/>
  <c r="X726" i="3" a="1"/>
  <c r="X726" i="3" s="1"/>
  <c r="X725" i="3" a="1"/>
  <c r="X725" i="3" s="1"/>
  <c r="X724" i="3" a="1"/>
  <c r="X724" i="3" s="1"/>
  <c r="X723" i="3" a="1"/>
  <c r="X723" i="3" s="1"/>
  <c r="X722" i="3" a="1"/>
  <c r="X722" i="3" s="1"/>
  <c r="X721" i="3" a="1"/>
  <c r="X721" i="3" s="1"/>
  <c r="X720" i="3" a="1"/>
  <c r="X720" i="3" s="1"/>
  <c r="X719" i="3" a="1"/>
  <c r="X719" i="3" s="1"/>
  <c r="X718" i="3" a="1"/>
  <c r="X718" i="3" s="1"/>
  <c r="X717" i="3" a="1"/>
  <c r="X717" i="3" s="1"/>
  <c r="X716" i="3" a="1"/>
  <c r="X716" i="3" s="1"/>
  <c r="X715" i="3" a="1"/>
  <c r="X715" i="3" s="1"/>
  <c r="X714" i="3" a="1"/>
  <c r="X714" i="3" s="1"/>
  <c r="X713" i="3" a="1"/>
  <c r="X713" i="3" s="1"/>
  <c r="X712" i="3" a="1"/>
  <c r="X712" i="3" s="1"/>
  <c r="X711" i="3" a="1"/>
  <c r="X711" i="3" s="1"/>
  <c r="X710" i="3" a="1"/>
  <c r="X710" i="3" s="1"/>
  <c r="X709" i="3" a="1"/>
  <c r="X709" i="3" s="1"/>
  <c r="X708" i="3" a="1"/>
  <c r="X708" i="3" s="1"/>
  <c r="X707" i="3" a="1"/>
  <c r="X707" i="3" s="1"/>
  <c r="X706" i="3" a="1"/>
  <c r="X706" i="3" s="1"/>
  <c r="X705" i="3" a="1"/>
  <c r="X705" i="3" s="1"/>
  <c r="X704" i="3" a="1"/>
  <c r="X704" i="3" s="1"/>
  <c r="X703" i="3" a="1"/>
  <c r="X703" i="3" s="1"/>
  <c r="X702" i="3" a="1"/>
  <c r="X702" i="3" s="1"/>
  <c r="X701" i="3" a="1"/>
  <c r="X701" i="3" s="1"/>
  <c r="X700" i="3" a="1"/>
  <c r="X700" i="3" s="1"/>
  <c r="X699" i="3" a="1"/>
  <c r="X699" i="3" s="1"/>
  <c r="X698" i="3" a="1"/>
  <c r="X698" i="3" s="1"/>
  <c r="X697" i="3" a="1"/>
  <c r="X697" i="3" s="1"/>
  <c r="X696" i="3" a="1"/>
  <c r="X696" i="3" s="1"/>
  <c r="X695" i="3" a="1"/>
  <c r="X695" i="3" s="1"/>
  <c r="X694" i="3" a="1"/>
  <c r="X694" i="3" s="1"/>
  <c r="X693" i="3" a="1"/>
  <c r="X693" i="3" s="1"/>
  <c r="X692" i="3" a="1"/>
  <c r="X692" i="3" s="1"/>
  <c r="X691" i="3" a="1"/>
  <c r="X691" i="3" s="1"/>
  <c r="X690" i="3" a="1"/>
  <c r="X690" i="3" s="1"/>
  <c r="X689" i="3" a="1"/>
  <c r="X689" i="3" s="1"/>
  <c r="X688" i="3" a="1"/>
  <c r="X688" i="3" s="1"/>
  <c r="X687" i="3" a="1"/>
  <c r="X687" i="3" s="1"/>
  <c r="X686" i="3" a="1"/>
  <c r="X686" i="3" s="1"/>
  <c r="X685" i="3" a="1"/>
  <c r="X685" i="3" s="1"/>
  <c r="X684" i="3" a="1"/>
  <c r="X684" i="3" s="1"/>
  <c r="X683" i="3" a="1"/>
  <c r="X683" i="3" s="1"/>
  <c r="X682" i="3" a="1"/>
  <c r="X682" i="3" s="1"/>
  <c r="X681" i="3" a="1"/>
  <c r="X681" i="3" s="1"/>
  <c r="X680" i="3" a="1"/>
  <c r="X680" i="3" s="1"/>
  <c r="X679" i="3" a="1"/>
  <c r="X679" i="3" s="1"/>
  <c r="X678" i="3" a="1"/>
  <c r="X678" i="3" s="1"/>
  <c r="X677" i="3" a="1"/>
  <c r="X677" i="3" s="1"/>
  <c r="X676" i="3" a="1"/>
  <c r="X676" i="3" s="1"/>
  <c r="X675" i="3" a="1"/>
  <c r="X675" i="3" s="1"/>
  <c r="X674" i="3" a="1"/>
  <c r="X674" i="3" s="1"/>
  <c r="X673" i="3" a="1"/>
  <c r="X673" i="3" s="1"/>
  <c r="X672" i="3" a="1"/>
  <c r="X672" i="3" s="1"/>
  <c r="X671" i="3" a="1"/>
  <c r="X671" i="3" s="1"/>
  <c r="X670" i="3" a="1"/>
  <c r="X670" i="3" s="1"/>
  <c r="X669" i="3" a="1"/>
  <c r="X669" i="3" s="1"/>
  <c r="X668" i="3" a="1"/>
  <c r="X668" i="3" s="1"/>
  <c r="X667" i="3" a="1"/>
  <c r="X667" i="3" s="1"/>
  <c r="X666" i="3" a="1"/>
  <c r="X666" i="3" s="1"/>
  <c r="X665" i="3" a="1"/>
  <c r="X665" i="3" s="1"/>
  <c r="X664" i="3" a="1"/>
  <c r="X664" i="3" s="1"/>
  <c r="X663" i="3" a="1"/>
  <c r="X663" i="3" s="1"/>
  <c r="X662" i="3" a="1"/>
  <c r="X662" i="3" s="1"/>
  <c r="X661" i="3" a="1"/>
  <c r="X661" i="3" s="1"/>
  <c r="X660" i="3" a="1"/>
  <c r="X660" i="3" s="1"/>
  <c r="X659" i="3" a="1"/>
  <c r="X659" i="3" s="1"/>
  <c r="X658" i="3" a="1"/>
  <c r="X658" i="3" s="1"/>
  <c r="X657" i="3" a="1"/>
  <c r="X657" i="3" s="1"/>
  <c r="X656" i="3" a="1"/>
  <c r="X656" i="3" s="1"/>
  <c r="X655" i="3" a="1"/>
  <c r="X655" i="3" s="1"/>
  <c r="X654" i="3" a="1"/>
  <c r="X654" i="3" s="1"/>
  <c r="X653" i="3" a="1"/>
  <c r="X653" i="3" s="1"/>
  <c r="X652" i="3" a="1"/>
  <c r="X652" i="3" s="1"/>
  <c r="X651" i="3" a="1"/>
  <c r="X651" i="3" s="1"/>
  <c r="X650" i="3" a="1"/>
  <c r="X650" i="3" s="1"/>
  <c r="X649" i="3" a="1"/>
  <c r="X649" i="3" s="1"/>
  <c r="X648" i="3" a="1"/>
  <c r="X648" i="3" s="1"/>
  <c r="X647" i="3" a="1"/>
  <c r="X647" i="3" s="1"/>
  <c r="X646" i="3" a="1"/>
  <c r="X646" i="3" s="1"/>
  <c r="X645" i="3" a="1"/>
  <c r="X645" i="3" s="1"/>
  <c r="X644" i="3" a="1"/>
  <c r="X644" i="3" s="1"/>
  <c r="X643" i="3" a="1"/>
  <c r="X643" i="3" s="1"/>
  <c r="X642" i="3" a="1"/>
  <c r="X642" i="3" s="1"/>
  <c r="X641" i="3" a="1"/>
  <c r="X641" i="3" s="1"/>
  <c r="X640" i="3" a="1"/>
  <c r="X640" i="3" s="1"/>
  <c r="X639" i="3" a="1"/>
  <c r="X639" i="3" s="1"/>
  <c r="X638" i="3" a="1"/>
  <c r="X638" i="3" s="1"/>
  <c r="X637" i="3" a="1"/>
  <c r="X637" i="3" s="1"/>
  <c r="X636" i="3" a="1"/>
  <c r="X636" i="3" s="1"/>
  <c r="X635" i="3" a="1"/>
  <c r="X635" i="3" s="1"/>
  <c r="X634" i="3" a="1"/>
  <c r="X634" i="3" s="1"/>
  <c r="X633" i="3" a="1"/>
  <c r="X633" i="3" s="1"/>
  <c r="X632" i="3" a="1"/>
  <c r="X632" i="3" s="1"/>
  <c r="X631" i="3" a="1"/>
  <c r="X631" i="3" s="1"/>
  <c r="X630" i="3" a="1"/>
  <c r="X630" i="3" s="1"/>
  <c r="X629" i="3" a="1"/>
  <c r="X629" i="3" s="1"/>
  <c r="X628" i="3" a="1"/>
  <c r="X628" i="3" s="1"/>
  <c r="X627" i="3" a="1"/>
  <c r="X627" i="3" s="1"/>
  <c r="X626" i="3" a="1"/>
  <c r="X626" i="3" s="1"/>
  <c r="X625" i="3" a="1"/>
  <c r="X625" i="3" s="1"/>
  <c r="X624" i="3" a="1"/>
  <c r="X624" i="3" s="1"/>
  <c r="X623" i="3" a="1"/>
  <c r="X623" i="3" s="1"/>
  <c r="X622" i="3" a="1"/>
  <c r="X622" i="3" s="1"/>
  <c r="X621" i="3" a="1"/>
  <c r="X621" i="3" s="1"/>
  <c r="X620" i="3" a="1"/>
  <c r="X620" i="3" s="1"/>
  <c r="X619" i="3" a="1"/>
  <c r="X619" i="3" s="1"/>
  <c r="X618" i="3" a="1"/>
  <c r="X618" i="3" s="1"/>
  <c r="X617" i="3" a="1"/>
  <c r="X617" i="3" s="1"/>
  <c r="X616" i="3" a="1"/>
  <c r="X616" i="3" s="1"/>
  <c r="X615" i="3" a="1"/>
  <c r="X615" i="3" s="1"/>
  <c r="X614" i="3" a="1"/>
  <c r="X614" i="3" s="1"/>
  <c r="X613" i="3" a="1"/>
  <c r="X613" i="3" s="1"/>
  <c r="X612" i="3" a="1"/>
  <c r="X612" i="3" s="1"/>
  <c r="X611" i="3" a="1"/>
  <c r="X611" i="3" s="1"/>
  <c r="X610" i="3" a="1"/>
  <c r="X610" i="3" s="1"/>
  <c r="X609" i="3" a="1"/>
  <c r="X609" i="3" s="1"/>
  <c r="X608" i="3" a="1"/>
  <c r="X608" i="3" s="1"/>
  <c r="X607" i="3" a="1"/>
  <c r="X607" i="3" s="1"/>
  <c r="X606" i="3" a="1"/>
  <c r="X606" i="3" s="1"/>
  <c r="X605" i="3" a="1"/>
  <c r="X605" i="3" s="1"/>
  <c r="X604" i="3" a="1"/>
  <c r="X604" i="3" s="1"/>
  <c r="X603" i="3" a="1"/>
  <c r="X603" i="3" s="1"/>
  <c r="X602" i="3" a="1"/>
  <c r="X602" i="3" s="1"/>
  <c r="X601" i="3" a="1"/>
  <c r="X601" i="3" s="1"/>
  <c r="X600" i="3" a="1"/>
  <c r="X600" i="3" s="1"/>
  <c r="X599" i="3" a="1"/>
  <c r="X599" i="3" s="1"/>
  <c r="X598" i="3" a="1"/>
  <c r="X598" i="3" s="1"/>
  <c r="X597" i="3" a="1"/>
  <c r="X597" i="3" s="1"/>
  <c r="X596" i="3" a="1"/>
  <c r="X596" i="3" s="1"/>
  <c r="X595" i="3" a="1"/>
  <c r="X595" i="3" s="1"/>
  <c r="X594" i="3" a="1"/>
  <c r="X594" i="3" s="1"/>
  <c r="X593" i="3" a="1"/>
  <c r="X593" i="3" s="1"/>
  <c r="X592" i="3" a="1"/>
  <c r="X592" i="3" s="1"/>
  <c r="X591" i="3" a="1"/>
  <c r="X591" i="3" s="1"/>
  <c r="X590" i="3" a="1"/>
  <c r="X590" i="3" s="1"/>
  <c r="X589" i="3" a="1"/>
  <c r="X589" i="3" s="1"/>
  <c r="X588" i="3" a="1"/>
  <c r="X588" i="3" s="1"/>
  <c r="X587" i="3" a="1"/>
  <c r="X587" i="3" s="1"/>
  <c r="X586" i="3" a="1"/>
  <c r="X586" i="3" s="1"/>
  <c r="X585" i="3" a="1"/>
  <c r="X585" i="3" s="1"/>
  <c r="X584" i="3" a="1"/>
  <c r="X584" i="3" s="1"/>
  <c r="X583" i="3" a="1"/>
  <c r="X583" i="3" s="1"/>
  <c r="X582" i="3" a="1"/>
  <c r="X582" i="3" s="1"/>
  <c r="X581" i="3" a="1"/>
  <c r="X581" i="3" s="1"/>
  <c r="X580" i="3" a="1"/>
  <c r="X580" i="3" s="1"/>
  <c r="X579" i="3" a="1"/>
  <c r="X579" i="3" s="1"/>
  <c r="X578" i="3" a="1"/>
  <c r="X578" i="3" s="1"/>
  <c r="X577" i="3" a="1"/>
  <c r="X577" i="3" s="1"/>
  <c r="X576" i="3" a="1"/>
  <c r="X576" i="3" s="1"/>
  <c r="X575" i="3" a="1"/>
  <c r="X575" i="3" s="1"/>
  <c r="X574" i="3" a="1"/>
  <c r="X574" i="3" s="1"/>
  <c r="X573" i="3" a="1"/>
  <c r="X573" i="3" s="1"/>
  <c r="X572" i="3" a="1"/>
  <c r="X572" i="3" s="1"/>
  <c r="X571" i="3" a="1"/>
  <c r="X571" i="3" s="1"/>
  <c r="X570" i="3" a="1"/>
  <c r="X570" i="3" s="1"/>
  <c r="X569" i="3" a="1"/>
  <c r="X569" i="3" s="1"/>
  <c r="X568" i="3" a="1"/>
  <c r="X568" i="3" s="1"/>
  <c r="X567" i="3" a="1"/>
  <c r="X567" i="3" s="1"/>
  <c r="X566" i="3" a="1"/>
  <c r="X566" i="3" s="1"/>
  <c r="X565" i="3" a="1"/>
  <c r="X565" i="3" s="1"/>
  <c r="X564" i="3" a="1"/>
  <c r="X564" i="3" s="1"/>
  <c r="X563" i="3" a="1"/>
  <c r="X563" i="3" s="1"/>
  <c r="X562" i="3" a="1"/>
  <c r="X562" i="3" s="1"/>
  <c r="X561" i="3" a="1"/>
  <c r="X561" i="3" s="1"/>
  <c r="X560" i="3" a="1"/>
  <c r="X560" i="3" s="1"/>
  <c r="X559" i="3" a="1"/>
  <c r="X559" i="3" s="1"/>
  <c r="X558" i="3" a="1"/>
  <c r="X558" i="3" s="1"/>
  <c r="X557" i="3" a="1"/>
  <c r="X557" i="3" s="1"/>
  <c r="X556" i="3" a="1"/>
  <c r="X556" i="3" s="1"/>
  <c r="X555" i="3" a="1"/>
  <c r="X555" i="3" s="1"/>
  <c r="X554" i="3" a="1"/>
  <c r="X554" i="3" s="1"/>
  <c r="X553" i="3" a="1"/>
  <c r="X553" i="3" s="1"/>
  <c r="X552" i="3" a="1"/>
  <c r="X552" i="3" s="1"/>
  <c r="X551" i="3" a="1"/>
  <c r="X551" i="3" s="1"/>
  <c r="X550" i="3" a="1"/>
  <c r="X550" i="3" s="1"/>
  <c r="X549" i="3" a="1"/>
  <c r="X549" i="3" s="1"/>
  <c r="X548" i="3" a="1"/>
  <c r="X548" i="3" s="1"/>
  <c r="X547" i="3" a="1"/>
  <c r="X547" i="3" s="1"/>
  <c r="X546" i="3" a="1"/>
  <c r="X546" i="3" s="1"/>
  <c r="X545" i="3" a="1"/>
  <c r="X545" i="3" s="1"/>
  <c r="X544" i="3" a="1"/>
  <c r="X544" i="3" s="1"/>
  <c r="X543" i="3" a="1"/>
  <c r="X543" i="3" s="1"/>
  <c r="X542" i="3" a="1"/>
  <c r="X542" i="3" s="1"/>
  <c r="X541" i="3" a="1"/>
  <c r="X541" i="3" s="1"/>
  <c r="X540" i="3" a="1"/>
  <c r="X540" i="3" s="1"/>
  <c r="X539" i="3" a="1"/>
  <c r="X539" i="3" s="1"/>
  <c r="X538" i="3" a="1"/>
  <c r="X538" i="3" s="1"/>
  <c r="X537" i="3" a="1"/>
  <c r="X537" i="3" s="1"/>
  <c r="X536" i="3" a="1"/>
  <c r="X536" i="3" s="1"/>
  <c r="X535" i="3" a="1"/>
  <c r="X535" i="3" s="1"/>
  <c r="X534" i="3" a="1"/>
  <c r="X534" i="3" s="1"/>
  <c r="X533" i="3" a="1"/>
  <c r="X533" i="3" s="1"/>
  <c r="X532" i="3" a="1"/>
  <c r="X532" i="3" s="1"/>
  <c r="X531" i="3" a="1"/>
  <c r="X531" i="3" s="1"/>
  <c r="X530" i="3" a="1"/>
  <c r="X530" i="3" s="1"/>
  <c r="X529" i="3" a="1"/>
  <c r="X529" i="3" s="1"/>
  <c r="X528" i="3" a="1"/>
  <c r="X528" i="3" s="1"/>
  <c r="X527" i="3" a="1"/>
  <c r="X527" i="3" s="1"/>
  <c r="X526" i="3" a="1"/>
  <c r="X526" i="3" s="1"/>
  <c r="X525" i="3" a="1"/>
  <c r="X525" i="3" s="1"/>
  <c r="X524" i="3" a="1"/>
  <c r="X524" i="3" s="1"/>
  <c r="X523" i="3" a="1"/>
  <c r="X523" i="3" s="1"/>
  <c r="X522" i="3" a="1"/>
  <c r="X522" i="3" s="1"/>
  <c r="X521" i="3" a="1"/>
  <c r="X521" i="3" s="1"/>
  <c r="X520" i="3" a="1"/>
  <c r="X520" i="3" s="1"/>
  <c r="X519" i="3" a="1"/>
  <c r="X519" i="3" s="1"/>
  <c r="X518" i="3" a="1"/>
  <c r="X518" i="3" s="1"/>
  <c r="X517" i="3" a="1"/>
  <c r="X517" i="3" s="1"/>
  <c r="X516" i="3" a="1"/>
  <c r="X516" i="3" s="1"/>
  <c r="X515" i="3" a="1"/>
  <c r="X515" i="3" s="1"/>
  <c r="X514" i="3" a="1"/>
  <c r="X514" i="3" s="1"/>
  <c r="X513" i="3" a="1"/>
  <c r="X513" i="3" s="1"/>
  <c r="X512" i="3" a="1"/>
  <c r="X512" i="3" s="1"/>
  <c r="X511" i="3" a="1"/>
  <c r="X511" i="3" s="1"/>
  <c r="X510" i="3" a="1"/>
  <c r="X510" i="3" s="1"/>
  <c r="X509" i="3" a="1"/>
  <c r="X509" i="3" s="1"/>
  <c r="X508" i="3" a="1"/>
  <c r="X508" i="3" s="1"/>
  <c r="X507" i="3" a="1"/>
  <c r="X507" i="3" s="1"/>
  <c r="X506" i="3" a="1"/>
  <c r="X506" i="3" s="1"/>
  <c r="X505" i="3" a="1"/>
  <c r="X505" i="3" s="1"/>
  <c r="X504" i="3" a="1"/>
  <c r="X504" i="3" s="1"/>
  <c r="X503" i="3" a="1"/>
  <c r="X503" i="3" s="1"/>
  <c r="X502" i="3" a="1"/>
  <c r="X502" i="3" s="1"/>
  <c r="X501" i="3" a="1"/>
  <c r="X501" i="3" s="1"/>
  <c r="X500" i="3" a="1"/>
  <c r="X500" i="3" s="1"/>
  <c r="X499" i="3" a="1"/>
  <c r="X499" i="3" s="1"/>
  <c r="X498" i="3" a="1"/>
  <c r="X498" i="3" s="1"/>
  <c r="X497" i="3" a="1"/>
  <c r="X497" i="3" s="1"/>
  <c r="X496" i="3" a="1"/>
  <c r="X496" i="3" s="1"/>
  <c r="X495" i="3" a="1"/>
  <c r="X495" i="3" s="1"/>
  <c r="X494" i="3" a="1"/>
  <c r="X494" i="3" s="1"/>
  <c r="X493" i="3" a="1"/>
  <c r="X493" i="3" s="1"/>
  <c r="X492" i="3" a="1"/>
  <c r="X492" i="3" s="1"/>
  <c r="X491" i="3" a="1"/>
  <c r="X491" i="3" s="1"/>
  <c r="X490" i="3" a="1"/>
  <c r="X490" i="3" s="1"/>
  <c r="X489" i="3" a="1"/>
  <c r="X489" i="3" s="1"/>
  <c r="X488" i="3" a="1"/>
  <c r="X488" i="3" s="1"/>
  <c r="X487" i="3" a="1"/>
  <c r="X487" i="3" s="1"/>
  <c r="X486" i="3" a="1"/>
  <c r="X486" i="3" s="1"/>
  <c r="X485" i="3" a="1"/>
  <c r="X485" i="3" s="1"/>
  <c r="X484" i="3" a="1"/>
  <c r="X484" i="3" s="1"/>
  <c r="X483" i="3" a="1"/>
  <c r="X483" i="3" s="1"/>
  <c r="X482" i="3" a="1"/>
  <c r="X482" i="3" s="1"/>
  <c r="X481" i="3" a="1"/>
  <c r="X481" i="3" s="1"/>
  <c r="X480" i="3" a="1"/>
  <c r="X480" i="3" s="1"/>
  <c r="X479" i="3" a="1"/>
  <c r="X479" i="3" s="1"/>
  <c r="X478" i="3" a="1"/>
  <c r="X478" i="3" s="1"/>
  <c r="X477" i="3" a="1"/>
  <c r="X477" i="3" s="1"/>
  <c r="X476" i="3" a="1"/>
  <c r="X476" i="3" s="1"/>
  <c r="X475" i="3" a="1"/>
  <c r="X475" i="3" s="1"/>
  <c r="X474" i="3" a="1"/>
  <c r="X474" i="3" s="1"/>
  <c r="X473" i="3" a="1"/>
  <c r="X473" i="3" s="1"/>
  <c r="X472" i="3" a="1"/>
  <c r="X472" i="3" s="1"/>
  <c r="X471" i="3" a="1"/>
  <c r="X471" i="3" s="1"/>
  <c r="X470" i="3" a="1"/>
  <c r="X470" i="3" s="1"/>
  <c r="X469" i="3" a="1"/>
  <c r="X469" i="3" s="1"/>
  <c r="X468" i="3" a="1"/>
  <c r="X468" i="3" s="1"/>
  <c r="X467" i="3" a="1"/>
  <c r="X467" i="3" s="1"/>
  <c r="X466" i="3" a="1"/>
  <c r="X466" i="3" s="1"/>
  <c r="X465" i="3" a="1"/>
  <c r="X465" i="3" s="1"/>
  <c r="X464" i="3" a="1"/>
  <c r="X464" i="3" s="1"/>
  <c r="X463" i="3" a="1"/>
  <c r="X463" i="3" s="1"/>
  <c r="X462" i="3" a="1"/>
  <c r="X462" i="3" s="1"/>
  <c r="X461" i="3" a="1"/>
  <c r="X461" i="3" s="1"/>
  <c r="X460" i="3" a="1"/>
  <c r="X460" i="3" s="1"/>
  <c r="X459" i="3" a="1"/>
  <c r="X459" i="3" s="1"/>
  <c r="X458" i="3" a="1"/>
  <c r="X458" i="3" s="1"/>
  <c r="X457" i="3" a="1"/>
  <c r="X457" i="3" s="1"/>
  <c r="X456" i="3" a="1"/>
  <c r="X456" i="3" s="1"/>
  <c r="X455" i="3" a="1"/>
  <c r="X455" i="3" s="1"/>
  <c r="X454" i="3" a="1"/>
  <c r="X454" i="3" s="1"/>
  <c r="X453" i="3" a="1"/>
  <c r="X453" i="3" s="1"/>
  <c r="X452" i="3" a="1"/>
  <c r="X452" i="3" s="1"/>
  <c r="X451" i="3" a="1"/>
  <c r="X451" i="3" s="1"/>
  <c r="X450" i="3" a="1"/>
  <c r="X450" i="3" s="1"/>
  <c r="X449" i="3" a="1"/>
  <c r="X449" i="3" s="1"/>
  <c r="X448" i="3" a="1"/>
  <c r="X448" i="3" s="1"/>
  <c r="X447" i="3" a="1"/>
  <c r="X447" i="3" s="1"/>
  <c r="X446" i="3" a="1"/>
  <c r="X446" i="3" s="1"/>
  <c r="X445" i="3" a="1"/>
  <c r="X445" i="3" s="1"/>
  <c r="X444" i="3" a="1"/>
  <c r="X444" i="3" s="1"/>
  <c r="X443" i="3" a="1"/>
  <c r="X443" i="3" s="1"/>
  <c r="X442" i="3" a="1"/>
  <c r="X442" i="3" s="1"/>
  <c r="X441" i="3" a="1"/>
  <c r="X441" i="3" s="1"/>
  <c r="X440" i="3" a="1"/>
  <c r="X440" i="3" s="1"/>
  <c r="X439" i="3" a="1"/>
  <c r="X439" i="3" s="1"/>
  <c r="X438" i="3" a="1"/>
  <c r="X438" i="3" s="1"/>
  <c r="X437" i="3" a="1"/>
  <c r="X437" i="3" s="1"/>
  <c r="X436" i="3" a="1"/>
  <c r="X436" i="3" s="1"/>
  <c r="X435" i="3" a="1"/>
  <c r="X435" i="3" s="1"/>
  <c r="X434" i="3" a="1"/>
  <c r="X434" i="3" s="1"/>
  <c r="X433" i="3" a="1"/>
  <c r="X433" i="3" s="1"/>
  <c r="X432" i="3" a="1"/>
  <c r="X432" i="3" s="1"/>
  <c r="X431" i="3" a="1"/>
  <c r="X431" i="3" s="1"/>
  <c r="X430" i="3" a="1"/>
  <c r="X430" i="3" s="1"/>
  <c r="X429" i="3" a="1"/>
  <c r="X429" i="3" s="1"/>
  <c r="X428" i="3" a="1"/>
  <c r="X428" i="3" s="1"/>
  <c r="X427" i="3" a="1"/>
  <c r="X427" i="3" s="1"/>
  <c r="X426" i="3" a="1"/>
  <c r="X426" i="3" s="1"/>
  <c r="X425" i="3" a="1"/>
  <c r="X425" i="3" s="1"/>
  <c r="X424" i="3" a="1"/>
  <c r="X424" i="3" s="1"/>
  <c r="X423" i="3" a="1"/>
  <c r="X423" i="3" s="1"/>
  <c r="X422" i="3" a="1"/>
  <c r="X422" i="3" s="1"/>
  <c r="X421" i="3" a="1"/>
  <c r="X421" i="3" s="1"/>
  <c r="X420" i="3" a="1"/>
  <c r="X420" i="3" s="1"/>
  <c r="X419" i="3" a="1"/>
  <c r="X419" i="3" s="1"/>
  <c r="X418" i="3" a="1"/>
  <c r="X418" i="3" s="1"/>
  <c r="X417" i="3" a="1"/>
  <c r="X417" i="3" s="1"/>
  <c r="X416" i="3" a="1"/>
  <c r="X416" i="3" s="1"/>
  <c r="X415" i="3" a="1"/>
  <c r="X415" i="3" s="1"/>
  <c r="X414" i="3" a="1"/>
  <c r="X414" i="3" s="1"/>
  <c r="X413" i="3" a="1"/>
  <c r="X413" i="3" s="1"/>
  <c r="X412" i="3" a="1"/>
  <c r="X412" i="3" s="1"/>
  <c r="X411" i="3" a="1"/>
  <c r="X411" i="3" s="1"/>
  <c r="X410" i="3" a="1"/>
  <c r="X410" i="3" s="1"/>
  <c r="X409" i="3" a="1"/>
  <c r="X409" i="3" s="1"/>
  <c r="X408" i="3" a="1"/>
  <c r="X408" i="3" s="1"/>
  <c r="X407" i="3" a="1"/>
  <c r="X407" i="3" s="1"/>
  <c r="X406" i="3" a="1"/>
  <c r="X406" i="3" s="1"/>
  <c r="X405" i="3" a="1"/>
  <c r="X405" i="3" s="1"/>
  <c r="X404" i="3" a="1"/>
  <c r="X404" i="3" s="1"/>
  <c r="X403" i="3" a="1"/>
  <c r="X403" i="3" s="1"/>
  <c r="X402" i="3" a="1"/>
  <c r="X402" i="3" s="1"/>
  <c r="X401" i="3" a="1"/>
  <c r="X401" i="3" s="1"/>
  <c r="X400" i="3" a="1"/>
  <c r="X400" i="3" s="1"/>
  <c r="X399" i="3" a="1"/>
  <c r="X399" i="3" s="1"/>
  <c r="X398" i="3" a="1"/>
  <c r="X398" i="3" s="1"/>
  <c r="X397" i="3" a="1"/>
  <c r="X397" i="3" s="1"/>
  <c r="X396" i="3" a="1"/>
  <c r="X396" i="3" s="1"/>
  <c r="X395" i="3" a="1"/>
  <c r="X395" i="3" s="1"/>
  <c r="X394" i="3" a="1"/>
  <c r="X394" i="3" s="1"/>
  <c r="X393" i="3" a="1"/>
  <c r="X393" i="3" s="1"/>
  <c r="X392" i="3" a="1"/>
  <c r="X392" i="3" s="1"/>
  <c r="X391" i="3" a="1"/>
  <c r="X391" i="3" s="1"/>
  <c r="X390" i="3" a="1"/>
  <c r="X390" i="3" s="1"/>
  <c r="X389" i="3" a="1"/>
  <c r="X389" i="3" s="1"/>
  <c r="X388" i="3" a="1"/>
  <c r="X388" i="3" s="1"/>
  <c r="X387" i="3" a="1"/>
  <c r="X387" i="3" s="1"/>
  <c r="X386" i="3" a="1"/>
  <c r="X386" i="3" s="1"/>
  <c r="X385" i="3" a="1"/>
  <c r="X385" i="3" s="1"/>
  <c r="X384" i="3" a="1"/>
  <c r="X384" i="3" s="1"/>
  <c r="X383" i="3" a="1"/>
  <c r="X383" i="3" s="1"/>
  <c r="X382" i="3" a="1"/>
  <c r="X382" i="3" s="1"/>
  <c r="X381" i="3" a="1"/>
  <c r="X381" i="3" s="1"/>
  <c r="X380" i="3" a="1"/>
  <c r="X380" i="3" s="1"/>
  <c r="X379" i="3" a="1"/>
  <c r="X379" i="3" s="1"/>
  <c r="X378" i="3" a="1"/>
  <c r="X378" i="3" s="1"/>
  <c r="X377" i="3" a="1"/>
  <c r="X377" i="3" s="1"/>
  <c r="X376" i="3" a="1"/>
  <c r="X376" i="3" s="1"/>
  <c r="X375" i="3" a="1"/>
  <c r="X375" i="3" s="1"/>
  <c r="X374" i="3" a="1"/>
  <c r="X374" i="3" s="1"/>
  <c r="X373" i="3" a="1"/>
  <c r="X373" i="3" s="1"/>
  <c r="X372" i="3" a="1"/>
  <c r="X372" i="3" s="1"/>
  <c r="X371" i="3" a="1"/>
  <c r="X371" i="3" s="1"/>
  <c r="X370" i="3" a="1"/>
  <c r="X370" i="3" s="1"/>
  <c r="X369" i="3" a="1"/>
  <c r="X369" i="3" s="1"/>
  <c r="X368" i="3" a="1"/>
  <c r="X368" i="3" s="1"/>
  <c r="X367" i="3" a="1"/>
  <c r="X367" i="3" s="1"/>
  <c r="X366" i="3" a="1"/>
  <c r="X366" i="3" s="1"/>
  <c r="X365" i="3" a="1"/>
  <c r="X365" i="3" s="1"/>
  <c r="X364" i="3" a="1"/>
  <c r="X364" i="3" s="1"/>
  <c r="X363" i="3" a="1"/>
  <c r="X363" i="3" s="1"/>
  <c r="X362" i="3" a="1"/>
  <c r="X362" i="3" s="1"/>
  <c r="X361" i="3" a="1"/>
  <c r="X361" i="3" s="1"/>
  <c r="X360" i="3" a="1"/>
  <c r="X360" i="3" s="1"/>
  <c r="X359" i="3" a="1"/>
  <c r="X359" i="3" s="1"/>
  <c r="X358" i="3" a="1"/>
  <c r="X358" i="3" s="1"/>
  <c r="X357" i="3" a="1"/>
  <c r="X357" i="3" s="1"/>
  <c r="X356" i="3" a="1"/>
  <c r="X356" i="3" s="1"/>
  <c r="X355" i="3" a="1"/>
  <c r="X355" i="3" s="1"/>
  <c r="X354" i="3" a="1"/>
  <c r="X354" i="3" s="1"/>
  <c r="X353" i="3" a="1"/>
  <c r="X353" i="3" s="1"/>
  <c r="X352" i="3" a="1"/>
  <c r="X352" i="3" s="1"/>
  <c r="X351" i="3" a="1"/>
  <c r="X351" i="3" s="1"/>
  <c r="X350" i="3" a="1"/>
  <c r="X350" i="3" s="1"/>
  <c r="X349" i="3" a="1"/>
  <c r="X349" i="3" s="1"/>
  <c r="X348" i="3" a="1"/>
  <c r="X348" i="3" s="1"/>
  <c r="X347" i="3" a="1"/>
  <c r="X347" i="3" s="1"/>
  <c r="X346" i="3" a="1"/>
  <c r="X346" i="3" s="1"/>
  <c r="X345" i="3" a="1"/>
  <c r="X345" i="3" s="1"/>
  <c r="X344" i="3" a="1"/>
  <c r="X344" i="3" s="1"/>
  <c r="X343" i="3" a="1"/>
  <c r="X343" i="3" s="1"/>
  <c r="X342" i="3" a="1"/>
  <c r="X342" i="3" s="1"/>
  <c r="X341" i="3" a="1"/>
  <c r="X341" i="3" s="1"/>
  <c r="X340" i="3" a="1"/>
  <c r="X340" i="3" s="1"/>
  <c r="X339" i="3" a="1"/>
  <c r="X339" i="3" s="1"/>
  <c r="X338" i="3" a="1"/>
  <c r="X338" i="3" s="1"/>
  <c r="X337" i="3" a="1"/>
  <c r="X337" i="3" s="1"/>
  <c r="X336" i="3" a="1"/>
  <c r="X336" i="3" s="1"/>
  <c r="X335" i="3" a="1"/>
  <c r="X335" i="3" s="1"/>
  <c r="X334" i="3" a="1"/>
  <c r="X334" i="3" s="1"/>
  <c r="X333" i="3" a="1"/>
  <c r="X333" i="3" s="1"/>
  <c r="X332" i="3" a="1"/>
  <c r="X332" i="3" s="1"/>
  <c r="X331" i="3" a="1"/>
  <c r="X331" i="3" s="1"/>
  <c r="X330" i="3" a="1"/>
  <c r="X330" i="3" s="1"/>
  <c r="X329" i="3" a="1"/>
  <c r="X329" i="3" s="1"/>
  <c r="X328" i="3" a="1"/>
  <c r="X328" i="3" s="1"/>
  <c r="X327" i="3" a="1"/>
  <c r="X327" i="3" s="1"/>
  <c r="X326" i="3" a="1"/>
  <c r="X326" i="3" s="1"/>
  <c r="X325" i="3" a="1"/>
  <c r="X325" i="3" s="1"/>
  <c r="X324" i="3" a="1"/>
  <c r="X324" i="3" s="1"/>
  <c r="X323" i="3" a="1"/>
  <c r="X323" i="3" s="1"/>
  <c r="X322" i="3" a="1"/>
  <c r="X322" i="3" s="1"/>
  <c r="X321" i="3" a="1"/>
  <c r="X321" i="3" s="1"/>
  <c r="X320" i="3" a="1"/>
  <c r="X320" i="3" s="1"/>
  <c r="X319" i="3" a="1"/>
  <c r="X319" i="3" s="1"/>
  <c r="X318" i="3" a="1"/>
  <c r="X318" i="3" s="1"/>
  <c r="X317" i="3" a="1"/>
  <c r="X317" i="3" s="1"/>
  <c r="X316" i="3" a="1"/>
  <c r="X316" i="3" s="1"/>
  <c r="X315" i="3" a="1"/>
  <c r="X315" i="3" s="1"/>
  <c r="X314" i="3" a="1"/>
  <c r="X314" i="3" s="1"/>
  <c r="X313" i="3" a="1"/>
  <c r="X313" i="3" s="1"/>
  <c r="X312" i="3" a="1"/>
  <c r="X312" i="3" s="1"/>
  <c r="X311" i="3" a="1"/>
  <c r="X311" i="3" s="1"/>
  <c r="X310" i="3" a="1"/>
  <c r="X310" i="3" s="1"/>
  <c r="X309" i="3" a="1"/>
  <c r="X309" i="3" s="1"/>
  <c r="X308" i="3" a="1"/>
  <c r="X308" i="3" s="1"/>
  <c r="X307" i="3" a="1"/>
  <c r="X307" i="3" s="1"/>
  <c r="X306" i="3" a="1"/>
  <c r="X306" i="3" s="1"/>
  <c r="X305" i="3" a="1"/>
  <c r="X305" i="3" s="1"/>
  <c r="X304" i="3" a="1"/>
  <c r="X304" i="3" s="1"/>
  <c r="X303" i="3" a="1"/>
  <c r="X303" i="3" s="1"/>
  <c r="X302" i="3" a="1"/>
  <c r="X302" i="3" s="1"/>
  <c r="X301" i="3" a="1"/>
  <c r="X301" i="3" s="1"/>
  <c r="X300" i="3" a="1"/>
  <c r="X300" i="3" s="1"/>
  <c r="X299" i="3" a="1"/>
  <c r="X299" i="3" s="1"/>
  <c r="X298" i="3" a="1"/>
  <c r="X298" i="3" s="1"/>
  <c r="X297" i="3" a="1"/>
  <c r="X297" i="3" s="1"/>
  <c r="X296" i="3" a="1"/>
  <c r="X296" i="3" s="1"/>
  <c r="X295" i="3" a="1"/>
  <c r="X295" i="3" s="1"/>
  <c r="X294" i="3" a="1"/>
  <c r="X294" i="3" s="1"/>
  <c r="X293" i="3" a="1"/>
  <c r="X293" i="3" s="1"/>
  <c r="X292" i="3" a="1"/>
  <c r="X292" i="3" s="1"/>
  <c r="X291" i="3" a="1"/>
  <c r="X291" i="3" s="1"/>
  <c r="X290" i="3" a="1"/>
  <c r="X290" i="3" s="1"/>
  <c r="X289" i="3" a="1"/>
  <c r="X289" i="3" s="1"/>
  <c r="X288" i="3" a="1"/>
  <c r="X288" i="3" s="1"/>
  <c r="X287" i="3" a="1"/>
  <c r="X287" i="3" s="1"/>
  <c r="X286" i="3" a="1"/>
  <c r="X286" i="3" s="1"/>
  <c r="X285" i="3" a="1"/>
  <c r="X285" i="3" s="1"/>
  <c r="X284" i="3" a="1"/>
  <c r="X284" i="3" s="1"/>
  <c r="X283" i="3" a="1"/>
  <c r="X283" i="3" s="1"/>
  <c r="X282" i="3" a="1"/>
  <c r="X282" i="3" s="1"/>
  <c r="X281" i="3" a="1"/>
  <c r="X281" i="3" s="1"/>
  <c r="X280" i="3" a="1"/>
  <c r="X280" i="3" s="1"/>
  <c r="X279" i="3" a="1"/>
  <c r="X279" i="3" s="1"/>
  <c r="X278" i="3" a="1"/>
  <c r="X278" i="3" s="1"/>
  <c r="X277" i="3" a="1"/>
  <c r="X277" i="3" s="1"/>
  <c r="X276" i="3" a="1"/>
  <c r="X276" i="3" s="1"/>
  <c r="X275" i="3" a="1"/>
  <c r="X275" i="3" s="1"/>
  <c r="X274" i="3" a="1"/>
  <c r="X274" i="3" s="1"/>
  <c r="X273" i="3" a="1"/>
  <c r="X273" i="3" s="1"/>
  <c r="X272" i="3" a="1"/>
  <c r="X272" i="3" s="1"/>
  <c r="X271" i="3" a="1"/>
  <c r="X271" i="3" s="1"/>
  <c r="X270" i="3" a="1"/>
  <c r="X270" i="3" s="1"/>
  <c r="X269" i="3" a="1"/>
  <c r="X269" i="3" s="1"/>
  <c r="X268" i="3" a="1"/>
  <c r="X268" i="3" s="1"/>
  <c r="X267" i="3" a="1"/>
  <c r="X267" i="3" s="1"/>
  <c r="X266" i="3" a="1"/>
  <c r="X266" i="3" s="1"/>
  <c r="X265" i="3" a="1"/>
  <c r="X265" i="3" s="1"/>
  <c r="X264" i="3" a="1"/>
  <c r="X264" i="3" s="1"/>
  <c r="X263" i="3" a="1"/>
  <c r="X263" i="3" s="1"/>
  <c r="X262" i="3" a="1"/>
  <c r="X262" i="3" s="1"/>
  <c r="X261" i="3" a="1"/>
  <c r="X261" i="3" s="1"/>
  <c r="X260" i="3" a="1"/>
  <c r="X260" i="3" s="1"/>
  <c r="X259" i="3" a="1"/>
  <c r="X259" i="3" s="1"/>
  <c r="X258" i="3" a="1"/>
  <c r="X258" i="3" s="1"/>
  <c r="X257" i="3" a="1"/>
  <c r="X257" i="3" s="1"/>
  <c r="X256" i="3" a="1"/>
  <c r="X256" i="3" s="1"/>
  <c r="X255" i="3" a="1"/>
  <c r="X255" i="3" s="1"/>
  <c r="X254" i="3" a="1"/>
  <c r="X254" i="3" s="1"/>
  <c r="X253" i="3" a="1"/>
  <c r="X253" i="3" s="1"/>
  <c r="X252" i="3" a="1"/>
  <c r="X252" i="3" s="1"/>
  <c r="X251" i="3" a="1"/>
  <c r="X251" i="3" s="1"/>
  <c r="X250" i="3" a="1"/>
  <c r="X250" i="3" s="1"/>
  <c r="X249" i="3" a="1"/>
  <c r="X249" i="3" s="1"/>
  <c r="X248" i="3" a="1"/>
  <c r="X248" i="3" s="1"/>
  <c r="X247" i="3" a="1"/>
  <c r="X247" i="3" s="1"/>
  <c r="X246" i="3" a="1"/>
  <c r="X246" i="3" s="1"/>
  <c r="X245" i="3" a="1"/>
  <c r="X245" i="3" s="1"/>
  <c r="X244" i="3" a="1"/>
  <c r="X244" i="3" s="1"/>
  <c r="X243" i="3" a="1"/>
  <c r="X243" i="3" s="1"/>
  <c r="X242" i="3" a="1"/>
  <c r="X242" i="3" s="1"/>
  <c r="X241" i="3" a="1"/>
  <c r="X241" i="3" s="1"/>
  <c r="X240" i="3" a="1"/>
  <c r="X240" i="3" s="1"/>
  <c r="X239" i="3" a="1"/>
  <c r="X239" i="3" s="1"/>
  <c r="X238" i="3" a="1"/>
  <c r="X238" i="3" s="1"/>
  <c r="X237" i="3" a="1"/>
  <c r="X237" i="3" s="1"/>
  <c r="X236" i="3" a="1"/>
  <c r="X236" i="3" s="1"/>
  <c r="X235" i="3" a="1"/>
  <c r="X235" i="3" s="1"/>
  <c r="X234" i="3" a="1"/>
  <c r="X234" i="3" s="1"/>
  <c r="X233" i="3" a="1"/>
  <c r="X233" i="3" s="1"/>
  <c r="X232" i="3" a="1"/>
  <c r="X232" i="3" s="1"/>
  <c r="X231" i="3" a="1"/>
  <c r="X231" i="3" s="1"/>
  <c r="X230" i="3" a="1"/>
  <c r="X230" i="3" s="1"/>
  <c r="X229" i="3" a="1"/>
  <c r="X229" i="3" s="1"/>
  <c r="X228" i="3" a="1"/>
  <c r="X228" i="3" s="1"/>
  <c r="X227" i="3" a="1"/>
  <c r="X227" i="3" s="1"/>
  <c r="X226" i="3" a="1"/>
  <c r="X226" i="3" s="1"/>
  <c r="X225" i="3" a="1"/>
  <c r="X225" i="3" s="1"/>
  <c r="X224" i="3" a="1"/>
  <c r="X224" i="3" s="1"/>
  <c r="X223" i="3" a="1"/>
  <c r="X223" i="3" s="1"/>
  <c r="X222" i="3" a="1"/>
  <c r="X222" i="3" s="1"/>
  <c r="X221" i="3" a="1"/>
  <c r="X221" i="3" s="1"/>
  <c r="X220" i="3" a="1"/>
  <c r="X220" i="3" s="1"/>
  <c r="X219" i="3" a="1"/>
  <c r="X219" i="3" s="1"/>
  <c r="X218" i="3" a="1"/>
  <c r="X218" i="3" s="1"/>
  <c r="X217" i="3" a="1"/>
  <c r="X217" i="3" s="1"/>
  <c r="X216" i="3" a="1"/>
  <c r="X216" i="3" s="1"/>
  <c r="X215" i="3" a="1"/>
  <c r="X215" i="3" s="1"/>
  <c r="X214" i="3" a="1"/>
  <c r="X214" i="3" s="1"/>
  <c r="X213" i="3" a="1"/>
  <c r="X213" i="3" s="1"/>
  <c r="X212" i="3" a="1"/>
  <c r="X212" i="3" s="1"/>
  <c r="X211" i="3" a="1"/>
  <c r="X211" i="3" s="1"/>
  <c r="X210" i="3" a="1"/>
  <c r="X210" i="3" s="1"/>
  <c r="X209" i="3" a="1"/>
  <c r="X209" i="3" s="1"/>
  <c r="X208" i="3" a="1"/>
  <c r="X208" i="3" s="1"/>
  <c r="X207" i="3" a="1"/>
  <c r="X207" i="3" s="1"/>
  <c r="X206" i="3" a="1"/>
  <c r="X206" i="3" s="1"/>
  <c r="X205" i="3" a="1"/>
  <c r="X205" i="3" s="1"/>
  <c r="X204" i="3" a="1"/>
  <c r="X204" i="3" s="1"/>
  <c r="X203" i="3" a="1"/>
  <c r="X203" i="3" s="1"/>
  <c r="X202" i="3" a="1"/>
  <c r="X202" i="3" s="1"/>
  <c r="X201" i="3" a="1"/>
  <c r="X201" i="3" s="1"/>
  <c r="X200" i="3" a="1"/>
  <c r="X200" i="3" s="1"/>
  <c r="X199" i="3" a="1"/>
  <c r="X199" i="3" s="1"/>
  <c r="X198" i="3" a="1"/>
  <c r="X198" i="3" s="1"/>
  <c r="X197" i="3" a="1"/>
  <c r="X197" i="3" s="1"/>
  <c r="X196" i="3" a="1"/>
  <c r="X196" i="3" s="1"/>
  <c r="X195" i="3" a="1"/>
  <c r="X195" i="3" s="1"/>
  <c r="X194" i="3" a="1"/>
  <c r="X194" i="3" s="1"/>
  <c r="X193" i="3" a="1"/>
  <c r="X193" i="3" s="1"/>
  <c r="X192" i="3" a="1"/>
  <c r="X192" i="3" s="1"/>
  <c r="X191" i="3" a="1"/>
  <c r="X191" i="3" s="1"/>
  <c r="X190" i="3" a="1"/>
  <c r="X190" i="3" s="1"/>
  <c r="X189" i="3" a="1"/>
  <c r="X189" i="3" s="1"/>
  <c r="X188" i="3" a="1"/>
  <c r="X188" i="3" s="1"/>
  <c r="X187" i="3" a="1"/>
  <c r="X187" i="3" s="1"/>
  <c r="X186" i="3" a="1"/>
  <c r="X186" i="3" s="1"/>
  <c r="X185" i="3" a="1"/>
  <c r="X185" i="3" s="1"/>
  <c r="X184" i="3" a="1"/>
  <c r="X184" i="3" s="1"/>
  <c r="X183" i="3" a="1"/>
  <c r="X183" i="3" s="1"/>
  <c r="X182" i="3" a="1"/>
  <c r="X182" i="3" s="1"/>
  <c r="X181" i="3" a="1"/>
  <c r="X181" i="3" s="1"/>
  <c r="X180" i="3" a="1"/>
  <c r="X180" i="3" s="1"/>
  <c r="X179" i="3" a="1"/>
  <c r="X179" i="3" s="1"/>
  <c r="X178" i="3" a="1"/>
  <c r="X178" i="3" s="1"/>
  <c r="X177" i="3" a="1"/>
  <c r="X177" i="3" s="1"/>
  <c r="X176" i="3" a="1"/>
  <c r="X176" i="3" s="1"/>
  <c r="X175" i="3" a="1"/>
  <c r="X175" i="3" s="1"/>
  <c r="X174" i="3" a="1"/>
  <c r="X174" i="3" s="1"/>
  <c r="X173" i="3" a="1"/>
  <c r="X173" i="3" s="1"/>
  <c r="X172" i="3" a="1"/>
  <c r="X172" i="3" s="1"/>
  <c r="X171" i="3" a="1"/>
  <c r="X171" i="3" s="1"/>
  <c r="X170" i="3" a="1"/>
  <c r="X170" i="3" s="1"/>
  <c r="X169" i="3" a="1"/>
  <c r="X169" i="3" s="1"/>
  <c r="X168" i="3" a="1"/>
  <c r="X168" i="3" s="1"/>
  <c r="X167" i="3" a="1"/>
  <c r="X167" i="3" s="1"/>
  <c r="X166" i="3" a="1"/>
  <c r="X166" i="3" s="1"/>
  <c r="X165" i="3" a="1"/>
  <c r="X165" i="3" s="1"/>
  <c r="X164" i="3" a="1"/>
  <c r="X164" i="3" s="1"/>
  <c r="X163" i="3" a="1"/>
  <c r="X163" i="3" s="1"/>
  <c r="X162" i="3" a="1"/>
  <c r="X162" i="3" s="1"/>
  <c r="X161" i="3" a="1"/>
  <c r="X161" i="3" s="1"/>
  <c r="X160" i="3" a="1"/>
  <c r="X160" i="3" s="1"/>
  <c r="X159" i="3" a="1"/>
  <c r="X159" i="3" s="1"/>
  <c r="X158" i="3" a="1"/>
  <c r="X158" i="3" s="1"/>
  <c r="X157" i="3" a="1"/>
  <c r="X157" i="3" s="1"/>
  <c r="X156" i="3" a="1"/>
  <c r="X156" i="3" s="1"/>
  <c r="X155" i="3" a="1"/>
  <c r="X155" i="3" s="1"/>
  <c r="X154" i="3" a="1"/>
  <c r="X154" i="3" s="1"/>
  <c r="X153" i="3" a="1"/>
  <c r="X153" i="3" s="1"/>
  <c r="X152" i="3" a="1"/>
  <c r="X152" i="3" s="1"/>
  <c r="X151" i="3" a="1"/>
  <c r="X151" i="3" s="1"/>
  <c r="X150" i="3" a="1"/>
  <c r="X150" i="3" s="1"/>
  <c r="X149" i="3" a="1"/>
  <c r="X149" i="3" s="1"/>
  <c r="X148" i="3" a="1"/>
  <c r="X148" i="3" s="1"/>
  <c r="X147" i="3" a="1"/>
  <c r="X147" i="3" s="1"/>
  <c r="X146" i="3" a="1"/>
  <c r="X146" i="3" s="1"/>
  <c r="X145" i="3" a="1"/>
  <c r="X145" i="3" s="1"/>
  <c r="X144" i="3" a="1"/>
  <c r="X144" i="3" s="1"/>
  <c r="X143" i="3" a="1"/>
  <c r="X143" i="3" s="1"/>
  <c r="X142" i="3" a="1"/>
  <c r="X142" i="3" s="1"/>
  <c r="X141" i="3" a="1"/>
  <c r="X141" i="3" s="1"/>
  <c r="X140" i="3" a="1"/>
  <c r="X140" i="3" s="1"/>
  <c r="X139" i="3" a="1"/>
  <c r="X139" i="3" s="1"/>
  <c r="X138" i="3" a="1"/>
  <c r="X138" i="3" s="1"/>
  <c r="X137" i="3" a="1"/>
  <c r="X137" i="3" s="1"/>
  <c r="X136" i="3" a="1"/>
  <c r="X136" i="3" s="1"/>
  <c r="X135" i="3" a="1"/>
  <c r="X135" i="3" s="1"/>
  <c r="X134" i="3" a="1"/>
  <c r="X134" i="3" s="1"/>
  <c r="X133" i="3" a="1"/>
  <c r="X133" i="3" s="1"/>
  <c r="X132" i="3" a="1"/>
  <c r="X132" i="3" s="1"/>
  <c r="X131" i="3" a="1"/>
  <c r="X131" i="3" s="1"/>
  <c r="X130" i="3" a="1"/>
  <c r="X130" i="3" s="1"/>
  <c r="X129" i="3" a="1"/>
  <c r="X129" i="3" s="1"/>
  <c r="X128" i="3" a="1"/>
  <c r="X128" i="3" s="1"/>
  <c r="X127" i="3" a="1"/>
  <c r="X127" i="3" s="1"/>
  <c r="X126" i="3" a="1"/>
  <c r="X126" i="3" s="1"/>
  <c r="X125" i="3" a="1"/>
  <c r="X125" i="3" s="1"/>
  <c r="X124" i="3" a="1"/>
  <c r="X124" i="3" s="1"/>
  <c r="X123" i="3" a="1"/>
  <c r="X123" i="3" s="1"/>
  <c r="X122" i="3" a="1"/>
  <c r="X122" i="3" s="1"/>
  <c r="X121" i="3" a="1"/>
  <c r="X121" i="3" s="1"/>
  <c r="X120" i="3" a="1"/>
  <c r="X120" i="3" s="1"/>
  <c r="X119" i="3" a="1"/>
  <c r="X119" i="3" s="1"/>
  <c r="X118" i="3" a="1"/>
  <c r="X118" i="3" s="1"/>
  <c r="X117" i="3" a="1"/>
  <c r="X117" i="3" s="1"/>
  <c r="X116" i="3" a="1"/>
  <c r="X116" i="3" s="1"/>
  <c r="X115" i="3" a="1"/>
  <c r="X115" i="3" s="1"/>
  <c r="X114" i="3" a="1"/>
  <c r="X114" i="3" s="1"/>
  <c r="X113" i="3" a="1"/>
  <c r="X113" i="3" s="1"/>
  <c r="X112" i="3" a="1"/>
  <c r="X112" i="3" s="1"/>
  <c r="X111" i="3" a="1"/>
  <c r="X111" i="3" s="1"/>
  <c r="X110" i="3" a="1"/>
  <c r="X110" i="3" s="1"/>
  <c r="X109" i="3" a="1"/>
  <c r="X109" i="3" s="1"/>
  <c r="X108" i="3" a="1"/>
  <c r="X108" i="3" s="1"/>
  <c r="X107" i="3" a="1"/>
  <c r="X107" i="3" s="1"/>
  <c r="X106" i="3" a="1"/>
  <c r="X106" i="3" s="1"/>
  <c r="X105" i="3" a="1"/>
  <c r="X105" i="3" s="1"/>
  <c r="X104" i="3" a="1"/>
  <c r="X104" i="3" s="1"/>
  <c r="X103" i="3" a="1"/>
  <c r="X103" i="3" s="1"/>
  <c r="X102" i="3" a="1"/>
  <c r="X102" i="3" s="1"/>
  <c r="X101" i="3" a="1"/>
  <c r="X101" i="3" s="1"/>
  <c r="X100" i="3" a="1"/>
  <c r="X100" i="3" s="1"/>
  <c r="X99" i="3" a="1"/>
  <c r="X99" i="3" s="1"/>
  <c r="X98" i="3" a="1"/>
  <c r="X98" i="3" s="1"/>
  <c r="X97" i="3" a="1"/>
  <c r="X97" i="3" s="1"/>
  <c r="X96" i="3" a="1"/>
  <c r="X96" i="3" s="1"/>
  <c r="X95" i="3" a="1"/>
  <c r="X95" i="3" s="1"/>
  <c r="X94" i="3" a="1"/>
  <c r="X94" i="3" s="1"/>
  <c r="X93" i="3" a="1"/>
  <c r="X93" i="3" s="1"/>
  <c r="X92" i="3" a="1"/>
  <c r="X92" i="3" s="1"/>
  <c r="X91" i="3" a="1"/>
  <c r="X91" i="3" s="1"/>
  <c r="X90" i="3" a="1"/>
  <c r="X90" i="3" s="1"/>
  <c r="X89" i="3" a="1"/>
  <c r="X89" i="3" s="1"/>
  <c r="X88" i="3" a="1"/>
  <c r="X88" i="3" s="1"/>
  <c r="X87" i="3" a="1"/>
  <c r="X87" i="3" s="1"/>
  <c r="X86" i="3" a="1"/>
  <c r="X86" i="3" s="1"/>
  <c r="X85" i="3" a="1"/>
  <c r="X85" i="3" s="1"/>
  <c r="X84" i="3" a="1"/>
  <c r="X84" i="3" s="1"/>
  <c r="X83" i="3" a="1"/>
  <c r="X83" i="3" s="1"/>
  <c r="X82" i="3" a="1"/>
  <c r="X82" i="3" s="1"/>
  <c r="X81" i="3" a="1"/>
  <c r="X81" i="3" s="1"/>
  <c r="X80" i="3" a="1"/>
  <c r="X80" i="3" s="1"/>
  <c r="X79" i="3" a="1"/>
  <c r="X79" i="3" s="1"/>
  <c r="X78" i="3" a="1"/>
  <c r="X78" i="3" s="1"/>
  <c r="X77" i="3" a="1"/>
  <c r="X77" i="3" s="1"/>
  <c r="X76" i="3" a="1"/>
  <c r="X76" i="3" s="1"/>
  <c r="X75" i="3" a="1"/>
  <c r="X75" i="3" s="1"/>
  <c r="X74" i="3" a="1"/>
  <c r="X74" i="3" s="1"/>
  <c r="X73" i="3" a="1"/>
  <c r="X73" i="3" s="1"/>
  <c r="X72" i="3" a="1"/>
  <c r="X72" i="3" s="1"/>
  <c r="X71" i="3" a="1"/>
  <c r="X71" i="3" s="1"/>
  <c r="X70" i="3" a="1"/>
  <c r="X70" i="3" s="1"/>
  <c r="X69" i="3" a="1"/>
  <c r="X69" i="3" s="1"/>
  <c r="X68" i="3" a="1"/>
  <c r="X68" i="3" s="1"/>
  <c r="X67" i="3" a="1"/>
  <c r="X67" i="3" s="1"/>
  <c r="X66" i="3" a="1"/>
  <c r="X66" i="3" s="1"/>
  <c r="X65" i="3" a="1"/>
  <c r="X65" i="3" s="1"/>
  <c r="X64" i="3" a="1"/>
  <c r="X64" i="3" s="1"/>
  <c r="X63" i="3" a="1"/>
  <c r="X63" i="3" s="1"/>
  <c r="X62" i="3" a="1"/>
  <c r="X62" i="3" s="1"/>
  <c r="X61" i="3" a="1"/>
  <c r="X61" i="3" s="1"/>
  <c r="X60" i="3" a="1"/>
  <c r="X60" i="3" s="1"/>
  <c r="X59" i="3" a="1"/>
  <c r="X59" i="3" s="1"/>
  <c r="X58" i="3" a="1"/>
  <c r="X58" i="3" s="1"/>
  <c r="X57" i="3" a="1"/>
  <c r="X57" i="3" s="1"/>
  <c r="X56" i="3" a="1"/>
  <c r="X56" i="3" s="1"/>
  <c r="X55" i="3" a="1"/>
  <c r="X55" i="3" s="1"/>
  <c r="X54" i="3" a="1"/>
  <c r="X54" i="3" s="1"/>
  <c r="X53" i="3" a="1"/>
  <c r="X53" i="3" s="1"/>
  <c r="X52" i="3" a="1"/>
  <c r="X52" i="3" s="1"/>
  <c r="X51" i="3" a="1"/>
  <c r="X51" i="3" s="1"/>
  <c r="X50" i="3" a="1"/>
  <c r="X50" i="3" s="1"/>
  <c r="X49" i="3" a="1"/>
  <c r="X49" i="3" s="1"/>
  <c r="X48" i="3" a="1"/>
  <c r="X48" i="3" s="1"/>
  <c r="X47" i="3" a="1"/>
  <c r="X47" i="3" s="1"/>
  <c r="X46" i="3" a="1"/>
  <c r="X46" i="3" s="1"/>
  <c r="X45" i="3" a="1"/>
  <c r="X45" i="3" s="1"/>
  <c r="X44" i="3" a="1"/>
  <c r="X44" i="3" s="1"/>
  <c r="X43" i="3" a="1"/>
  <c r="X43" i="3" s="1"/>
  <c r="X42" i="3" a="1"/>
  <c r="X42" i="3" s="1"/>
  <c r="X41" i="3" a="1"/>
  <c r="X41" i="3" s="1"/>
  <c r="X40" i="3" a="1"/>
  <c r="X40" i="3" s="1"/>
  <c r="X39" i="3" a="1"/>
  <c r="X39" i="3" s="1"/>
  <c r="X38" i="3" a="1"/>
  <c r="X38" i="3" s="1"/>
  <c r="X37" i="3" a="1"/>
  <c r="X37" i="3" s="1"/>
  <c r="X36" i="3" a="1"/>
  <c r="X36" i="3" s="1"/>
  <c r="X35" i="3" a="1"/>
  <c r="X35" i="3" s="1"/>
  <c r="X34" i="3" a="1"/>
  <c r="X34" i="3" s="1"/>
  <c r="X33" i="3" a="1"/>
  <c r="X33" i="3" s="1"/>
  <c r="X32" i="3" a="1"/>
  <c r="X32" i="3" s="1"/>
  <c r="X31" i="3" a="1"/>
  <c r="X31" i="3" s="1"/>
  <c r="X30" i="3" a="1"/>
  <c r="X30" i="3" s="1"/>
  <c r="X29" i="3" a="1"/>
  <c r="X29" i="3" s="1"/>
  <c r="X28" i="3" a="1"/>
  <c r="X28" i="3" s="1"/>
  <c r="X27" i="3" a="1"/>
  <c r="X27" i="3" s="1"/>
  <c r="X26" i="3" a="1"/>
  <c r="X26" i="3" s="1"/>
  <c r="X25" i="3" a="1"/>
  <c r="X25" i="3" s="1"/>
  <c r="X24" i="3" a="1"/>
  <c r="X24" i="3" s="1"/>
  <c r="X23" i="3" a="1"/>
  <c r="X23" i="3" s="1"/>
  <c r="X22" i="3" a="1"/>
  <c r="X22" i="3" s="1"/>
  <c r="X21" i="3" a="1"/>
  <c r="X21" i="3" s="1"/>
  <c r="X20" i="3" a="1"/>
  <c r="X20" i="3" s="1"/>
  <c r="X19" i="3" a="1"/>
  <c r="X19" i="3" s="1"/>
  <c r="X18" i="3" a="1"/>
  <c r="X18" i="3" s="1"/>
  <c r="X17" i="3" a="1"/>
  <c r="X17" i="3" s="1"/>
  <c r="X16" i="3" a="1"/>
  <c r="X16" i="3" s="1"/>
  <c r="X15" i="3" a="1"/>
  <c r="X15" i="3" s="1"/>
  <c r="X14" i="3" a="1"/>
  <c r="X14" i="3" s="1"/>
  <c r="X13" i="3" a="1"/>
  <c r="X13" i="3" s="1"/>
  <c r="X12" i="3" a="1"/>
  <c r="X12" i="3" s="1"/>
  <c r="X11" i="3" a="1"/>
  <c r="X11" i="3" s="1"/>
  <c r="X10" i="3" a="1"/>
  <c r="X10" i="3" s="1"/>
  <c r="X9" i="3" a="1"/>
  <c r="X9" i="3" s="1"/>
  <c r="X8" i="3" a="1"/>
  <c r="X8" i="3" s="1"/>
  <c r="X7" i="3" a="1"/>
  <c r="X7" i="3" s="1"/>
  <c r="X6" i="3" a="1"/>
  <c r="X6" i="3" s="1"/>
  <c r="X5" i="3" a="1"/>
  <c r="X5" i="3" s="1"/>
  <c r="X4" i="3" a="1"/>
  <c r="X4" i="3" s="1"/>
  <c r="X3" i="3" a="1"/>
  <c r="X3" i="3" s="1"/>
  <c r="X2" i="3" a="1"/>
  <c r="X2" i="3" s="1"/>
  <c r="W89" i="3" l="1" a="1"/>
  <c r="W89" i="3" s="1"/>
  <c r="W88" i="3" a="1"/>
  <c r="W88" i="3" s="1"/>
  <c r="W87" i="3" a="1"/>
  <c r="W87" i="3" s="1"/>
  <c r="W86" i="3" a="1"/>
  <c r="W86" i="3" s="1"/>
  <c r="W85" i="3" a="1"/>
  <c r="W85" i="3" s="1"/>
  <c r="W84" i="3" a="1"/>
  <c r="W84" i="3" s="1"/>
  <c r="W83" i="3" a="1"/>
  <c r="W83" i="3" s="1"/>
  <c r="W82" i="3" a="1"/>
  <c r="W82" i="3" s="1"/>
  <c r="W81" i="3" a="1"/>
  <c r="W81" i="3" s="1"/>
  <c r="W80" i="3" a="1"/>
  <c r="W80" i="3" s="1"/>
  <c r="W79" i="3" a="1"/>
  <c r="W79" i="3" s="1"/>
  <c r="W78" i="3" a="1"/>
  <c r="W78" i="3" s="1"/>
  <c r="W77" i="3" a="1"/>
  <c r="W77" i="3" s="1"/>
  <c r="W995" i="3" a="1"/>
  <c r="W995" i="3" s="1"/>
  <c r="W994" i="3" a="1"/>
  <c r="W994" i="3" s="1"/>
  <c r="W993" i="3" a="1"/>
  <c r="W993" i="3" s="1"/>
  <c r="W992" i="3" a="1"/>
  <c r="W992" i="3" s="1"/>
  <c r="W991" i="3" a="1"/>
  <c r="W991" i="3" s="1"/>
  <c r="W990" i="3" a="1"/>
  <c r="W990" i="3" s="1"/>
  <c r="W989" i="3" a="1"/>
  <c r="W989" i="3" s="1"/>
  <c r="W988" i="3" a="1"/>
  <c r="W988" i="3" s="1"/>
  <c r="W987" i="3" a="1"/>
  <c r="W987" i="3" s="1"/>
  <c r="W986" i="3" a="1"/>
  <c r="W986" i="3" s="1"/>
  <c r="W985" i="3" a="1"/>
  <c r="W985" i="3" s="1"/>
  <c r="W984" i="3" a="1"/>
  <c r="W984" i="3" s="1"/>
  <c r="W983" i="3" a="1"/>
  <c r="W983" i="3" s="1"/>
  <c r="W982" i="3" a="1"/>
  <c r="W982" i="3" s="1"/>
  <c r="W981" i="3" a="1"/>
  <c r="W981" i="3" s="1"/>
  <c r="W980" i="3" a="1"/>
  <c r="W980" i="3" s="1"/>
  <c r="W979" i="3" a="1"/>
  <c r="W979" i="3" s="1"/>
  <c r="W978" i="3" a="1"/>
  <c r="W978" i="3" s="1"/>
  <c r="W977" i="3" a="1"/>
  <c r="W977" i="3" s="1"/>
  <c r="W976" i="3" a="1"/>
  <c r="W976" i="3" s="1"/>
  <c r="W975" i="3" a="1"/>
  <c r="W975" i="3" s="1"/>
  <c r="W974" i="3" a="1"/>
  <c r="W974" i="3" s="1"/>
  <c r="W973" i="3" a="1"/>
  <c r="W973" i="3" s="1"/>
  <c r="W972" i="3" a="1"/>
  <c r="W972" i="3" s="1"/>
  <c r="W971" i="3" a="1"/>
  <c r="W971" i="3" s="1"/>
  <c r="W970" i="3" a="1"/>
  <c r="W970" i="3" s="1"/>
  <c r="W969" i="3" a="1"/>
  <c r="W969" i="3" s="1"/>
  <c r="W968" i="3" a="1"/>
  <c r="W968" i="3" s="1"/>
  <c r="W967" i="3" a="1"/>
  <c r="W967" i="3" s="1"/>
  <c r="W966" i="3" a="1"/>
  <c r="W966" i="3" s="1"/>
  <c r="W965" i="3" a="1"/>
  <c r="W965" i="3" s="1"/>
  <c r="W964" i="3" a="1"/>
  <c r="W964" i="3" s="1"/>
  <c r="W963" i="3" a="1"/>
  <c r="W963" i="3" s="1"/>
  <c r="W962" i="3" a="1"/>
  <c r="W962" i="3" s="1"/>
  <c r="W961" i="3" a="1"/>
  <c r="W961" i="3" s="1"/>
  <c r="W960" i="3" a="1"/>
  <c r="W960" i="3" s="1"/>
  <c r="W959" i="3" a="1"/>
  <c r="W959" i="3" s="1"/>
  <c r="W958" i="3" a="1"/>
  <c r="W958" i="3" s="1"/>
  <c r="W957" i="3" a="1"/>
  <c r="W957" i="3" s="1"/>
  <c r="W956" i="3" a="1"/>
  <c r="W956" i="3" s="1"/>
  <c r="W955" i="3" a="1"/>
  <c r="W955" i="3" s="1"/>
  <c r="W954" i="3" a="1"/>
  <c r="W954" i="3" s="1"/>
  <c r="W953" i="3" a="1"/>
  <c r="W953" i="3" s="1"/>
  <c r="W952" i="3" a="1"/>
  <c r="W952" i="3" s="1"/>
  <c r="W951" i="3" a="1"/>
  <c r="W951" i="3" s="1"/>
  <c r="W950" i="3" a="1"/>
  <c r="W950" i="3" s="1"/>
  <c r="W949" i="3" a="1"/>
  <c r="W949" i="3" s="1"/>
  <c r="W948" i="3" a="1"/>
  <c r="W948" i="3" s="1"/>
  <c r="W947" i="3" a="1"/>
  <c r="W947" i="3" s="1"/>
  <c r="W946" i="3" a="1"/>
  <c r="W946" i="3" s="1"/>
  <c r="W945" i="3" a="1"/>
  <c r="W945" i="3" s="1"/>
  <c r="W944" i="3" a="1"/>
  <c r="W944" i="3" s="1"/>
  <c r="W943" i="3" a="1"/>
  <c r="W943" i="3" s="1"/>
  <c r="W942" i="3" a="1"/>
  <c r="W942" i="3" s="1"/>
  <c r="W941" i="3" a="1"/>
  <c r="W941" i="3" s="1"/>
  <c r="W940" i="3" a="1"/>
  <c r="W940" i="3" s="1"/>
  <c r="W939" i="3" a="1"/>
  <c r="W939" i="3" s="1"/>
  <c r="W938" i="3" a="1"/>
  <c r="W938" i="3" s="1"/>
  <c r="W937" i="3" a="1"/>
  <c r="W937" i="3" s="1"/>
  <c r="W936" i="3" a="1"/>
  <c r="W936" i="3" s="1"/>
  <c r="W935" i="3" a="1"/>
  <c r="W935" i="3" s="1"/>
  <c r="W934" i="3" a="1"/>
  <c r="W934" i="3" s="1"/>
  <c r="W933" i="3" a="1"/>
  <c r="W933" i="3" s="1"/>
  <c r="W932" i="3" a="1"/>
  <c r="W932" i="3" s="1"/>
  <c r="W931" i="3" a="1"/>
  <c r="W931" i="3" s="1"/>
  <c r="W930" i="3" a="1"/>
  <c r="W930" i="3" s="1"/>
  <c r="W929" i="3" a="1"/>
  <c r="W929" i="3" s="1"/>
  <c r="W928" i="3" a="1"/>
  <c r="W928" i="3" s="1"/>
  <c r="W927" i="3" a="1"/>
  <c r="W927" i="3" s="1"/>
  <c r="W926" i="3" a="1"/>
  <c r="W926" i="3" s="1"/>
  <c r="W925" i="3" a="1"/>
  <c r="W925" i="3" s="1"/>
  <c r="W924" i="3" a="1"/>
  <c r="W924" i="3" s="1"/>
  <c r="W923" i="3" a="1"/>
  <c r="W923" i="3" s="1"/>
  <c r="W922" i="3" a="1"/>
  <c r="W922" i="3" s="1"/>
  <c r="W921" i="3" a="1"/>
  <c r="W921" i="3" s="1"/>
  <c r="W920" i="3" a="1"/>
  <c r="W920" i="3" s="1"/>
  <c r="W919" i="3" a="1"/>
  <c r="W919" i="3" s="1"/>
  <c r="W918" i="3" a="1"/>
  <c r="W918" i="3" s="1"/>
  <c r="W917" i="3" a="1"/>
  <c r="W917" i="3" s="1"/>
  <c r="W916" i="3" a="1"/>
  <c r="W916" i="3" s="1"/>
  <c r="W915" i="3" a="1"/>
  <c r="W915" i="3" s="1"/>
  <c r="W914" i="3" a="1"/>
  <c r="W914" i="3" s="1"/>
  <c r="W913" i="3" a="1"/>
  <c r="W913" i="3" s="1"/>
  <c r="W912" i="3" a="1"/>
  <c r="W912" i="3" s="1"/>
  <c r="W911" i="3" a="1"/>
  <c r="W911" i="3" s="1"/>
  <c r="W910" i="3" a="1"/>
  <c r="W910" i="3" s="1"/>
  <c r="W909" i="3" a="1"/>
  <c r="W909" i="3" s="1"/>
  <c r="W908" i="3" a="1"/>
  <c r="W908" i="3" s="1"/>
  <c r="W907" i="3" a="1"/>
  <c r="W907" i="3" s="1"/>
  <c r="W906" i="3" a="1"/>
  <c r="W906" i="3" s="1"/>
  <c r="W905" i="3" a="1"/>
  <c r="W905" i="3" s="1"/>
  <c r="W904" i="3" a="1"/>
  <c r="W904" i="3" s="1"/>
  <c r="W903" i="3" a="1"/>
  <c r="W903" i="3" s="1"/>
  <c r="W902" i="3" a="1"/>
  <c r="W902" i="3" s="1"/>
  <c r="W901" i="3" a="1"/>
  <c r="W901" i="3" s="1"/>
  <c r="W900" i="3" a="1"/>
  <c r="W900" i="3" s="1"/>
  <c r="W899" i="3" a="1"/>
  <c r="W899" i="3" s="1"/>
  <c r="W898" i="3" a="1"/>
  <c r="W898" i="3" s="1"/>
  <c r="W897" i="3" a="1"/>
  <c r="W897" i="3" s="1"/>
  <c r="W896" i="3" a="1"/>
  <c r="W896" i="3" s="1"/>
  <c r="W895" i="3" a="1"/>
  <c r="W895" i="3" s="1"/>
  <c r="W894" i="3" a="1"/>
  <c r="W894" i="3" s="1"/>
  <c r="W893" i="3" a="1"/>
  <c r="W893" i="3" s="1"/>
  <c r="W892" i="3" a="1"/>
  <c r="W892" i="3" s="1"/>
  <c r="W891" i="3" a="1"/>
  <c r="W891" i="3" s="1"/>
  <c r="W890" i="3" a="1"/>
  <c r="W890" i="3" s="1"/>
  <c r="W889" i="3" a="1"/>
  <c r="W889" i="3" s="1"/>
  <c r="W888" i="3" a="1"/>
  <c r="W888" i="3" s="1"/>
  <c r="W887" i="3" a="1"/>
  <c r="W887" i="3" s="1"/>
  <c r="W886" i="3" a="1"/>
  <c r="W886" i="3" s="1"/>
  <c r="W885" i="3" a="1"/>
  <c r="W885" i="3" s="1"/>
  <c r="W884" i="3" a="1"/>
  <c r="W884" i="3" s="1"/>
  <c r="W883" i="3" a="1"/>
  <c r="W883" i="3" s="1"/>
  <c r="W882" i="3" a="1"/>
  <c r="W882" i="3" s="1"/>
  <c r="W881" i="3" a="1"/>
  <c r="W881" i="3" s="1"/>
  <c r="W880" i="3" a="1"/>
  <c r="W880" i="3" s="1"/>
  <c r="W879" i="3" a="1"/>
  <c r="W879" i="3" s="1"/>
  <c r="W878" i="3" a="1"/>
  <c r="W878" i="3" s="1"/>
  <c r="W877" i="3" a="1"/>
  <c r="W877" i="3" s="1"/>
  <c r="W876" i="3" a="1"/>
  <c r="W876" i="3" s="1"/>
  <c r="W875" i="3" a="1"/>
  <c r="W875" i="3" s="1"/>
  <c r="W874" i="3" a="1"/>
  <c r="W874" i="3" s="1"/>
  <c r="W873" i="3" a="1"/>
  <c r="W873" i="3" s="1"/>
  <c r="W872" i="3" a="1"/>
  <c r="W872" i="3" s="1"/>
  <c r="W871" i="3" a="1"/>
  <c r="W871" i="3" s="1"/>
  <c r="W870" i="3" a="1"/>
  <c r="W870" i="3" s="1"/>
  <c r="W869" i="3" a="1"/>
  <c r="W869" i="3" s="1"/>
  <c r="W868" i="3" a="1"/>
  <c r="W868" i="3" s="1"/>
  <c r="W867" i="3" a="1"/>
  <c r="W867" i="3" s="1"/>
  <c r="W866" i="3" a="1"/>
  <c r="W866" i="3" s="1"/>
  <c r="W865" i="3" a="1"/>
  <c r="W865" i="3" s="1"/>
  <c r="W864" i="3" a="1"/>
  <c r="W864" i="3" s="1"/>
  <c r="W863" i="3" a="1"/>
  <c r="W863" i="3" s="1"/>
  <c r="W862" i="3" a="1"/>
  <c r="W862" i="3" s="1"/>
  <c r="W861" i="3" a="1"/>
  <c r="W861" i="3" s="1"/>
  <c r="W860" i="3" a="1"/>
  <c r="W860" i="3" s="1"/>
  <c r="W859" i="3" a="1"/>
  <c r="W859" i="3" s="1"/>
  <c r="W858" i="3" a="1"/>
  <c r="W858" i="3" s="1"/>
  <c r="W857" i="3" a="1"/>
  <c r="W857" i="3" s="1"/>
  <c r="W856" i="3" a="1"/>
  <c r="W856" i="3" s="1"/>
  <c r="W855" i="3" a="1"/>
  <c r="W855" i="3" s="1"/>
  <c r="W854" i="3" a="1"/>
  <c r="W854" i="3" s="1"/>
  <c r="W853" i="3" a="1"/>
  <c r="W853" i="3" s="1"/>
  <c r="W852" i="3" a="1"/>
  <c r="W852" i="3" s="1"/>
  <c r="W851" i="3" a="1"/>
  <c r="W851" i="3" s="1"/>
  <c r="W850" i="3" a="1"/>
  <c r="W850" i="3" s="1"/>
  <c r="W849" i="3" a="1"/>
  <c r="W849" i="3" s="1"/>
  <c r="W848" i="3" a="1"/>
  <c r="W848" i="3" s="1"/>
  <c r="W847" i="3" a="1"/>
  <c r="W847" i="3" s="1"/>
  <c r="W846" i="3" a="1"/>
  <c r="W846" i="3" s="1"/>
  <c r="W845" i="3" a="1"/>
  <c r="W845" i="3" s="1"/>
  <c r="W844" i="3" a="1"/>
  <c r="W844" i="3" s="1"/>
  <c r="W843" i="3" a="1"/>
  <c r="W843" i="3" s="1"/>
  <c r="W842" i="3" a="1"/>
  <c r="W842" i="3" s="1"/>
  <c r="W841" i="3" a="1"/>
  <c r="W841" i="3" s="1"/>
  <c r="W840" i="3" a="1"/>
  <c r="W840" i="3" s="1"/>
  <c r="W839" i="3" a="1"/>
  <c r="W839" i="3" s="1"/>
  <c r="W838" i="3" a="1"/>
  <c r="W838" i="3" s="1"/>
  <c r="W837" i="3" a="1"/>
  <c r="W837" i="3" s="1"/>
  <c r="W836" i="3" a="1"/>
  <c r="W836" i="3" s="1"/>
  <c r="W835" i="3" a="1"/>
  <c r="W835" i="3" s="1"/>
  <c r="W834" i="3" a="1"/>
  <c r="W834" i="3" s="1"/>
  <c r="W833" i="3" a="1"/>
  <c r="W833" i="3" s="1"/>
  <c r="W832" i="3" a="1"/>
  <c r="W832" i="3" s="1"/>
  <c r="W831" i="3" a="1"/>
  <c r="W831" i="3" s="1"/>
  <c r="W830" i="3" a="1"/>
  <c r="W830" i="3" s="1"/>
  <c r="W829" i="3" a="1"/>
  <c r="W829" i="3" s="1"/>
  <c r="W828" i="3" a="1"/>
  <c r="W828" i="3" s="1"/>
  <c r="W827" i="3" a="1"/>
  <c r="W827" i="3" s="1"/>
  <c r="W826" i="3" a="1"/>
  <c r="W826" i="3" s="1"/>
  <c r="W825" i="3" a="1"/>
  <c r="W825" i="3" s="1"/>
  <c r="W824" i="3" a="1"/>
  <c r="W824" i="3" s="1"/>
  <c r="W823" i="3" a="1"/>
  <c r="W823" i="3" s="1"/>
  <c r="W822" i="3" a="1"/>
  <c r="W822" i="3" s="1"/>
  <c r="W821" i="3" a="1"/>
  <c r="W821" i="3" s="1"/>
  <c r="W820" i="3" a="1"/>
  <c r="W820" i="3" s="1"/>
  <c r="W819" i="3" a="1"/>
  <c r="W819" i="3" s="1"/>
  <c r="W818" i="3" a="1"/>
  <c r="W818" i="3" s="1"/>
  <c r="W817" i="3" a="1"/>
  <c r="W817" i="3" s="1"/>
  <c r="W816" i="3" a="1"/>
  <c r="W816" i="3" s="1"/>
  <c r="W815" i="3" a="1"/>
  <c r="W815" i="3" s="1"/>
  <c r="W814" i="3" a="1"/>
  <c r="W814" i="3" s="1"/>
  <c r="W813" i="3" a="1"/>
  <c r="W813" i="3" s="1"/>
  <c r="W812" i="3" a="1"/>
  <c r="W812" i="3" s="1"/>
  <c r="W811" i="3" a="1"/>
  <c r="W811" i="3" s="1"/>
  <c r="W810" i="3" a="1"/>
  <c r="W810" i="3" s="1"/>
  <c r="W809" i="3" a="1"/>
  <c r="W809" i="3" s="1"/>
  <c r="W808" i="3" a="1"/>
  <c r="W808" i="3" s="1"/>
  <c r="W807" i="3" a="1"/>
  <c r="W807" i="3" s="1"/>
  <c r="W806" i="3" a="1"/>
  <c r="W806" i="3" s="1"/>
  <c r="W805" i="3" a="1"/>
  <c r="W805" i="3" s="1"/>
  <c r="W804" i="3" a="1"/>
  <c r="W804" i="3" s="1"/>
  <c r="W803" i="3" a="1"/>
  <c r="W803" i="3" s="1"/>
  <c r="W802" i="3" a="1"/>
  <c r="W802" i="3" s="1"/>
  <c r="W801" i="3" a="1"/>
  <c r="W801" i="3" s="1"/>
  <c r="W800" i="3" a="1"/>
  <c r="W800" i="3" s="1"/>
  <c r="W799" i="3" a="1"/>
  <c r="W799" i="3" s="1"/>
  <c r="W798" i="3" a="1"/>
  <c r="W798" i="3" s="1"/>
  <c r="W797" i="3" a="1"/>
  <c r="W797" i="3" s="1"/>
  <c r="W796" i="3" a="1"/>
  <c r="W796" i="3" s="1"/>
  <c r="W795" i="3" a="1"/>
  <c r="W795" i="3" s="1"/>
  <c r="W794" i="3" a="1"/>
  <c r="W794" i="3" s="1"/>
  <c r="W793" i="3" a="1"/>
  <c r="W793" i="3" s="1"/>
  <c r="W792" i="3" a="1"/>
  <c r="W792" i="3" s="1"/>
  <c r="W791" i="3" a="1"/>
  <c r="W791" i="3" s="1"/>
  <c r="W790" i="3" a="1"/>
  <c r="W790" i="3" s="1"/>
  <c r="W789" i="3" a="1"/>
  <c r="W789" i="3" s="1"/>
  <c r="W788" i="3" a="1"/>
  <c r="W788" i="3" s="1"/>
  <c r="W787" i="3" a="1"/>
  <c r="W787" i="3" s="1"/>
  <c r="W786" i="3" a="1"/>
  <c r="W786" i="3" s="1"/>
  <c r="W785" i="3" a="1"/>
  <c r="W785" i="3" s="1"/>
  <c r="W784" i="3" a="1"/>
  <c r="W784" i="3" s="1"/>
  <c r="W783" i="3" a="1"/>
  <c r="W783" i="3" s="1"/>
  <c r="W782" i="3" a="1"/>
  <c r="W782" i="3" s="1"/>
  <c r="W781" i="3" a="1"/>
  <c r="W781" i="3" s="1"/>
  <c r="W780" i="3" a="1"/>
  <c r="W780" i="3" s="1"/>
  <c r="W779" i="3" a="1"/>
  <c r="W779" i="3" s="1"/>
  <c r="W778" i="3" a="1"/>
  <c r="W778" i="3" s="1"/>
  <c r="W777" i="3" a="1"/>
  <c r="W777" i="3" s="1"/>
  <c r="W776" i="3" a="1"/>
  <c r="W776" i="3" s="1"/>
  <c r="W775" i="3" a="1"/>
  <c r="W775" i="3" s="1"/>
  <c r="W774" i="3" a="1"/>
  <c r="W774" i="3" s="1"/>
  <c r="W773" i="3" a="1"/>
  <c r="W773" i="3" s="1"/>
  <c r="W772" i="3" a="1"/>
  <c r="W772" i="3" s="1"/>
  <c r="W771" i="3" a="1"/>
  <c r="W771" i="3" s="1"/>
  <c r="W770" i="3" a="1"/>
  <c r="W770" i="3" s="1"/>
  <c r="W769" i="3" a="1"/>
  <c r="W769" i="3" s="1"/>
  <c r="W768" i="3" a="1"/>
  <c r="W768" i="3" s="1"/>
  <c r="W767" i="3" a="1"/>
  <c r="W767" i="3" s="1"/>
  <c r="W766" i="3" a="1"/>
  <c r="W766" i="3" s="1"/>
  <c r="W765" i="3" a="1"/>
  <c r="W765" i="3" s="1"/>
  <c r="W764" i="3" a="1"/>
  <c r="W764" i="3" s="1"/>
  <c r="W763" i="3" a="1"/>
  <c r="W763" i="3" s="1"/>
  <c r="W762" i="3" a="1"/>
  <c r="W762" i="3" s="1"/>
  <c r="W761" i="3" a="1"/>
  <c r="W761" i="3" s="1"/>
  <c r="W760" i="3" a="1"/>
  <c r="W760" i="3" s="1"/>
  <c r="W759" i="3" a="1"/>
  <c r="W759" i="3" s="1"/>
  <c r="W758" i="3" a="1"/>
  <c r="W758" i="3" s="1"/>
  <c r="W757" i="3" a="1"/>
  <c r="W757" i="3" s="1"/>
  <c r="W756" i="3" a="1"/>
  <c r="W756" i="3" s="1"/>
  <c r="W755" i="3" a="1"/>
  <c r="W755" i="3" s="1"/>
  <c r="W754" i="3" a="1"/>
  <c r="W754" i="3" s="1"/>
  <c r="W753" i="3" a="1"/>
  <c r="W753" i="3" s="1"/>
  <c r="W752" i="3" a="1"/>
  <c r="W752" i="3" s="1"/>
  <c r="W751" i="3" a="1"/>
  <c r="W751" i="3" s="1"/>
  <c r="W750" i="3" a="1"/>
  <c r="W750" i="3" s="1"/>
  <c r="W749" i="3" a="1"/>
  <c r="W749" i="3" s="1"/>
  <c r="W748" i="3" a="1"/>
  <c r="W748" i="3" s="1"/>
  <c r="W747" i="3" a="1"/>
  <c r="W747" i="3" s="1"/>
  <c r="W746" i="3" a="1"/>
  <c r="W746" i="3" s="1"/>
  <c r="W745" i="3" a="1"/>
  <c r="W745" i="3" s="1"/>
  <c r="W744" i="3" a="1"/>
  <c r="W744" i="3" s="1"/>
  <c r="W743" i="3" a="1"/>
  <c r="W743" i="3" s="1"/>
  <c r="W742" i="3" a="1"/>
  <c r="W742" i="3" s="1"/>
  <c r="W741" i="3" a="1"/>
  <c r="W741" i="3" s="1"/>
  <c r="W740" i="3" a="1"/>
  <c r="W740" i="3" s="1"/>
  <c r="W739" i="3" a="1"/>
  <c r="W739" i="3" s="1"/>
  <c r="W738" i="3" a="1"/>
  <c r="W738" i="3" s="1"/>
  <c r="W737" i="3" a="1"/>
  <c r="W737" i="3" s="1"/>
  <c r="W736" i="3" a="1"/>
  <c r="W736" i="3" s="1"/>
  <c r="W735" i="3" a="1"/>
  <c r="W735" i="3" s="1"/>
  <c r="W734" i="3" a="1"/>
  <c r="W734" i="3" s="1"/>
  <c r="W733" i="3" a="1"/>
  <c r="W733" i="3" s="1"/>
  <c r="W732" i="3" a="1"/>
  <c r="W732" i="3" s="1"/>
  <c r="W731" i="3" a="1"/>
  <c r="W731" i="3" s="1"/>
  <c r="W730" i="3" a="1"/>
  <c r="W730" i="3" s="1"/>
  <c r="W729" i="3" a="1"/>
  <c r="W729" i="3" s="1"/>
  <c r="W728" i="3" a="1"/>
  <c r="W728" i="3" s="1"/>
  <c r="W727" i="3" a="1"/>
  <c r="W727" i="3" s="1"/>
  <c r="W726" i="3" a="1"/>
  <c r="W726" i="3" s="1"/>
  <c r="W725" i="3" a="1"/>
  <c r="W725" i="3" s="1"/>
  <c r="W724" i="3" a="1"/>
  <c r="W724" i="3" s="1"/>
  <c r="W723" i="3" a="1"/>
  <c r="W723" i="3" s="1"/>
  <c r="W722" i="3" a="1"/>
  <c r="W722" i="3" s="1"/>
  <c r="W721" i="3" a="1"/>
  <c r="W721" i="3" s="1"/>
  <c r="W720" i="3" a="1"/>
  <c r="W720" i="3" s="1"/>
  <c r="W719" i="3" a="1"/>
  <c r="W719" i="3" s="1"/>
  <c r="W718" i="3" a="1"/>
  <c r="W718" i="3" s="1"/>
  <c r="W717" i="3" a="1"/>
  <c r="W717" i="3" s="1"/>
  <c r="W716" i="3" a="1"/>
  <c r="W716" i="3" s="1"/>
  <c r="W715" i="3" a="1"/>
  <c r="W715" i="3" s="1"/>
  <c r="W714" i="3" a="1"/>
  <c r="W714" i="3" s="1"/>
  <c r="W713" i="3" a="1"/>
  <c r="W713" i="3" s="1"/>
  <c r="W712" i="3" a="1"/>
  <c r="W712" i="3" s="1"/>
  <c r="W711" i="3" a="1"/>
  <c r="W711" i="3" s="1"/>
  <c r="W710" i="3" a="1"/>
  <c r="W710" i="3" s="1"/>
  <c r="W709" i="3" a="1"/>
  <c r="W709" i="3" s="1"/>
  <c r="W708" i="3" a="1"/>
  <c r="W708" i="3" s="1"/>
  <c r="W707" i="3" a="1"/>
  <c r="W707" i="3" s="1"/>
  <c r="W706" i="3" a="1"/>
  <c r="W706" i="3" s="1"/>
  <c r="W705" i="3" a="1"/>
  <c r="W705" i="3" s="1"/>
  <c r="W704" i="3" a="1"/>
  <c r="W704" i="3" s="1"/>
  <c r="W703" i="3" a="1"/>
  <c r="W703" i="3" s="1"/>
  <c r="W702" i="3" a="1"/>
  <c r="W702" i="3" s="1"/>
  <c r="W701" i="3" a="1"/>
  <c r="W701" i="3" s="1"/>
  <c r="W700" i="3" a="1"/>
  <c r="W700" i="3" s="1"/>
  <c r="W699" i="3" a="1"/>
  <c r="W699" i="3" s="1"/>
  <c r="W698" i="3" a="1"/>
  <c r="W698" i="3" s="1"/>
  <c r="W697" i="3" a="1"/>
  <c r="W697" i="3" s="1"/>
  <c r="W696" i="3" a="1"/>
  <c r="W696" i="3" s="1"/>
  <c r="W695" i="3" a="1"/>
  <c r="W695" i="3" s="1"/>
  <c r="W694" i="3" a="1"/>
  <c r="W694" i="3" s="1"/>
  <c r="W693" i="3" a="1"/>
  <c r="W693" i="3" s="1"/>
  <c r="W692" i="3" a="1"/>
  <c r="W692" i="3" s="1"/>
  <c r="W691" i="3" a="1"/>
  <c r="W691" i="3" s="1"/>
  <c r="W690" i="3" a="1"/>
  <c r="W690" i="3" s="1"/>
  <c r="W689" i="3" a="1"/>
  <c r="W689" i="3" s="1"/>
  <c r="W688" i="3" a="1"/>
  <c r="W688" i="3" s="1"/>
  <c r="W687" i="3" a="1"/>
  <c r="W687" i="3" s="1"/>
  <c r="W686" i="3" a="1"/>
  <c r="W686" i="3" s="1"/>
  <c r="W685" i="3" a="1"/>
  <c r="W685" i="3" s="1"/>
  <c r="W684" i="3" a="1"/>
  <c r="W684" i="3" s="1"/>
  <c r="W683" i="3" a="1"/>
  <c r="W683" i="3" s="1"/>
  <c r="W682" i="3" a="1"/>
  <c r="W682" i="3" s="1"/>
  <c r="W681" i="3" a="1"/>
  <c r="W681" i="3" s="1"/>
  <c r="W680" i="3" a="1"/>
  <c r="W680" i="3" s="1"/>
  <c r="W679" i="3" a="1"/>
  <c r="W679" i="3" s="1"/>
  <c r="W678" i="3" a="1"/>
  <c r="W678" i="3" s="1"/>
  <c r="W677" i="3" a="1"/>
  <c r="W677" i="3" s="1"/>
  <c r="W676" i="3" a="1"/>
  <c r="W676" i="3" s="1"/>
  <c r="W675" i="3" a="1"/>
  <c r="W675" i="3" s="1"/>
  <c r="W674" i="3" a="1"/>
  <c r="W674" i="3" s="1"/>
  <c r="W673" i="3" a="1"/>
  <c r="W673" i="3" s="1"/>
  <c r="W672" i="3" a="1"/>
  <c r="W672" i="3" s="1"/>
  <c r="W671" i="3" a="1"/>
  <c r="W671" i="3" s="1"/>
  <c r="W670" i="3" a="1"/>
  <c r="W670" i="3" s="1"/>
  <c r="W669" i="3" a="1"/>
  <c r="W669" i="3" s="1"/>
  <c r="W668" i="3" a="1"/>
  <c r="W668" i="3" s="1"/>
  <c r="W667" i="3" a="1"/>
  <c r="W667" i="3" s="1"/>
  <c r="W666" i="3" a="1"/>
  <c r="W666" i="3" s="1"/>
  <c r="W665" i="3" a="1"/>
  <c r="W665" i="3" s="1"/>
  <c r="W664" i="3" a="1"/>
  <c r="W664" i="3" s="1"/>
  <c r="W663" i="3" a="1"/>
  <c r="W663" i="3" s="1"/>
  <c r="W662" i="3" a="1"/>
  <c r="W662" i="3" s="1"/>
  <c r="W661" i="3" a="1"/>
  <c r="W661" i="3" s="1"/>
  <c r="W660" i="3" a="1"/>
  <c r="W660" i="3" s="1"/>
  <c r="W659" i="3" a="1"/>
  <c r="W659" i="3" s="1"/>
  <c r="W658" i="3" a="1"/>
  <c r="W658" i="3" s="1"/>
  <c r="W657" i="3" a="1"/>
  <c r="W657" i="3" s="1"/>
  <c r="W656" i="3" a="1"/>
  <c r="W656" i="3" s="1"/>
  <c r="W655" i="3" a="1"/>
  <c r="W655" i="3" s="1"/>
  <c r="W654" i="3" a="1"/>
  <c r="W654" i="3" s="1"/>
  <c r="W653" i="3" a="1"/>
  <c r="W653" i="3" s="1"/>
  <c r="W652" i="3" a="1"/>
  <c r="W652" i="3" s="1"/>
  <c r="W651" i="3" a="1"/>
  <c r="W651" i="3" s="1"/>
  <c r="W650" i="3" a="1"/>
  <c r="W650" i="3" s="1"/>
  <c r="W649" i="3" a="1"/>
  <c r="W649" i="3" s="1"/>
  <c r="W648" i="3" a="1"/>
  <c r="W648" i="3" s="1"/>
  <c r="W647" i="3" a="1"/>
  <c r="W647" i="3" s="1"/>
  <c r="W646" i="3" a="1"/>
  <c r="W646" i="3" s="1"/>
  <c r="W645" i="3" a="1"/>
  <c r="W645" i="3" s="1"/>
  <c r="W644" i="3" a="1"/>
  <c r="W644" i="3" s="1"/>
  <c r="W643" i="3" a="1"/>
  <c r="W643" i="3" s="1"/>
  <c r="W642" i="3" a="1"/>
  <c r="W642" i="3" s="1"/>
  <c r="W641" i="3" a="1"/>
  <c r="W641" i="3" s="1"/>
  <c r="W640" i="3" a="1"/>
  <c r="W640" i="3" s="1"/>
  <c r="W639" i="3" a="1"/>
  <c r="W639" i="3" s="1"/>
  <c r="W638" i="3" a="1"/>
  <c r="W638" i="3" s="1"/>
  <c r="W637" i="3" a="1"/>
  <c r="W637" i="3" s="1"/>
  <c r="W636" i="3" a="1"/>
  <c r="W636" i="3" s="1"/>
  <c r="W635" i="3" a="1"/>
  <c r="W635" i="3" s="1"/>
  <c r="W634" i="3" a="1"/>
  <c r="W634" i="3" s="1"/>
  <c r="W633" i="3" a="1"/>
  <c r="W633" i="3" s="1"/>
  <c r="W632" i="3" a="1"/>
  <c r="W632" i="3" s="1"/>
  <c r="W631" i="3" a="1"/>
  <c r="W631" i="3" s="1"/>
  <c r="W630" i="3" a="1"/>
  <c r="W630" i="3" s="1"/>
  <c r="W629" i="3" a="1"/>
  <c r="W629" i="3" s="1"/>
  <c r="W628" i="3" a="1"/>
  <c r="W628" i="3" s="1"/>
  <c r="W627" i="3" a="1"/>
  <c r="W627" i="3" s="1"/>
  <c r="W626" i="3" a="1"/>
  <c r="W626" i="3" s="1"/>
  <c r="W625" i="3" a="1"/>
  <c r="W625" i="3" s="1"/>
  <c r="W624" i="3" a="1"/>
  <c r="W624" i="3" s="1"/>
  <c r="W623" i="3" a="1"/>
  <c r="W623" i="3" s="1"/>
  <c r="W622" i="3" a="1"/>
  <c r="W622" i="3" s="1"/>
  <c r="W621" i="3" a="1"/>
  <c r="W621" i="3" s="1"/>
  <c r="W620" i="3" a="1"/>
  <c r="W620" i="3" s="1"/>
  <c r="W619" i="3" a="1"/>
  <c r="W619" i="3" s="1"/>
  <c r="W618" i="3" a="1"/>
  <c r="W618" i="3" s="1"/>
  <c r="W617" i="3" a="1"/>
  <c r="W617" i="3" s="1"/>
  <c r="W616" i="3" a="1"/>
  <c r="W616" i="3" s="1"/>
  <c r="W615" i="3" a="1"/>
  <c r="W615" i="3" s="1"/>
  <c r="W614" i="3" a="1"/>
  <c r="W614" i="3" s="1"/>
  <c r="W613" i="3" a="1"/>
  <c r="W613" i="3" s="1"/>
  <c r="W612" i="3" a="1"/>
  <c r="W612" i="3" s="1"/>
  <c r="W611" i="3" a="1"/>
  <c r="W611" i="3" s="1"/>
  <c r="W610" i="3" a="1"/>
  <c r="W610" i="3" s="1"/>
  <c r="W609" i="3" a="1"/>
  <c r="W609" i="3" s="1"/>
  <c r="W608" i="3" a="1"/>
  <c r="W608" i="3" s="1"/>
  <c r="W607" i="3" a="1"/>
  <c r="W607" i="3" s="1"/>
  <c r="W606" i="3" a="1"/>
  <c r="W606" i="3" s="1"/>
  <c r="W605" i="3" a="1"/>
  <c r="W605" i="3" s="1"/>
  <c r="W604" i="3" a="1"/>
  <c r="W604" i="3" s="1"/>
  <c r="W603" i="3" a="1"/>
  <c r="W603" i="3" s="1"/>
  <c r="W602" i="3" a="1"/>
  <c r="W602" i="3" s="1"/>
  <c r="W601" i="3" a="1"/>
  <c r="W601" i="3" s="1"/>
  <c r="W600" i="3" a="1"/>
  <c r="W600" i="3" s="1"/>
  <c r="W599" i="3" a="1"/>
  <c r="W599" i="3" s="1"/>
  <c r="W598" i="3" a="1"/>
  <c r="W598" i="3" s="1"/>
  <c r="W597" i="3" a="1"/>
  <c r="W597" i="3" s="1"/>
  <c r="W596" i="3" a="1"/>
  <c r="W596" i="3" s="1"/>
  <c r="W595" i="3" a="1"/>
  <c r="W595" i="3" s="1"/>
  <c r="W594" i="3" a="1"/>
  <c r="W594" i="3" s="1"/>
  <c r="W593" i="3" a="1"/>
  <c r="W593" i="3" s="1"/>
  <c r="W592" i="3" a="1"/>
  <c r="W592" i="3" s="1"/>
  <c r="W591" i="3" a="1"/>
  <c r="W591" i="3" s="1"/>
  <c r="W590" i="3" a="1"/>
  <c r="W590" i="3" s="1"/>
  <c r="W589" i="3" a="1"/>
  <c r="W589" i="3" s="1"/>
  <c r="W588" i="3" a="1"/>
  <c r="W588" i="3" s="1"/>
  <c r="W587" i="3" a="1"/>
  <c r="W587" i="3" s="1"/>
  <c r="W586" i="3" a="1"/>
  <c r="W586" i="3" s="1"/>
  <c r="W585" i="3" a="1"/>
  <c r="W585" i="3" s="1"/>
  <c r="W584" i="3" a="1"/>
  <c r="W584" i="3" s="1"/>
  <c r="W583" i="3" a="1"/>
  <c r="W583" i="3" s="1"/>
  <c r="W582" i="3" a="1"/>
  <c r="W582" i="3" s="1"/>
  <c r="W581" i="3" a="1"/>
  <c r="W581" i="3" s="1"/>
  <c r="W580" i="3" a="1"/>
  <c r="W580" i="3" s="1"/>
  <c r="W579" i="3" a="1"/>
  <c r="W579" i="3" s="1"/>
  <c r="W578" i="3" a="1"/>
  <c r="W578" i="3" s="1"/>
  <c r="W577" i="3" a="1"/>
  <c r="W577" i="3" s="1"/>
  <c r="W576" i="3" a="1"/>
  <c r="W576" i="3" s="1"/>
  <c r="W575" i="3" a="1"/>
  <c r="W575" i="3" s="1"/>
  <c r="W574" i="3" a="1"/>
  <c r="W574" i="3" s="1"/>
  <c r="W573" i="3" a="1"/>
  <c r="W573" i="3" s="1"/>
  <c r="W572" i="3" a="1"/>
  <c r="W572" i="3" s="1"/>
  <c r="W571" i="3" a="1"/>
  <c r="W571" i="3" s="1"/>
  <c r="W570" i="3" a="1"/>
  <c r="W570" i="3" s="1"/>
  <c r="W569" i="3" a="1"/>
  <c r="W569" i="3" s="1"/>
  <c r="W568" i="3" a="1"/>
  <c r="W568" i="3" s="1"/>
  <c r="W567" i="3" a="1"/>
  <c r="W567" i="3" s="1"/>
  <c r="W566" i="3" a="1"/>
  <c r="W566" i="3" s="1"/>
  <c r="W565" i="3" a="1"/>
  <c r="W565" i="3" s="1"/>
  <c r="W564" i="3" a="1"/>
  <c r="W564" i="3" s="1"/>
  <c r="W563" i="3" a="1"/>
  <c r="W563" i="3" s="1"/>
  <c r="W562" i="3" a="1"/>
  <c r="W562" i="3" s="1"/>
  <c r="W561" i="3" a="1"/>
  <c r="W561" i="3" s="1"/>
  <c r="W560" i="3" a="1"/>
  <c r="W560" i="3" s="1"/>
  <c r="W559" i="3" a="1"/>
  <c r="W559" i="3" s="1"/>
  <c r="W558" i="3" a="1"/>
  <c r="W558" i="3" s="1"/>
  <c r="W557" i="3" a="1"/>
  <c r="W557" i="3" s="1"/>
  <c r="W556" i="3" a="1"/>
  <c r="W556" i="3" s="1"/>
  <c r="W555" i="3" a="1"/>
  <c r="W555" i="3" s="1"/>
  <c r="W554" i="3" a="1"/>
  <c r="W554" i="3" s="1"/>
  <c r="W553" i="3" a="1"/>
  <c r="W553" i="3" s="1"/>
  <c r="W552" i="3" a="1"/>
  <c r="W552" i="3" s="1"/>
  <c r="W551" i="3" a="1"/>
  <c r="W551" i="3" s="1"/>
  <c r="W550" i="3" a="1"/>
  <c r="W550" i="3" s="1"/>
  <c r="W549" i="3" a="1"/>
  <c r="W549" i="3" s="1"/>
  <c r="W548" i="3" a="1"/>
  <c r="W548" i="3" s="1"/>
  <c r="W547" i="3" a="1"/>
  <c r="W547" i="3" s="1"/>
  <c r="W546" i="3" a="1"/>
  <c r="W546" i="3" s="1"/>
  <c r="W545" i="3" a="1"/>
  <c r="W545" i="3" s="1"/>
  <c r="W544" i="3" a="1"/>
  <c r="W544" i="3" s="1"/>
  <c r="W543" i="3" a="1"/>
  <c r="W543" i="3" s="1"/>
  <c r="W542" i="3" a="1"/>
  <c r="W542" i="3" s="1"/>
  <c r="W541" i="3" a="1"/>
  <c r="W541" i="3" s="1"/>
  <c r="W540" i="3" a="1"/>
  <c r="W540" i="3" s="1"/>
  <c r="W539" i="3" a="1"/>
  <c r="W539" i="3" s="1"/>
  <c r="W538" i="3" a="1"/>
  <c r="W538" i="3" s="1"/>
  <c r="W537" i="3" a="1"/>
  <c r="W537" i="3" s="1"/>
  <c r="W536" i="3" a="1"/>
  <c r="W536" i="3" s="1"/>
  <c r="W535" i="3" a="1"/>
  <c r="W535" i="3" s="1"/>
  <c r="W534" i="3" a="1"/>
  <c r="W534" i="3" s="1"/>
  <c r="W533" i="3" a="1"/>
  <c r="W533" i="3" s="1"/>
  <c r="W532" i="3" a="1"/>
  <c r="W532" i="3" s="1"/>
  <c r="W531" i="3" a="1"/>
  <c r="W531" i="3" s="1"/>
  <c r="W530" i="3" a="1"/>
  <c r="W530" i="3" s="1"/>
  <c r="W529" i="3" a="1"/>
  <c r="W529" i="3" s="1"/>
  <c r="W528" i="3" a="1"/>
  <c r="W528" i="3" s="1"/>
  <c r="W527" i="3" a="1"/>
  <c r="W527" i="3" s="1"/>
  <c r="W526" i="3" a="1"/>
  <c r="W526" i="3" s="1"/>
  <c r="W525" i="3" a="1"/>
  <c r="W525" i="3" s="1"/>
  <c r="W524" i="3" a="1"/>
  <c r="W524" i="3" s="1"/>
  <c r="W523" i="3" a="1"/>
  <c r="W523" i="3" s="1"/>
  <c r="W522" i="3" a="1"/>
  <c r="W522" i="3" s="1"/>
  <c r="W521" i="3" a="1"/>
  <c r="W521" i="3" s="1"/>
  <c r="W520" i="3" a="1"/>
  <c r="W520" i="3" s="1"/>
  <c r="W519" i="3" a="1"/>
  <c r="W519" i="3" s="1"/>
  <c r="W518" i="3" a="1"/>
  <c r="W518" i="3" s="1"/>
  <c r="W517" i="3" a="1"/>
  <c r="W517" i="3" s="1"/>
  <c r="W516" i="3" a="1"/>
  <c r="W516" i="3" s="1"/>
  <c r="W515" i="3" a="1"/>
  <c r="W515" i="3" s="1"/>
  <c r="W514" i="3" a="1"/>
  <c r="W514" i="3" s="1"/>
  <c r="W513" i="3" a="1"/>
  <c r="W513" i="3" s="1"/>
  <c r="W512" i="3" a="1"/>
  <c r="W512" i="3" s="1"/>
  <c r="W511" i="3" a="1"/>
  <c r="W511" i="3" s="1"/>
  <c r="W510" i="3" a="1"/>
  <c r="W510" i="3" s="1"/>
  <c r="W509" i="3" a="1"/>
  <c r="W509" i="3" s="1"/>
  <c r="W508" i="3" a="1"/>
  <c r="W508" i="3" s="1"/>
  <c r="W507" i="3" a="1"/>
  <c r="W507" i="3" s="1"/>
  <c r="W506" i="3" a="1"/>
  <c r="W506" i="3" s="1"/>
  <c r="W505" i="3" a="1"/>
  <c r="W505" i="3" s="1"/>
  <c r="W504" i="3" a="1"/>
  <c r="W504" i="3" s="1"/>
  <c r="W503" i="3" a="1"/>
  <c r="W503" i="3" s="1"/>
  <c r="W502" i="3" a="1"/>
  <c r="W502" i="3" s="1"/>
  <c r="W501" i="3" a="1"/>
  <c r="W501" i="3" s="1"/>
  <c r="W500" i="3" a="1"/>
  <c r="W500" i="3" s="1"/>
  <c r="W499" i="3" a="1"/>
  <c r="W499" i="3" s="1"/>
  <c r="W498" i="3" a="1"/>
  <c r="W498" i="3" s="1"/>
  <c r="W497" i="3" a="1"/>
  <c r="W497" i="3" s="1"/>
  <c r="W496" i="3" a="1"/>
  <c r="W496" i="3" s="1"/>
  <c r="W495" i="3" a="1"/>
  <c r="W495" i="3" s="1"/>
  <c r="W494" i="3" a="1"/>
  <c r="W494" i="3" s="1"/>
  <c r="W493" i="3" a="1"/>
  <c r="W493" i="3" s="1"/>
  <c r="W492" i="3" a="1"/>
  <c r="W492" i="3" s="1"/>
  <c r="W491" i="3" a="1"/>
  <c r="W491" i="3" s="1"/>
  <c r="W490" i="3" a="1"/>
  <c r="W490" i="3" s="1"/>
  <c r="W489" i="3" a="1"/>
  <c r="W489" i="3" s="1"/>
  <c r="W488" i="3" a="1"/>
  <c r="W488" i="3" s="1"/>
  <c r="W487" i="3" a="1"/>
  <c r="W487" i="3" s="1"/>
  <c r="W486" i="3" a="1"/>
  <c r="W486" i="3" s="1"/>
  <c r="W485" i="3" a="1"/>
  <c r="W485" i="3" s="1"/>
  <c r="W484" i="3" a="1"/>
  <c r="W484" i="3" s="1"/>
  <c r="W483" i="3" a="1"/>
  <c r="W483" i="3" s="1"/>
  <c r="W482" i="3" a="1"/>
  <c r="W482" i="3" s="1"/>
  <c r="W481" i="3" a="1"/>
  <c r="W481" i="3" s="1"/>
  <c r="W480" i="3" a="1"/>
  <c r="W480" i="3" s="1"/>
  <c r="W479" i="3" a="1"/>
  <c r="W479" i="3" s="1"/>
  <c r="W478" i="3" a="1"/>
  <c r="W478" i="3" s="1"/>
  <c r="W477" i="3" a="1"/>
  <c r="W477" i="3" s="1"/>
  <c r="W476" i="3" a="1"/>
  <c r="W476" i="3" s="1"/>
  <c r="W475" i="3" a="1"/>
  <c r="W475" i="3" s="1"/>
  <c r="W474" i="3" a="1"/>
  <c r="W474" i="3" s="1"/>
  <c r="W473" i="3" a="1"/>
  <c r="W473" i="3" s="1"/>
  <c r="W472" i="3" a="1"/>
  <c r="W472" i="3" s="1"/>
  <c r="W471" i="3" a="1"/>
  <c r="W471" i="3" s="1"/>
  <c r="W470" i="3" a="1"/>
  <c r="W470" i="3" s="1"/>
  <c r="W469" i="3" a="1"/>
  <c r="W469" i="3" s="1"/>
  <c r="W468" i="3" a="1"/>
  <c r="W468" i="3" s="1"/>
  <c r="W467" i="3" a="1"/>
  <c r="W467" i="3" s="1"/>
  <c r="W466" i="3" a="1"/>
  <c r="W466" i="3" s="1"/>
  <c r="W465" i="3" a="1"/>
  <c r="W465" i="3" s="1"/>
  <c r="W464" i="3" a="1"/>
  <c r="W464" i="3" s="1"/>
  <c r="W463" i="3" a="1"/>
  <c r="W463" i="3" s="1"/>
  <c r="W462" i="3" a="1"/>
  <c r="W462" i="3" s="1"/>
  <c r="W461" i="3" a="1"/>
  <c r="W461" i="3" s="1"/>
  <c r="W460" i="3" a="1"/>
  <c r="W460" i="3" s="1"/>
  <c r="W459" i="3" a="1"/>
  <c r="W459" i="3" s="1"/>
  <c r="W458" i="3" a="1"/>
  <c r="W458" i="3" s="1"/>
  <c r="W457" i="3" a="1"/>
  <c r="W457" i="3" s="1"/>
  <c r="W456" i="3" a="1"/>
  <c r="W456" i="3" s="1"/>
  <c r="W455" i="3" a="1"/>
  <c r="W455" i="3" s="1"/>
  <c r="W454" i="3" a="1"/>
  <c r="W454" i="3" s="1"/>
  <c r="W453" i="3" a="1"/>
  <c r="W453" i="3" s="1"/>
  <c r="W452" i="3" a="1"/>
  <c r="W452" i="3" s="1"/>
  <c r="W451" i="3" a="1"/>
  <c r="W451" i="3" s="1"/>
  <c r="W450" i="3" a="1"/>
  <c r="W450" i="3" s="1"/>
  <c r="W449" i="3" a="1"/>
  <c r="W449" i="3" s="1"/>
  <c r="W448" i="3" a="1"/>
  <c r="W448" i="3" s="1"/>
  <c r="W447" i="3" a="1"/>
  <c r="W447" i="3" s="1"/>
  <c r="W446" i="3" a="1"/>
  <c r="W446" i="3" s="1"/>
  <c r="W445" i="3" a="1"/>
  <c r="W445" i="3" s="1"/>
  <c r="W444" i="3" a="1"/>
  <c r="W444" i="3" s="1"/>
  <c r="W443" i="3" a="1"/>
  <c r="W443" i="3" s="1"/>
  <c r="W442" i="3" a="1"/>
  <c r="W442" i="3" s="1"/>
  <c r="W441" i="3" a="1"/>
  <c r="W441" i="3" s="1"/>
  <c r="W440" i="3" a="1"/>
  <c r="W440" i="3" s="1"/>
  <c r="W439" i="3" a="1"/>
  <c r="W439" i="3" s="1"/>
  <c r="W438" i="3" a="1"/>
  <c r="W438" i="3" s="1"/>
  <c r="W437" i="3" a="1"/>
  <c r="W437" i="3" s="1"/>
  <c r="W436" i="3" a="1"/>
  <c r="W436" i="3" s="1"/>
  <c r="W435" i="3" a="1"/>
  <c r="W435" i="3" s="1"/>
  <c r="W434" i="3" a="1"/>
  <c r="W434" i="3" s="1"/>
  <c r="W433" i="3" a="1"/>
  <c r="W433" i="3" s="1"/>
  <c r="W432" i="3" a="1"/>
  <c r="W432" i="3" s="1"/>
  <c r="W431" i="3" a="1"/>
  <c r="W431" i="3" s="1"/>
  <c r="W430" i="3" a="1"/>
  <c r="W430" i="3" s="1"/>
  <c r="W429" i="3" a="1"/>
  <c r="W429" i="3" s="1"/>
  <c r="W428" i="3" a="1"/>
  <c r="W428" i="3" s="1"/>
  <c r="W427" i="3" a="1"/>
  <c r="W427" i="3" s="1"/>
  <c r="W426" i="3" a="1"/>
  <c r="W426" i="3" s="1"/>
  <c r="W425" i="3" a="1"/>
  <c r="W425" i="3" s="1"/>
  <c r="W424" i="3" a="1"/>
  <c r="W424" i="3" s="1"/>
  <c r="W423" i="3" a="1"/>
  <c r="W423" i="3" s="1"/>
  <c r="W422" i="3" a="1"/>
  <c r="W422" i="3" s="1"/>
  <c r="W421" i="3" a="1"/>
  <c r="W421" i="3" s="1"/>
  <c r="W420" i="3" a="1"/>
  <c r="W420" i="3" s="1"/>
  <c r="W419" i="3" a="1"/>
  <c r="W419" i="3" s="1"/>
  <c r="W418" i="3" a="1"/>
  <c r="W418" i="3" s="1"/>
  <c r="W417" i="3" a="1"/>
  <c r="W417" i="3" s="1"/>
  <c r="W416" i="3" a="1"/>
  <c r="W416" i="3" s="1"/>
  <c r="W415" i="3" a="1"/>
  <c r="W415" i="3" s="1"/>
  <c r="W414" i="3" a="1"/>
  <c r="W414" i="3" s="1"/>
  <c r="W413" i="3" a="1"/>
  <c r="W413" i="3" s="1"/>
  <c r="W412" i="3" a="1"/>
  <c r="W412" i="3" s="1"/>
  <c r="W411" i="3" a="1"/>
  <c r="W411" i="3" s="1"/>
  <c r="W410" i="3" a="1"/>
  <c r="W410" i="3" s="1"/>
  <c r="W409" i="3" a="1"/>
  <c r="W409" i="3" s="1"/>
  <c r="W408" i="3" a="1"/>
  <c r="W408" i="3" s="1"/>
  <c r="W407" i="3" a="1"/>
  <c r="W407" i="3" s="1"/>
  <c r="W406" i="3" a="1"/>
  <c r="W406" i="3" s="1"/>
  <c r="W405" i="3" a="1"/>
  <c r="W405" i="3" s="1"/>
  <c r="W404" i="3" a="1"/>
  <c r="W404" i="3" s="1"/>
  <c r="W403" i="3" a="1"/>
  <c r="W403" i="3" s="1"/>
  <c r="W402" i="3" a="1"/>
  <c r="W402" i="3" s="1"/>
  <c r="W401" i="3" a="1"/>
  <c r="W401" i="3" s="1"/>
  <c r="W400" i="3" a="1"/>
  <c r="W400" i="3" s="1"/>
  <c r="W399" i="3" a="1"/>
  <c r="W399" i="3" s="1"/>
  <c r="W398" i="3" a="1"/>
  <c r="W398" i="3" s="1"/>
  <c r="W397" i="3" a="1"/>
  <c r="W397" i="3" s="1"/>
  <c r="W396" i="3" a="1"/>
  <c r="W396" i="3" s="1"/>
  <c r="W395" i="3" a="1"/>
  <c r="W395" i="3" s="1"/>
  <c r="W394" i="3" a="1"/>
  <c r="W394" i="3" s="1"/>
  <c r="W393" i="3" a="1"/>
  <c r="W393" i="3" s="1"/>
  <c r="W392" i="3" a="1"/>
  <c r="W392" i="3" s="1"/>
  <c r="W391" i="3" a="1"/>
  <c r="W391" i="3" s="1"/>
  <c r="W390" i="3" a="1"/>
  <c r="W390" i="3" s="1"/>
  <c r="W389" i="3" a="1"/>
  <c r="W389" i="3" s="1"/>
  <c r="W388" i="3" a="1"/>
  <c r="W388" i="3" s="1"/>
  <c r="W387" i="3" a="1"/>
  <c r="W387" i="3" s="1"/>
  <c r="W386" i="3" a="1"/>
  <c r="W386" i="3" s="1"/>
  <c r="W385" i="3" a="1"/>
  <c r="W385" i="3" s="1"/>
  <c r="W384" i="3" a="1"/>
  <c r="W384" i="3" s="1"/>
  <c r="W383" i="3" a="1"/>
  <c r="W383" i="3" s="1"/>
  <c r="W382" i="3" a="1"/>
  <c r="W382" i="3" s="1"/>
  <c r="W381" i="3" a="1"/>
  <c r="W381" i="3" s="1"/>
  <c r="W380" i="3" a="1"/>
  <c r="W380" i="3" s="1"/>
  <c r="W379" i="3" a="1"/>
  <c r="W379" i="3" s="1"/>
  <c r="W378" i="3" a="1"/>
  <c r="W378" i="3" s="1"/>
  <c r="W377" i="3" a="1"/>
  <c r="W377" i="3" s="1"/>
  <c r="W376" i="3" a="1"/>
  <c r="W376" i="3" s="1"/>
  <c r="W375" i="3" a="1"/>
  <c r="W375" i="3" s="1"/>
  <c r="W374" i="3" a="1"/>
  <c r="W374" i="3" s="1"/>
  <c r="W373" i="3" a="1"/>
  <c r="W373" i="3" s="1"/>
  <c r="W372" i="3" a="1"/>
  <c r="W372" i="3" s="1"/>
  <c r="W371" i="3" a="1"/>
  <c r="W371" i="3" s="1"/>
  <c r="W370" i="3" a="1"/>
  <c r="W370" i="3" s="1"/>
  <c r="W369" i="3" a="1"/>
  <c r="W369" i="3" s="1"/>
  <c r="W368" i="3" a="1"/>
  <c r="W368" i="3" s="1"/>
  <c r="W367" i="3" a="1"/>
  <c r="W367" i="3" s="1"/>
  <c r="W366" i="3" a="1"/>
  <c r="W366" i="3" s="1"/>
  <c r="W365" i="3" a="1"/>
  <c r="W365" i="3" s="1"/>
  <c r="W364" i="3" a="1"/>
  <c r="W364" i="3" s="1"/>
  <c r="W363" i="3" a="1"/>
  <c r="W363" i="3" s="1"/>
  <c r="W362" i="3" a="1"/>
  <c r="W362" i="3" s="1"/>
  <c r="W361" i="3" a="1"/>
  <c r="W361" i="3" s="1"/>
  <c r="W360" i="3" a="1"/>
  <c r="W360" i="3" s="1"/>
  <c r="W359" i="3" a="1"/>
  <c r="W359" i="3" s="1"/>
  <c r="W358" i="3" a="1"/>
  <c r="W358" i="3" s="1"/>
  <c r="W357" i="3" a="1"/>
  <c r="W357" i="3" s="1"/>
  <c r="W356" i="3" a="1"/>
  <c r="W356" i="3" s="1"/>
  <c r="W355" i="3" a="1"/>
  <c r="W355" i="3" s="1"/>
  <c r="W354" i="3" a="1"/>
  <c r="W354" i="3" s="1"/>
  <c r="W353" i="3" a="1"/>
  <c r="W353" i="3" s="1"/>
  <c r="W352" i="3" a="1"/>
  <c r="W352" i="3" s="1"/>
  <c r="W351" i="3" a="1"/>
  <c r="W351" i="3" s="1"/>
  <c r="W350" i="3" a="1"/>
  <c r="W350" i="3" s="1"/>
  <c r="W349" i="3" a="1"/>
  <c r="W349" i="3" s="1"/>
  <c r="W348" i="3" a="1"/>
  <c r="W348" i="3" s="1"/>
  <c r="W347" i="3" a="1"/>
  <c r="W347" i="3" s="1"/>
  <c r="W346" i="3" a="1"/>
  <c r="W346" i="3" s="1"/>
  <c r="W345" i="3" a="1"/>
  <c r="W345" i="3" s="1"/>
  <c r="W344" i="3" a="1"/>
  <c r="W344" i="3" s="1"/>
  <c r="W343" i="3" a="1"/>
  <c r="W343" i="3" s="1"/>
  <c r="W342" i="3" a="1"/>
  <c r="W342" i="3" s="1"/>
  <c r="W341" i="3" a="1"/>
  <c r="W341" i="3" s="1"/>
  <c r="W340" i="3" a="1"/>
  <c r="W340" i="3" s="1"/>
  <c r="W339" i="3" a="1"/>
  <c r="W339" i="3" s="1"/>
  <c r="W338" i="3" a="1"/>
  <c r="W338" i="3" s="1"/>
  <c r="W337" i="3" a="1"/>
  <c r="W337" i="3" s="1"/>
  <c r="W336" i="3" a="1"/>
  <c r="W336" i="3" s="1"/>
  <c r="W335" i="3" a="1"/>
  <c r="W335" i="3" s="1"/>
  <c r="W334" i="3" a="1"/>
  <c r="W334" i="3" s="1"/>
  <c r="W333" i="3" a="1"/>
  <c r="W333" i="3" s="1"/>
  <c r="W332" i="3" a="1"/>
  <c r="W332" i="3" s="1"/>
  <c r="W331" i="3" a="1"/>
  <c r="W331" i="3" s="1"/>
  <c r="W330" i="3" a="1"/>
  <c r="W330" i="3" s="1"/>
  <c r="W329" i="3" a="1"/>
  <c r="W329" i="3" s="1"/>
  <c r="W328" i="3" a="1"/>
  <c r="W328" i="3" s="1"/>
  <c r="W327" i="3" a="1"/>
  <c r="W327" i="3" s="1"/>
  <c r="W326" i="3" a="1"/>
  <c r="W326" i="3" s="1"/>
  <c r="W324" i="3" a="1"/>
  <c r="W324" i="3" s="1"/>
  <c r="W323" i="3" a="1"/>
  <c r="W323" i="3" s="1"/>
  <c r="W322" i="3" a="1"/>
  <c r="W322" i="3" s="1"/>
  <c r="W321" i="3" a="1"/>
  <c r="W321" i="3" s="1"/>
  <c r="W320" i="3" a="1"/>
  <c r="W320" i="3" s="1"/>
  <c r="W319" i="3" a="1"/>
  <c r="W319" i="3" s="1"/>
  <c r="W318" i="3" a="1"/>
  <c r="W318" i="3" s="1"/>
  <c r="W317" i="3" a="1"/>
  <c r="W317" i="3" s="1"/>
  <c r="W316" i="3" a="1"/>
  <c r="W316" i="3" s="1"/>
  <c r="W315" i="3" a="1"/>
  <c r="W315" i="3" s="1"/>
  <c r="W314" i="3" a="1"/>
  <c r="W314" i="3" s="1"/>
  <c r="W313" i="3" a="1"/>
  <c r="W313" i="3" s="1"/>
  <c r="W312" i="3" a="1"/>
  <c r="W312" i="3" s="1"/>
  <c r="W311" i="3" a="1"/>
  <c r="W311" i="3" s="1"/>
  <c r="W310" i="3" a="1"/>
  <c r="W310" i="3" s="1"/>
  <c r="W309" i="3" a="1"/>
  <c r="W309" i="3" s="1"/>
  <c r="W308" i="3" a="1"/>
  <c r="W308" i="3" s="1"/>
  <c r="W307" i="3" a="1"/>
  <c r="W307" i="3" s="1"/>
  <c r="W306" i="3" a="1"/>
  <c r="W306" i="3" s="1"/>
  <c r="W305" i="3" a="1"/>
  <c r="W305" i="3" s="1"/>
  <c r="W304" i="3" a="1"/>
  <c r="W304" i="3" s="1"/>
  <c r="W303" i="3" a="1"/>
  <c r="W303" i="3" s="1"/>
  <c r="W302" i="3" a="1"/>
  <c r="W302" i="3" s="1"/>
  <c r="W301" i="3" a="1"/>
  <c r="W301" i="3" s="1"/>
  <c r="W300" i="3" a="1"/>
  <c r="W300" i="3" s="1"/>
  <c r="W299" i="3" a="1"/>
  <c r="W299" i="3" s="1"/>
  <c r="W298" i="3" a="1"/>
  <c r="W298" i="3" s="1"/>
  <c r="W297" i="3" a="1"/>
  <c r="W297" i="3" s="1"/>
  <c r="W296" i="3" a="1"/>
  <c r="W296" i="3" s="1"/>
  <c r="W295" i="3" a="1"/>
  <c r="W295" i="3" s="1"/>
  <c r="W294" i="3" a="1"/>
  <c r="W294" i="3" s="1"/>
  <c r="W293" i="3" a="1"/>
  <c r="W293" i="3" s="1"/>
  <c r="W292" i="3" a="1"/>
  <c r="W292" i="3" s="1"/>
  <c r="W291" i="3" a="1"/>
  <c r="W291" i="3" s="1"/>
  <c r="W290" i="3" a="1"/>
  <c r="W290" i="3" s="1"/>
  <c r="W289" i="3" a="1"/>
  <c r="W289" i="3" s="1"/>
  <c r="W288" i="3" a="1"/>
  <c r="W288" i="3" s="1"/>
  <c r="W287" i="3" a="1"/>
  <c r="W287" i="3" s="1"/>
  <c r="W286" i="3" a="1"/>
  <c r="W286" i="3" s="1"/>
  <c r="W285" i="3" a="1"/>
  <c r="W285" i="3" s="1"/>
  <c r="W284" i="3" a="1"/>
  <c r="W284" i="3" s="1"/>
  <c r="W283" i="3" a="1"/>
  <c r="W283" i="3" s="1"/>
  <c r="W282" i="3" a="1"/>
  <c r="W282" i="3" s="1"/>
  <c r="W281" i="3" a="1"/>
  <c r="W281" i="3" s="1"/>
  <c r="W280" i="3" a="1"/>
  <c r="W280" i="3" s="1"/>
  <c r="W279" i="3" a="1"/>
  <c r="W279" i="3" s="1"/>
  <c r="W278" i="3" a="1"/>
  <c r="W278" i="3" s="1"/>
  <c r="W277" i="3" a="1"/>
  <c r="W277" i="3" s="1"/>
  <c r="W276" i="3" a="1"/>
  <c r="W276" i="3" s="1"/>
  <c r="W275" i="3" a="1"/>
  <c r="W275" i="3" s="1"/>
  <c r="W274" i="3" a="1"/>
  <c r="W274" i="3" s="1"/>
  <c r="W273" i="3" a="1"/>
  <c r="W273" i="3" s="1"/>
  <c r="W272" i="3" a="1"/>
  <c r="W272" i="3" s="1"/>
  <c r="W271" i="3" a="1"/>
  <c r="W271" i="3" s="1"/>
  <c r="W270" i="3" a="1"/>
  <c r="W270" i="3" s="1"/>
  <c r="W269" i="3" a="1"/>
  <c r="W269" i="3" s="1"/>
  <c r="W268" i="3" a="1"/>
  <c r="W268" i="3" s="1"/>
  <c r="W267" i="3" a="1"/>
  <c r="W267" i="3" s="1"/>
  <c r="W266" i="3" a="1"/>
  <c r="W266" i="3" s="1"/>
  <c r="W265" i="3" a="1"/>
  <c r="W265" i="3" s="1"/>
  <c r="W264" i="3" a="1"/>
  <c r="W264" i="3" s="1"/>
  <c r="W263" i="3" a="1"/>
  <c r="W263" i="3" s="1"/>
  <c r="W262" i="3" a="1"/>
  <c r="W262" i="3" s="1"/>
  <c r="W261" i="3" a="1"/>
  <c r="W261" i="3" s="1"/>
  <c r="W260" i="3" a="1"/>
  <c r="W260" i="3" s="1"/>
  <c r="W259" i="3" a="1"/>
  <c r="W259" i="3" s="1"/>
  <c r="W258" i="3" a="1"/>
  <c r="W258" i="3" s="1"/>
  <c r="W257" i="3" a="1"/>
  <c r="W257" i="3" s="1"/>
  <c r="W256" i="3" a="1"/>
  <c r="W256" i="3" s="1"/>
  <c r="W255" i="3" a="1"/>
  <c r="W255" i="3" s="1"/>
  <c r="W254" i="3" a="1"/>
  <c r="W254" i="3" s="1"/>
  <c r="W253" i="3" a="1"/>
  <c r="W253" i="3" s="1"/>
  <c r="W252" i="3" a="1"/>
  <c r="W252" i="3" s="1"/>
  <c r="W251" i="3" a="1"/>
  <c r="W251" i="3" s="1"/>
  <c r="W250" i="3" a="1"/>
  <c r="W250" i="3" s="1"/>
  <c r="W249" i="3" a="1"/>
  <c r="W249" i="3" s="1"/>
  <c r="W248" i="3" a="1"/>
  <c r="W248" i="3" s="1"/>
  <c r="W247" i="3" a="1"/>
  <c r="W247" i="3" s="1"/>
  <c r="W246" i="3" a="1"/>
  <c r="W246" i="3" s="1"/>
  <c r="W245" i="3" a="1"/>
  <c r="W245" i="3" s="1"/>
  <c r="W244" i="3" a="1"/>
  <c r="W244" i="3" s="1"/>
  <c r="W243" i="3" a="1"/>
  <c r="W243" i="3" s="1"/>
  <c r="W242" i="3" a="1"/>
  <c r="W242" i="3" s="1"/>
  <c r="W241" i="3" a="1"/>
  <c r="W241" i="3" s="1"/>
  <c r="W240" i="3" a="1"/>
  <c r="W240" i="3" s="1"/>
  <c r="W239" i="3" a="1"/>
  <c r="W239" i="3" s="1"/>
  <c r="W238" i="3" a="1"/>
  <c r="W238" i="3" s="1"/>
  <c r="W237" i="3" a="1"/>
  <c r="W237" i="3" s="1"/>
  <c r="W236" i="3" a="1"/>
  <c r="W236" i="3" s="1"/>
  <c r="W235" i="3" a="1"/>
  <c r="W235" i="3" s="1"/>
  <c r="W234" i="3" a="1"/>
  <c r="W234" i="3" s="1"/>
  <c r="W233" i="3" a="1"/>
  <c r="W233" i="3" s="1"/>
  <c r="W232" i="3" a="1"/>
  <c r="W232" i="3" s="1"/>
  <c r="W231" i="3" a="1"/>
  <c r="W231" i="3" s="1"/>
  <c r="W230" i="3" a="1"/>
  <c r="W230" i="3" s="1"/>
  <c r="W229" i="3" a="1"/>
  <c r="W229" i="3" s="1"/>
  <c r="W228" i="3" a="1"/>
  <c r="W228" i="3" s="1"/>
  <c r="W227" i="3" a="1"/>
  <c r="W227" i="3" s="1"/>
  <c r="W226" i="3" a="1"/>
  <c r="W226" i="3" s="1"/>
  <c r="W225" i="3" a="1"/>
  <c r="W225" i="3" s="1"/>
  <c r="W224" i="3" a="1"/>
  <c r="W224" i="3" s="1"/>
  <c r="W223" i="3" a="1"/>
  <c r="W223" i="3" s="1"/>
  <c r="W222" i="3" a="1"/>
  <c r="W222" i="3" s="1"/>
  <c r="W221" i="3" a="1"/>
  <c r="W221" i="3" s="1"/>
  <c r="W220" i="3" a="1"/>
  <c r="W220" i="3" s="1"/>
  <c r="W219" i="3" a="1"/>
  <c r="W219" i="3" s="1"/>
  <c r="W218" i="3" a="1"/>
  <c r="W218" i="3" s="1"/>
  <c r="W217" i="3" a="1"/>
  <c r="W217" i="3" s="1"/>
  <c r="W216" i="3" a="1"/>
  <c r="W216" i="3" s="1"/>
  <c r="W215" i="3" a="1"/>
  <c r="W215" i="3" s="1"/>
  <c r="W214" i="3" a="1"/>
  <c r="W214" i="3" s="1"/>
  <c r="W213" i="3" a="1"/>
  <c r="W213" i="3" s="1"/>
  <c r="W212" i="3" a="1"/>
  <c r="W212" i="3" s="1"/>
  <c r="W211" i="3" a="1"/>
  <c r="W211" i="3" s="1"/>
  <c r="W210" i="3" a="1"/>
  <c r="W210" i="3" s="1"/>
  <c r="W209" i="3" a="1"/>
  <c r="W209" i="3" s="1"/>
  <c r="W208" i="3" a="1"/>
  <c r="W208" i="3" s="1"/>
  <c r="W207" i="3" a="1"/>
  <c r="W207" i="3" s="1"/>
  <c r="W206" i="3" a="1"/>
  <c r="W206" i="3" s="1"/>
  <c r="W205" i="3" a="1"/>
  <c r="W205" i="3" s="1"/>
  <c r="W204" i="3" a="1"/>
  <c r="W204" i="3" s="1"/>
  <c r="W203" i="3" a="1"/>
  <c r="W203" i="3" s="1"/>
  <c r="W202" i="3" a="1"/>
  <c r="W202" i="3" s="1"/>
  <c r="W201" i="3" a="1"/>
  <c r="W201" i="3" s="1"/>
  <c r="W200" i="3" a="1"/>
  <c r="W200" i="3" s="1"/>
  <c r="W199" i="3" a="1"/>
  <c r="W199" i="3" s="1"/>
  <c r="W198" i="3" a="1"/>
  <c r="W198" i="3" s="1"/>
  <c r="W197" i="3" a="1"/>
  <c r="W197" i="3" s="1"/>
  <c r="W196" i="3" a="1"/>
  <c r="W196" i="3" s="1"/>
  <c r="W195" i="3" a="1"/>
  <c r="W195" i="3" s="1"/>
  <c r="W194" i="3" a="1"/>
  <c r="W194" i="3" s="1"/>
  <c r="W193" i="3" a="1"/>
  <c r="W193" i="3" s="1"/>
  <c r="W192" i="3" a="1"/>
  <c r="W192" i="3" s="1"/>
  <c r="W191" i="3" a="1"/>
  <c r="W191" i="3" s="1"/>
  <c r="W190" i="3" a="1"/>
  <c r="W190" i="3" s="1"/>
  <c r="W189" i="3" a="1"/>
  <c r="W189" i="3" s="1"/>
  <c r="W188" i="3" a="1"/>
  <c r="W188" i="3" s="1"/>
  <c r="W187" i="3" a="1"/>
  <c r="W187" i="3" s="1"/>
  <c r="W186" i="3" a="1"/>
  <c r="W186" i="3" s="1"/>
  <c r="W185" i="3" a="1"/>
  <c r="W185" i="3" s="1"/>
  <c r="W184" i="3" a="1"/>
  <c r="W184" i="3" s="1"/>
  <c r="W183" i="3" a="1"/>
  <c r="W183" i="3" s="1"/>
  <c r="W182" i="3" a="1"/>
  <c r="W182" i="3" s="1"/>
  <c r="W181" i="3" a="1"/>
  <c r="W181" i="3" s="1"/>
  <c r="W180" i="3" a="1"/>
  <c r="W180" i="3" s="1"/>
  <c r="W179" i="3" a="1"/>
  <c r="W179" i="3" s="1"/>
  <c r="W178" i="3" a="1"/>
  <c r="W178" i="3" s="1"/>
  <c r="W177" i="3" a="1"/>
  <c r="W177" i="3" s="1"/>
  <c r="W176" i="3" a="1"/>
  <c r="W176" i="3" s="1"/>
  <c r="W175" i="3" a="1"/>
  <c r="W175" i="3" s="1"/>
  <c r="W174" i="3" a="1"/>
  <c r="W174" i="3" s="1"/>
  <c r="W173" i="3" a="1"/>
  <c r="W173" i="3" s="1"/>
  <c r="W172" i="3" a="1"/>
  <c r="W172" i="3" s="1"/>
  <c r="W171" i="3" a="1"/>
  <c r="W171" i="3" s="1"/>
  <c r="W170" i="3" a="1"/>
  <c r="W170" i="3" s="1"/>
  <c r="W169" i="3" a="1"/>
  <c r="W169" i="3" s="1"/>
  <c r="W168" i="3" a="1"/>
  <c r="W168" i="3" s="1"/>
  <c r="W167" i="3" a="1"/>
  <c r="W167" i="3" s="1"/>
  <c r="W166" i="3" a="1"/>
  <c r="W166" i="3" s="1"/>
  <c r="W165" i="3" a="1"/>
  <c r="W165" i="3" s="1"/>
  <c r="W164" i="3" a="1"/>
  <c r="W164" i="3" s="1"/>
  <c r="W163" i="3" a="1"/>
  <c r="W163" i="3" s="1"/>
  <c r="W162" i="3" a="1"/>
  <c r="W162" i="3" s="1"/>
  <c r="W161" i="3" a="1"/>
  <c r="W161" i="3" s="1"/>
  <c r="W160" i="3" a="1"/>
  <c r="W160" i="3" s="1"/>
  <c r="W159" i="3" a="1"/>
  <c r="W159" i="3" s="1"/>
  <c r="W158" i="3" a="1"/>
  <c r="W158" i="3" s="1"/>
  <c r="W157" i="3" a="1"/>
  <c r="W157" i="3" s="1"/>
  <c r="W156" i="3" a="1"/>
  <c r="W156" i="3" s="1"/>
  <c r="W155" i="3" a="1"/>
  <c r="W155" i="3" s="1"/>
  <c r="W154" i="3" a="1"/>
  <c r="W154" i="3" s="1"/>
  <c r="W153" i="3" a="1"/>
  <c r="W153" i="3" s="1"/>
  <c r="W152" i="3" a="1"/>
  <c r="W152" i="3" s="1"/>
  <c r="W151" i="3" a="1"/>
  <c r="W151" i="3" s="1"/>
  <c r="W150" i="3" a="1"/>
  <c r="W150" i="3" s="1"/>
  <c r="W149" i="3" a="1"/>
  <c r="W149" i="3" s="1"/>
  <c r="W148" i="3" a="1"/>
  <c r="W148" i="3" s="1"/>
  <c r="W147" i="3" a="1"/>
  <c r="W147" i="3" s="1"/>
  <c r="W146" i="3" a="1"/>
  <c r="W146" i="3" s="1"/>
  <c r="W145" i="3" a="1"/>
  <c r="W145" i="3" s="1"/>
  <c r="W144" i="3" a="1"/>
  <c r="W144" i="3" s="1"/>
  <c r="W143" i="3" a="1"/>
  <c r="W143" i="3" s="1"/>
  <c r="W142" i="3" a="1"/>
  <c r="W142" i="3" s="1"/>
  <c r="W141" i="3" a="1"/>
  <c r="W141" i="3" s="1"/>
  <c r="W140" i="3" a="1"/>
  <c r="W140" i="3" s="1"/>
  <c r="W139" i="3" a="1"/>
  <c r="W139" i="3" s="1"/>
  <c r="W138" i="3" a="1"/>
  <c r="W138" i="3" s="1"/>
  <c r="W137" i="3" a="1"/>
  <c r="W137" i="3" s="1"/>
  <c r="W136" i="3" a="1"/>
  <c r="W136" i="3" s="1"/>
  <c r="W135" i="3" a="1"/>
  <c r="W135" i="3" s="1"/>
  <c r="W134" i="3" a="1"/>
  <c r="W134" i="3" s="1"/>
  <c r="W133" i="3" a="1"/>
  <c r="W133" i="3" s="1"/>
  <c r="W132" i="3" a="1"/>
  <c r="W132" i="3" s="1"/>
  <c r="W131" i="3" a="1"/>
  <c r="W131" i="3" s="1"/>
  <c r="W130" i="3" a="1"/>
  <c r="W130" i="3" s="1"/>
  <c r="W129" i="3" a="1"/>
  <c r="W129" i="3" s="1"/>
  <c r="W128" i="3" a="1"/>
  <c r="W128" i="3" s="1"/>
  <c r="W127" i="3" a="1"/>
  <c r="W127" i="3" s="1"/>
  <c r="W126" i="3" a="1"/>
  <c r="W126" i="3" s="1"/>
  <c r="W125" i="3" a="1"/>
  <c r="W125" i="3" s="1"/>
  <c r="W124" i="3" a="1"/>
  <c r="W124" i="3" s="1"/>
  <c r="W123" i="3" a="1"/>
  <c r="W123" i="3" s="1"/>
  <c r="W122" i="3" a="1"/>
  <c r="W122" i="3" s="1"/>
  <c r="W121" i="3" a="1"/>
  <c r="W121" i="3" s="1"/>
  <c r="W120" i="3" a="1"/>
  <c r="W120" i="3" s="1"/>
  <c r="W119" i="3" a="1"/>
  <c r="W119" i="3" s="1"/>
  <c r="W118" i="3" a="1"/>
  <c r="W118" i="3" s="1"/>
  <c r="W117" i="3" a="1"/>
  <c r="W117" i="3" s="1"/>
  <c r="W116" i="3" a="1"/>
  <c r="W116" i="3" s="1"/>
  <c r="W115" i="3" a="1"/>
  <c r="W115" i="3" s="1"/>
  <c r="W114" i="3" a="1"/>
  <c r="W114" i="3" s="1"/>
  <c r="W113" i="3" a="1"/>
  <c r="W113" i="3" s="1"/>
  <c r="W112" i="3" a="1"/>
  <c r="W112" i="3" s="1"/>
  <c r="W111" i="3" a="1"/>
  <c r="W111" i="3" s="1"/>
  <c r="W110" i="3" a="1"/>
  <c r="W110" i="3" s="1"/>
  <c r="W109" i="3" a="1"/>
  <c r="W109" i="3" s="1"/>
  <c r="W108" i="3" a="1"/>
  <c r="W108" i="3" s="1"/>
  <c r="W107" i="3" a="1"/>
  <c r="W107" i="3" s="1"/>
  <c r="W106" i="3" a="1"/>
  <c r="W106" i="3" s="1"/>
  <c r="W105" i="3" a="1"/>
  <c r="W105" i="3" s="1"/>
  <c r="W104" i="3" a="1"/>
  <c r="W104" i="3" s="1"/>
  <c r="W103" i="3" a="1"/>
  <c r="W103" i="3" s="1"/>
  <c r="W102" i="3" a="1"/>
  <c r="W102" i="3" s="1"/>
  <c r="W101" i="3" a="1"/>
  <c r="W101" i="3" s="1"/>
  <c r="W100" i="3" a="1"/>
  <c r="W100" i="3" s="1"/>
  <c r="W99" i="3" a="1"/>
  <c r="W99" i="3" s="1"/>
  <c r="W98" i="3" a="1"/>
  <c r="W98" i="3" s="1"/>
  <c r="W97" i="3" a="1"/>
  <c r="W97" i="3" s="1"/>
  <c r="W96" i="3" a="1"/>
  <c r="W96" i="3" s="1"/>
  <c r="W95" i="3" a="1"/>
  <c r="W95" i="3" s="1"/>
  <c r="W94" i="3" a="1"/>
  <c r="W94" i="3" s="1"/>
  <c r="W93" i="3" a="1"/>
  <c r="W93" i="3" s="1"/>
  <c r="W92" i="3" a="1"/>
  <c r="W92" i="3" s="1"/>
  <c r="W91" i="3" a="1"/>
  <c r="W91" i="3" s="1"/>
  <c r="W90" i="3" a="1"/>
  <c r="W90" i="3" s="1"/>
  <c r="W76" i="3" a="1"/>
  <c r="W76" i="3" s="1"/>
  <c r="W75" i="3" a="1"/>
  <c r="W75" i="3" s="1"/>
  <c r="W74" i="3" a="1"/>
  <c r="W74" i="3" s="1"/>
  <c r="W73" i="3" a="1"/>
  <c r="W73" i="3" s="1"/>
  <c r="W72" i="3" a="1"/>
  <c r="W72" i="3" s="1"/>
  <c r="W71" i="3" a="1"/>
  <c r="W71" i="3" s="1"/>
  <c r="W70" i="3" a="1"/>
  <c r="W70" i="3" s="1"/>
  <c r="W69" i="3" a="1"/>
  <c r="W69" i="3" s="1"/>
  <c r="W68" i="3" a="1"/>
  <c r="W68" i="3" s="1"/>
  <c r="W67" i="3" a="1"/>
  <c r="W67" i="3" s="1"/>
  <c r="W66" i="3" a="1"/>
  <c r="W66" i="3" s="1"/>
  <c r="W65" i="3" a="1"/>
  <c r="W65" i="3" s="1"/>
  <c r="W64" i="3" a="1"/>
  <c r="W64" i="3" s="1"/>
  <c r="W63" i="3" a="1"/>
  <c r="W63" i="3" s="1"/>
  <c r="W62" i="3" a="1"/>
  <c r="W62" i="3" s="1"/>
  <c r="W61" i="3" a="1"/>
  <c r="W61" i="3" s="1"/>
  <c r="W60" i="3" a="1"/>
  <c r="W60" i="3" s="1"/>
  <c r="W59" i="3" a="1"/>
  <c r="W59" i="3" s="1"/>
  <c r="W58" i="3" a="1"/>
  <c r="W58" i="3" s="1"/>
  <c r="W57" i="3" a="1"/>
  <c r="W57" i="3" s="1"/>
  <c r="W56" i="3" a="1"/>
  <c r="W56" i="3" s="1"/>
  <c r="W55" i="3" a="1"/>
  <c r="W55" i="3" s="1"/>
  <c r="W54" i="3" a="1"/>
  <c r="W54" i="3" s="1"/>
  <c r="W53" i="3" a="1"/>
  <c r="W53" i="3" s="1"/>
  <c r="W52" i="3" a="1"/>
  <c r="W52" i="3" s="1"/>
  <c r="W51" i="3" a="1"/>
  <c r="W51" i="3" s="1"/>
  <c r="W50" i="3" a="1"/>
  <c r="W50" i="3" s="1"/>
  <c r="W49" i="3" a="1"/>
  <c r="W49" i="3" s="1"/>
  <c r="W48" i="3" a="1"/>
  <c r="W48" i="3" s="1"/>
  <c r="W47" i="3" a="1"/>
  <c r="W47" i="3" s="1"/>
  <c r="W46" i="3" a="1"/>
  <c r="W46" i="3" s="1"/>
  <c r="W45" i="3" a="1"/>
  <c r="W45" i="3" s="1"/>
  <c r="W44" i="3" a="1"/>
  <c r="W44" i="3" s="1"/>
  <c r="W43" i="3" a="1"/>
  <c r="W43" i="3" s="1"/>
  <c r="W42" i="3" a="1"/>
  <c r="W42" i="3" s="1"/>
  <c r="W41" i="3" a="1"/>
  <c r="W41" i="3" s="1"/>
  <c r="W40" i="3" a="1"/>
  <c r="W40" i="3" s="1"/>
  <c r="W39" i="3" a="1"/>
  <c r="W39" i="3" s="1"/>
  <c r="W38" i="3" a="1"/>
  <c r="W38" i="3" s="1"/>
  <c r="W37" i="3" a="1"/>
  <c r="W37" i="3" s="1"/>
  <c r="W36" i="3" a="1"/>
  <c r="W36" i="3" s="1"/>
  <c r="W35" i="3" a="1"/>
  <c r="W35" i="3" s="1"/>
  <c r="W34" i="3" a="1"/>
  <c r="W34" i="3" s="1"/>
  <c r="W33" i="3" a="1"/>
  <c r="W33" i="3" s="1"/>
  <c r="W32" i="3" a="1"/>
  <c r="W32" i="3" s="1"/>
  <c r="W31" i="3" a="1"/>
  <c r="W31" i="3" s="1"/>
  <c r="W30" i="3" a="1"/>
  <c r="W30" i="3" s="1"/>
  <c r="W29" i="3" a="1"/>
  <c r="W29" i="3" s="1"/>
  <c r="W28" i="3" a="1"/>
  <c r="W28" i="3" s="1"/>
  <c r="W27" i="3" a="1"/>
  <c r="W27" i="3" s="1"/>
  <c r="W26" i="3" a="1"/>
  <c r="W26" i="3" s="1"/>
  <c r="W25" i="3" a="1"/>
  <c r="W25" i="3" s="1"/>
  <c r="W24" i="3" a="1"/>
  <c r="W24" i="3" s="1"/>
  <c r="W23" i="3" a="1"/>
  <c r="W23" i="3" s="1"/>
  <c r="W22" i="3" a="1"/>
  <c r="W22" i="3" s="1"/>
  <c r="W21" i="3" a="1"/>
  <c r="W21" i="3" s="1"/>
  <c r="W20" i="3" a="1"/>
  <c r="W20" i="3" s="1"/>
  <c r="W19" i="3" a="1"/>
  <c r="W19" i="3" s="1"/>
  <c r="W18" i="3" a="1"/>
  <c r="W18" i="3" s="1"/>
  <c r="W17" i="3" a="1"/>
  <c r="W17" i="3" s="1"/>
  <c r="W16" i="3" a="1"/>
  <c r="W16" i="3" s="1"/>
  <c r="W15" i="3" a="1"/>
  <c r="W15" i="3" s="1"/>
  <c r="W14" i="3" a="1"/>
  <c r="W14" i="3" s="1"/>
  <c r="W13" i="3" a="1"/>
  <c r="W13" i="3" s="1"/>
  <c r="W12" i="3" a="1"/>
  <c r="W12" i="3" s="1"/>
  <c r="W11" i="3" a="1"/>
  <c r="W11" i="3" s="1"/>
  <c r="W10" i="3" a="1"/>
  <c r="W10" i="3" s="1"/>
  <c r="W9" i="3" a="1"/>
  <c r="W9" i="3" s="1"/>
  <c r="W8" i="3" a="1"/>
  <c r="W8" i="3" s="1"/>
  <c r="W7" i="3" a="1"/>
  <c r="W7" i="3" s="1"/>
  <c r="W6" i="3" a="1"/>
  <c r="W6" i="3" s="1"/>
  <c r="W5" i="3" a="1"/>
  <c r="W5" i="3" s="1"/>
  <c r="W4" i="3" a="1"/>
  <c r="W4" i="3" s="1"/>
  <c r="W3" i="3" a="1"/>
  <c r="W3" i="3" s="1"/>
  <c r="W2" i="3" a="1"/>
  <c r="W2" i="3" s="1"/>
  <c r="W1322" i="1" l="1" a="1"/>
  <c r="W1322" i="1" s="1"/>
  <c r="W1321" i="1" a="1"/>
  <c r="W1321" i="1" s="1"/>
  <c r="W1320" i="1" a="1"/>
  <c r="W1320" i="1" s="1"/>
  <c r="W1319" i="1" a="1"/>
  <c r="W1319" i="1" s="1"/>
  <c r="W1318" i="1" a="1"/>
  <c r="W1318" i="1" s="1"/>
  <c r="W1317" i="1" a="1"/>
  <c r="W1317" i="1" s="1"/>
  <c r="W1316" i="1" a="1"/>
  <c r="W1316" i="1" s="1"/>
  <c r="W1315" i="1" a="1"/>
  <c r="W1315" i="1" s="1"/>
  <c r="W1314" i="1" a="1"/>
  <c r="W1314" i="1" s="1"/>
  <c r="W1313" i="1" a="1"/>
  <c r="W1313" i="1" s="1"/>
  <c r="W1312" i="1" a="1"/>
  <c r="W1312" i="1" s="1"/>
  <c r="W1311" i="1" a="1"/>
  <c r="W1311" i="1" s="1"/>
  <c r="W994" i="1" a="1"/>
  <c r="W994" i="1" s="1"/>
  <c r="W1381" i="1" a="1"/>
  <c r="W1381" i="1" s="1"/>
  <c r="W1380" i="1" a="1"/>
  <c r="W1380" i="1" s="1"/>
  <c r="W1379" i="1" a="1"/>
  <c r="W1379" i="1" s="1"/>
  <c r="W1378" i="1" a="1"/>
  <c r="W1378" i="1" s="1"/>
  <c r="W1377" i="1" a="1"/>
  <c r="W1377" i="1" s="1"/>
  <c r="W1376" i="1" a="1"/>
  <c r="W1376" i="1" s="1"/>
  <c r="W1375" i="1" a="1"/>
  <c r="W1375" i="1" s="1"/>
  <c r="W1374" i="1" a="1"/>
  <c r="W1374" i="1" s="1"/>
  <c r="W1373" i="1" a="1"/>
  <c r="W1373" i="1" s="1"/>
  <c r="W1372" i="1" a="1"/>
  <c r="W1372" i="1" s="1"/>
  <c r="W1371" i="1" a="1"/>
  <c r="W1371" i="1" s="1"/>
  <c r="W1370" i="1" a="1"/>
  <c r="W1370" i="1" s="1"/>
  <c r="W1369" i="1" a="1"/>
  <c r="W1369" i="1" s="1"/>
  <c r="W1368" i="1" a="1"/>
  <c r="W1368" i="1" s="1"/>
  <c r="W1367" i="1" a="1"/>
  <c r="W1367" i="1" s="1"/>
  <c r="W1366" i="1" a="1"/>
  <c r="W1366" i="1" s="1"/>
  <c r="W1365" i="1" a="1"/>
  <c r="W1365" i="1" s="1"/>
  <c r="W1364" i="1" a="1"/>
  <c r="W1364" i="1" s="1"/>
  <c r="W1363" i="1" a="1"/>
  <c r="W1363" i="1" s="1"/>
  <c r="W1362" i="1" a="1"/>
  <c r="W1362" i="1" s="1"/>
  <c r="W1361" i="1" a="1"/>
  <c r="W1361" i="1" s="1"/>
  <c r="W1360" i="1" a="1"/>
  <c r="W1360" i="1" s="1"/>
  <c r="W1359" i="1" a="1"/>
  <c r="W1359" i="1" s="1"/>
  <c r="W1358" i="1" a="1"/>
  <c r="W1358" i="1" s="1"/>
  <c r="W1357" i="1" a="1"/>
  <c r="W1357" i="1" s="1"/>
  <c r="W1356" i="1" a="1"/>
  <c r="W1356" i="1" s="1"/>
  <c r="W1355" i="1" a="1"/>
  <c r="W1355" i="1" s="1"/>
  <c r="W1354" i="1" a="1"/>
  <c r="W1354" i="1" s="1"/>
  <c r="W1353" i="1" a="1"/>
  <c r="W1353" i="1" s="1"/>
  <c r="W1352" i="1" a="1"/>
  <c r="W1352" i="1" s="1"/>
  <c r="W1351" i="1" a="1"/>
  <c r="W1351" i="1" s="1"/>
  <c r="W1350" i="1" a="1"/>
  <c r="W1350" i="1" s="1"/>
  <c r="W1349" i="1" a="1"/>
  <c r="W1349" i="1" s="1"/>
  <c r="W1348" i="1" a="1"/>
  <c r="W1348" i="1" s="1"/>
  <c r="W1347" i="1" a="1"/>
  <c r="W1347" i="1" s="1"/>
  <c r="W1346" i="1" a="1"/>
  <c r="W1346" i="1" s="1"/>
  <c r="W1345" i="1" a="1"/>
  <c r="W1345" i="1" s="1"/>
  <c r="W1344" i="1" a="1"/>
  <c r="W1344" i="1" s="1"/>
  <c r="W1343" i="1" a="1"/>
  <c r="W1343" i="1" s="1"/>
  <c r="W1342" i="1" a="1"/>
  <c r="W1342" i="1" s="1"/>
  <c r="W1341" i="1" a="1"/>
  <c r="W1341" i="1" s="1"/>
  <c r="W1340" i="1" a="1"/>
  <c r="W1340" i="1" s="1"/>
  <c r="W1339" i="1" a="1"/>
  <c r="W1339" i="1" s="1"/>
  <c r="W1338" i="1" a="1"/>
  <c r="W1338" i="1" s="1"/>
  <c r="W1337" i="1" a="1"/>
  <c r="W1337" i="1" s="1"/>
  <c r="W1336" i="1" a="1"/>
  <c r="W1336" i="1" s="1"/>
  <c r="W1335" i="1" a="1"/>
  <c r="W1335" i="1" s="1"/>
  <c r="W1334" i="1" a="1"/>
  <c r="W1334" i="1" s="1"/>
  <c r="W1333" i="1" a="1"/>
  <c r="W1333" i="1" s="1"/>
  <c r="W1332" i="1" a="1"/>
  <c r="W1332" i="1" s="1"/>
  <c r="W1331" i="1" a="1"/>
  <c r="W1331" i="1" s="1"/>
  <c r="W1330" i="1" a="1"/>
  <c r="W1330" i="1" s="1"/>
  <c r="W1329" i="1" a="1"/>
  <c r="W1329" i="1" s="1"/>
  <c r="W1328" i="1" a="1"/>
  <c r="W1328" i="1" s="1"/>
  <c r="W1327" i="1" a="1"/>
  <c r="W1327" i="1" s="1"/>
  <c r="W1326" i="1" a="1"/>
  <c r="W1326" i="1" s="1"/>
  <c r="W1325" i="1" a="1"/>
  <c r="W1325" i="1" s="1"/>
  <c r="W1324" i="1" a="1"/>
  <c r="W1324" i="1" s="1"/>
  <c r="W1323" i="1" a="1"/>
  <c r="W1323" i="1" s="1"/>
  <c r="W1310" i="1" a="1"/>
  <c r="W1310" i="1" s="1"/>
  <c r="W1309" i="1" a="1"/>
  <c r="W1309" i="1" s="1"/>
  <c r="W1308" i="1" a="1"/>
  <c r="W1308" i="1" s="1"/>
  <c r="W1307" i="1" a="1"/>
  <c r="W1307" i="1" s="1"/>
  <c r="W1306" i="1" a="1"/>
  <c r="W1306" i="1" s="1"/>
  <c r="W1305" i="1" a="1"/>
  <c r="W1305" i="1" s="1"/>
  <c r="W1304" i="1" a="1"/>
  <c r="W1304" i="1" s="1"/>
  <c r="W1303" i="1" a="1"/>
  <c r="W1303" i="1" s="1"/>
  <c r="W1302" i="1" a="1"/>
  <c r="W1302" i="1" s="1"/>
  <c r="W1301" i="1" a="1"/>
  <c r="W1301" i="1" s="1"/>
  <c r="W1300" i="1" a="1"/>
  <c r="W1300" i="1" s="1"/>
  <c r="W1299" i="1" a="1"/>
  <c r="W1299" i="1" s="1"/>
  <c r="W1298" i="1" a="1"/>
  <c r="W1298" i="1" s="1"/>
  <c r="W1297" i="1" a="1"/>
  <c r="W1297" i="1" s="1"/>
  <c r="W1296" i="1" a="1"/>
  <c r="W1296" i="1" s="1"/>
  <c r="W1295" i="1" a="1"/>
  <c r="W1295" i="1" s="1"/>
  <c r="W1294" i="1" a="1"/>
  <c r="W1294" i="1" s="1"/>
  <c r="W1293" i="1" a="1"/>
  <c r="W1293" i="1" s="1"/>
  <c r="W1292" i="1" a="1"/>
  <c r="W1292" i="1" s="1"/>
  <c r="W1291" i="1" a="1"/>
  <c r="W1291" i="1" s="1"/>
  <c r="W1290" i="1" a="1"/>
  <c r="W1290" i="1" s="1"/>
  <c r="W1289" i="1" a="1"/>
  <c r="W1289" i="1" s="1"/>
  <c r="W1288" i="1" a="1"/>
  <c r="W1288" i="1" s="1"/>
  <c r="W1287" i="1" a="1"/>
  <c r="W1287" i="1" s="1"/>
  <c r="W1286" i="1" a="1"/>
  <c r="W1286" i="1" s="1"/>
  <c r="W1285" i="1" a="1"/>
  <c r="W1285" i="1" s="1"/>
  <c r="W1284" i="1" a="1"/>
  <c r="W1284" i="1" s="1"/>
  <c r="W1283" i="1" a="1"/>
  <c r="W1283" i="1" s="1"/>
  <c r="W1282" i="1" a="1"/>
  <c r="W1282" i="1" s="1"/>
  <c r="W1281" i="1" a="1"/>
  <c r="W1281" i="1" s="1"/>
  <c r="W1280" i="1" a="1"/>
  <c r="W1280" i="1" s="1"/>
  <c r="W1279" i="1" a="1"/>
  <c r="W1279" i="1" s="1"/>
  <c r="W1278" i="1" a="1"/>
  <c r="W1278" i="1" s="1"/>
  <c r="W1277" i="1" a="1"/>
  <c r="W1277" i="1" s="1"/>
  <c r="W1276" i="1" a="1"/>
  <c r="W1276" i="1" s="1"/>
  <c r="W1275" i="1" a="1"/>
  <c r="W1275" i="1" s="1"/>
  <c r="W1274" i="1" a="1"/>
  <c r="W1274" i="1" s="1"/>
  <c r="W1273" i="1" a="1"/>
  <c r="W1273" i="1" s="1"/>
  <c r="W1272" i="1" a="1"/>
  <c r="W1272" i="1" s="1"/>
  <c r="W1271" i="1" a="1"/>
  <c r="W1271" i="1" s="1"/>
  <c r="W1270" i="1" a="1"/>
  <c r="W1270" i="1" s="1"/>
  <c r="W1269" i="1" a="1"/>
  <c r="W1269" i="1" s="1"/>
  <c r="W1268" i="1" a="1"/>
  <c r="W1268" i="1" s="1"/>
  <c r="W1267" i="1" a="1"/>
  <c r="W1267" i="1" s="1"/>
  <c r="W1266" i="1" a="1"/>
  <c r="W1266" i="1" s="1"/>
  <c r="W1265" i="1" a="1"/>
  <c r="W1265" i="1" s="1"/>
  <c r="W1264" i="1" a="1"/>
  <c r="W1264" i="1" s="1"/>
  <c r="W1263" i="1" a="1"/>
  <c r="W1263" i="1" s="1"/>
  <c r="W1262" i="1" a="1"/>
  <c r="W1262" i="1" s="1"/>
  <c r="W1261" i="1" a="1"/>
  <c r="W1261" i="1" s="1"/>
  <c r="W1260" i="1" a="1"/>
  <c r="W1260" i="1" s="1"/>
  <c r="W1259" i="1" a="1"/>
  <c r="W1259" i="1" s="1"/>
  <c r="W1258" i="1" a="1"/>
  <c r="W1258" i="1" s="1"/>
  <c r="W1257" i="1" a="1"/>
  <c r="W1257" i="1" s="1"/>
  <c r="W1256" i="1" a="1"/>
  <c r="W1256" i="1" s="1"/>
  <c r="W1255" i="1" a="1"/>
  <c r="W1255" i="1" s="1"/>
  <c r="W1254" i="1" a="1"/>
  <c r="W1254" i="1" s="1"/>
  <c r="W1253" i="1" a="1"/>
  <c r="W1253" i="1" s="1"/>
  <c r="W1252" i="1" a="1"/>
  <c r="W1252" i="1" s="1"/>
  <c r="W1251" i="1" a="1"/>
  <c r="W1251" i="1" s="1"/>
  <c r="W1250" i="1" a="1"/>
  <c r="W1250" i="1" s="1"/>
  <c r="W1249" i="1" a="1"/>
  <c r="W1249" i="1" s="1"/>
  <c r="W1248" i="1" a="1"/>
  <c r="W1248" i="1" s="1"/>
  <c r="W1247" i="1" a="1"/>
  <c r="W1247" i="1" s="1"/>
  <c r="W1246" i="1" a="1"/>
  <c r="W1246" i="1" s="1"/>
  <c r="W1245" i="1" a="1"/>
  <c r="W1245" i="1" s="1"/>
  <c r="W1244" i="1" a="1"/>
  <c r="W1244" i="1" s="1"/>
  <c r="W1243" i="1" a="1"/>
  <c r="W1243" i="1" s="1"/>
  <c r="W1242" i="1" a="1"/>
  <c r="W1242" i="1" s="1"/>
  <c r="W1241" i="1" a="1"/>
  <c r="W1241" i="1" s="1"/>
  <c r="W1240" i="1" a="1"/>
  <c r="W1240" i="1" s="1"/>
  <c r="W1239" i="1" a="1"/>
  <c r="W1239" i="1" s="1"/>
  <c r="W1238" i="1" a="1"/>
  <c r="W1238" i="1" s="1"/>
  <c r="W1237" i="1" a="1"/>
  <c r="W1237" i="1" s="1"/>
  <c r="W1236" i="1" a="1"/>
  <c r="W1236" i="1" s="1"/>
  <c r="W1235" i="1" a="1"/>
  <c r="W1235" i="1" s="1"/>
  <c r="W1234" i="1" a="1"/>
  <c r="W1234" i="1" s="1"/>
  <c r="W1233" i="1" a="1"/>
  <c r="W1233" i="1" s="1"/>
  <c r="W1232" i="1" a="1"/>
  <c r="W1232" i="1" s="1"/>
  <c r="W1231" i="1" a="1"/>
  <c r="W1231" i="1" s="1"/>
  <c r="W1230" i="1" a="1"/>
  <c r="W1230" i="1" s="1"/>
  <c r="W1229" i="1" a="1"/>
  <c r="W1229" i="1" s="1"/>
  <c r="W1228" i="1" a="1"/>
  <c r="W1228" i="1" s="1"/>
  <c r="W1227" i="1" a="1"/>
  <c r="W1227" i="1" s="1"/>
  <c r="W1226" i="1" a="1"/>
  <c r="W1226" i="1" s="1"/>
  <c r="W1225" i="1" a="1"/>
  <c r="W1225" i="1" s="1"/>
  <c r="W1224" i="1" a="1"/>
  <c r="W1224" i="1" s="1"/>
  <c r="W1223" i="1" a="1"/>
  <c r="W1223" i="1" s="1"/>
  <c r="W1222" i="1" a="1"/>
  <c r="W1222" i="1" s="1"/>
  <c r="W1221" i="1" a="1"/>
  <c r="W1221" i="1" s="1"/>
  <c r="W1220" i="1" a="1"/>
  <c r="W1220" i="1" s="1"/>
  <c r="W1219" i="1" a="1"/>
  <c r="W1219" i="1" s="1"/>
  <c r="W1218" i="1" a="1"/>
  <c r="W1218" i="1" s="1"/>
  <c r="W1217" i="1" a="1"/>
  <c r="W1217" i="1" s="1"/>
  <c r="W1216" i="1" a="1"/>
  <c r="W1216" i="1" s="1"/>
  <c r="W1215" i="1" a="1"/>
  <c r="W1215" i="1" s="1"/>
  <c r="W1214" i="1" a="1"/>
  <c r="W1214" i="1" s="1"/>
  <c r="W1213" i="1" a="1"/>
  <c r="W1213" i="1" s="1"/>
  <c r="W1212" i="1" a="1"/>
  <c r="W1212" i="1" s="1"/>
  <c r="W1211" i="1" a="1"/>
  <c r="W1211" i="1" s="1"/>
  <c r="W1210" i="1" a="1"/>
  <c r="W1210" i="1" s="1"/>
  <c r="W1209" i="1" a="1"/>
  <c r="W1209" i="1" s="1"/>
  <c r="W1208" i="1" a="1"/>
  <c r="W1208" i="1" s="1"/>
  <c r="W1207" i="1" a="1"/>
  <c r="W1207" i="1" s="1"/>
  <c r="W1206" i="1" a="1"/>
  <c r="W1206" i="1" s="1"/>
  <c r="W1205" i="1" a="1"/>
  <c r="W1205" i="1" s="1"/>
  <c r="W1204" i="1" a="1"/>
  <c r="W1204" i="1" s="1"/>
  <c r="W1203" i="1" a="1"/>
  <c r="W1203" i="1" s="1"/>
  <c r="W1202" i="1" a="1"/>
  <c r="W1202" i="1" s="1"/>
  <c r="W1201" i="1" a="1"/>
  <c r="W1201" i="1" s="1"/>
  <c r="W1200" i="1" a="1"/>
  <c r="W1200" i="1" s="1"/>
  <c r="W1199" i="1" a="1"/>
  <c r="W1199" i="1" s="1"/>
  <c r="W1198" i="1" a="1"/>
  <c r="W1198" i="1" s="1"/>
  <c r="W1197" i="1" a="1"/>
  <c r="W1197" i="1" s="1"/>
  <c r="W1196" i="1" a="1"/>
  <c r="W1196" i="1" s="1"/>
  <c r="W1195" i="1" a="1"/>
  <c r="W1195" i="1" s="1"/>
  <c r="W1194" i="1" a="1"/>
  <c r="W1194" i="1" s="1"/>
  <c r="W1193" i="1" a="1"/>
  <c r="W1193" i="1" s="1"/>
  <c r="W1192" i="1" a="1"/>
  <c r="W1192" i="1" s="1"/>
  <c r="W1191" i="1" a="1"/>
  <c r="W1191" i="1" s="1"/>
  <c r="W1190" i="1" a="1"/>
  <c r="W1190" i="1" s="1"/>
  <c r="W1189" i="1" a="1"/>
  <c r="W1189" i="1" s="1"/>
  <c r="W1188" i="1" a="1"/>
  <c r="W1188" i="1" s="1"/>
  <c r="W1187" i="1" a="1"/>
  <c r="W1187" i="1" s="1"/>
  <c r="W1186" i="1" a="1"/>
  <c r="W1186" i="1" s="1"/>
  <c r="W1185" i="1" a="1"/>
  <c r="W1185" i="1" s="1"/>
  <c r="W1184" i="1" a="1"/>
  <c r="W1184" i="1" s="1"/>
  <c r="W1183" i="1" a="1"/>
  <c r="W1183" i="1" s="1"/>
  <c r="W1182" i="1" a="1"/>
  <c r="W1182" i="1" s="1"/>
  <c r="W1181" i="1" a="1"/>
  <c r="W1181" i="1" s="1"/>
  <c r="W1180" i="1" a="1"/>
  <c r="W1180" i="1" s="1"/>
  <c r="W1179" i="1" a="1"/>
  <c r="W1179" i="1" s="1"/>
  <c r="W1178" i="1" a="1"/>
  <c r="W1178" i="1" s="1"/>
  <c r="W1177" i="1" a="1"/>
  <c r="W1177" i="1" s="1"/>
  <c r="W1176" i="1" a="1"/>
  <c r="W1176" i="1" s="1"/>
  <c r="W1175" i="1" a="1"/>
  <c r="W1175" i="1" s="1"/>
  <c r="W1174" i="1" a="1"/>
  <c r="W1174" i="1" s="1"/>
  <c r="W1173" i="1" a="1"/>
  <c r="W1173" i="1" s="1"/>
  <c r="W1172" i="1" a="1"/>
  <c r="W1172" i="1" s="1"/>
  <c r="W1171" i="1" a="1"/>
  <c r="W1171" i="1" s="1"/>
  <c r="W1170" i="1" a="1"/>
  <c r="W1170" i="1" s="1"/>
  <c r="W1169" i="1" a="1"/>
  <c r="W1169" i="1" s="1"/>
  <c r="W1168" i="1" a="1"/>
  <c r="W1168" i="1" s="1"/>
  <c r="W1167" i="1" a="1"/>
  <c r="W1167" i="1" s="1"/>
  <c r="W1166" i="1" a="1"/>
  <c r="W1166" i="1" s="1"/>
  <c r="W1165" i="1" a="1"/>
  <c r="W1165" i="1" s="1"/>
  <c r="W1164" i="1" a="1"/>
  <c r="W1164" i="1" s="1"/>
  <c r="W1163" i="1" a="1"/>
  <c r="W1163" i="1" s="1"/>
  <c r="W1162" i="1" a="1"/>
  <c r="W1162" i="1" s="1"/>
  <c r="W1161" i="1" a="1"/>
  <c r="W1161" i="1" s="1"/>
  <c r="W1160" i="1" a="1"/>
  <c r="W1160" i="1" s="1"/>
  <c r="W1159" i="1" a="1"/>
  <c r="W1159" i="1" s="1"/>
  <c r="W1158" i="1" a="1"/>
  <c r="W1158" i="1" s="1"/>
  <c r="W1157" i="1" a="1"/>
  <c r="W1157" i="1" s="1"/>
  <c r="W1156" i="1" a="1"/>
  <c r="W1156" i="1" s="1"/>
  <c r="W1155" i="1" a="1"/>
  <c r="W1155" i="1" s="1"/>
  <c r="W1154" i="1" a="1"/>
  <c r="W1154" i="1" s="1"/>
  <c r="W1153" i="1" a="1"/>
  <c r="W1153" i="1" s="1"/>
  <c r="W1152" i="1" a="1"/>
  <c r="W1152" i="1" s="1"/>
  <c r="W1151" i="1" a="1"/>
  <c r="W1151" i="1" s="1"/>
  <c r="W1150" i="1" a="1"/>
  <c r="W1150" i="1" s="1"/>
  <c r="W1149" i="1" a="1"/>
  <c r="W1149" i="1" s="1"/>
  <c r="W1148" i="1" a="1"/>
  <c r="W1148" i="1" s="1"/>
  <c r="W1147" i="1" a="1"/>
  <c r="W1147" i="1" s="1"/>
  <c r="W1146" i="1" a="1"/>
  <c r="W1146" i="1" s="1"/>
  <c r="W1145" i="1" a="1"/>
  <c r="W1145" i="1" s="1"/>
  <c r="W1144" i="1" a="1"/>
  <c r="W1144" i="1" s="1"/>
  <c r="W1143" i="1" a="1"/>
  <c r="W1143" i="1" s="1"/>
  <c r="W1142" i="1" a="1"/>
  <c r="W1142" i="1" s="1"/>
  <c r="W1141" i="1" a="1"/>
  <c r="W1141" i="1" s="1"/>
  <c r="W1140" i="1" a="1"/>
  <c r="W1140" i="1" s="1"/>
  <c r="W1139" i="1" a="1"/>
  <c r="W1139" i="1" s="1"/>
  <c r="W1138" i="1" a="1"/>
  <c r="W1138" i="1" s="1"/>
  <c r="W1137" i="1" a="1"/>
  <c r="W1137" i="1" s="1"/>
  <c r="W1136" i="1" a="1"/>
  <c r="W1136" i="1" s="1"/>
  <c r="W1135" i="1" a="1"/>
  <c r="W1135" i="1" s="1"/>
  <c r="W1134" i="1" a="1"/>
  <c r="W1134" i="1" s="1"/>
  <c r="W1133" i="1" a="1"/>
  <c r="W1133" i="1" s="1"/>
  <c r="W1132" i="1" a="1"/>
  <c r="W1132" i="1" s="1"/>
  <c r="W1131" i="1" a="1"/>
  <c r="W1131" i="1" s="1"/>
  <c r="W1130" i="1" a="1"/>
  <c r="W1130" i="1" s="1"/>
  <c r="W1129" i="1" a="1"/>
  <c r="W1129" i="1" s="1"/>
  <c r="W1128" i="1" a="1"/>
  <c r="W1128" i="1" s="1"/>
  <c r="W1127" i="1" a="1"/>
  <c r="W1127" i="1" s="1"/>
  <c r="W1126" i="1" a="1"/>
  <c r="W1126" i="1" s="1"/>
  <c r="W1125" i="1" a="1"/>
  <c r="W1125" i="1" s="1"/>
  <c r="W1124" i="1" a="1"/>
  <c r="W1124" i="1" s="1"/>
  <c r="W1123" i="1" a="1"/>
  <c r="W1123" i="1" s="1"/>
  <c r="W1122" i="1" a="1"/>
  <c r="W1122" i="1" s="1"/>
  <c r="W1121" i="1" a="1"/>
  <c r="W1121" i="1" s="1"/>
  <c r="W1120" i="1" a="1"/>
  <c r="W1120" i="1" s="1"/>
  <c r="W1119" i="1" a="1"/>
  <c r="W1119" i="1" s="1"/>
  <c r="W1118" i="1" a="1"/>
  <c r="W1118" i="1" s="1"/>
  <c r="W1117" i="1" a="1"/>
  <c r="W1117" i="1" s="1"/>
  <c r="W1116" i="1" a="1"/>
  <c r="W1116" i="1" s="1"/>
  <c r="W1115" i="1" a="1"/>
  <c r="W1115" i="1" s="1"/>
  <c r="W1114" i="1" a="1"/>
  <c r="W1114" i="1" s="1"/>
  <c r="W1113" i="1" a="1"/>
  <c r="W1113" i="1" s="1"/>
  <c r="W1112" i="1" a="1"/>
  <c r="W1112" i="1" s="1"/>
  <c r="W1111" i="1" a="1"/>
  <c r="W1111" i="1" s="1"/>
  <c r="W1110" i="1" a="1"/>
  <c r="W1110" i="1" s="1"/>
  <c r="W1109" i="1" a="1"/>
  <c r="W1109" i="1" s="1"/>
  <c r="W1108" i="1" a="1"/>
  <c r="W1108" i="1" s="1"/>
  <c r="W1107" i="1" a="1"/>
  <c r="W1107" i="1" s="1"/>
  <c r="W1106" i="1" a="1"/>
  <c r="W1106" i="1" s="1"/>
  <c r="W1105" i="1" a="1"/>
  <c r="W1105" i="1" s="1"/>
  <c r="W1104" i="1" a="1"/>
  <c r="W1104" i="1" s="1"/>
  <c r="W1103" i="1" a="1"/>
  <c r="W1103" i="1" s="1"/>
  <c r="W1102" i="1" a="1"/>
  <c r="W1102" i="1" s="1"/>
  <c r="W1101" i="1" a="1"/>
  <c r="W1101" i="1" s="1"/>
  <c r="W1100" i="1" a="1"/>
  <c r="W1100" i="1" s="1"/>
  <c r="W1099" i="1" a="1"/>
  <c r="W1099" i="1" s="1"/>
  <c r="W1098" i="1" a="1"/>
  <c r="W1098" i="1" s="1"/>
  <c r="W1097" i="1" a="1"/>
  <c r="W1097" i="1" s="1"/>
  <c r="W1096" i="1" a="1"/>
  <c r="W1096" i="1" s="1"/>
  <c r="W1095" i="1" a="1"/>
  <c r="W1095" i="1" s="1"/>
  <c r="W1094" i="1" a="1"/>
  <c r="W1094" i="1" s="1"/>
  <c r="W1093" i="1" a="1"/>
  <c r="W1093" i="1" s="1"/>
  <c r="W1092" i="1" a="1"/>
  <c r="W1092" i="1" s="1"/>
  <c r="W1091" i="1" a="1"/>
  <c r="W1091" i="1" s="1"/>
  <c r="W1090" i="1" a="1"/>
  <c r="W1090" i="1" s="1"/>
  <c r="W1089" i="1" a="1"/>
  <c r="W1089" i="1" s="1"/>
  <c r="W1088" i="1" a="1"/>
  <c r="W1088" i="1" s="1"/>
  <c r="W1087" i="1" a="1"/>
  <c r="W1087" i="1" s="1"/>
  <c r="W1086" i="1" a="1"/>
  <c r="W1086" i="1" s="1"/>
  <c r="W1085" i="1" a="1"/>
  <c r="W1085" i="1" s="1"/>
  <c r="W1084" i="1" a="1"/>
  <c r="W1084" i="1" s="1"/>
  <c r="W1083" i="1" a="1"/>
  <c r="W1083" i="1" s="1"/>
  <c r="W1082" i="1" a="1"/>
  <c r="W1082" i="1" s="1"/>
  <c r="W1081" i="1" a="1"/>
  <c r="W1081" i="1" s="1"/>
  <c r="W1080" i="1" a="1"/>
  <c r="W1080" i="1" s="1"/>
  <c r="W1079" i="1" a="1"/>
  <c r="W1079" i="1" s="1"/>
  <c r="W1078" i="1" a="1"/>
  <c r="W1078" i="1" s="1"/>
  <c r="W1077" i="1" a="1"/>
  <c r="W1077" i="1" s="1"/>
  <c r="W1076" i="1" a="1"/>
  <c r="W1076" i="1" s="1"/>
  <c r="W1075" i="1" a="1"/>
  <c r="W1075" i="1" s="1"/>
  <c r="W1074" i="1" a="1"/>
  <c r="W1074" i="1" s="1"/>
  <c r="W1073" i="1" a="1"/>
  <c r="W1073" i="1" s="1"/>
  <c r="W1072" i="1" a="1"/>
  <c r="W1072" i="1" s="1"/>
  <c r="W1071" i="1" a="1"/>
  <c r="W1071" i="1" s="1"/>
  <c r="W1070" i="1" a="1"/>
  <c r="W1070" i="1" s="1"/>
  <c r="W1069" i="1" a="1"/>
  <c r="W1069" i="1" s="1"/>
  <c r="W1068" i="1" a="1"/>
  <c r="W1068" i="1" s="1"/>
  <c r="W1067" i="1" a="1"/>
  <c r="W1067" i="1" s="1"/>
  <c r="W1066" i="1" a="1"/>
  <c r="W1066" i="1" s="1"/>
  <c r="W1065" i="1" a="1"/>
  <c r="W1065" i="1" s="1"/>
  <c r="W1064" i="1" a="1"/>
  <c r="W1064" i="1" s="1"/>
  <c r="W1063" i="1" a="1"/>
  <c r="W1063" i="1" s="1"/>
  <c r="W1062" i="1" a="1"/>
  <c r="W1062" i="1" s="1"/>
  <c r="W1061" i="1" a="1"/>
  <c r="W1061" i="1" s="1"/>
  <c r="W1060" i="1" a="1"/>
  <c r="W1060" i="1" s="1"/>
  <c r="W1059" i="1" a="1"/>
  <c r="W1059" i="1" s="1"/>
  <c r="W1058" i="1" a="1"/>
  <c r="W1058" i="1" s="1"/>
  <c r="W1057" i="1" a="1"/>
  <c r="W1057" i="1" s="1"/>
  <c r="W1056" i="1" a="1"/>
  <c r="W1056" i="1" s="1"/>
  <c r="W1055" i="1" a="1"/>
  <c r="W1055" i="1" s="1"/>
  <c r="W1054" i="1" a="1"/>
  <c r="W1054" i="1" s="1"/>
  <c r="W1053" i="1" a="1"/>
  <c r="W1053" i="1" s="1"/>
  <c r="W1052" i="1" a="1"/>
  <c r="W1052" i="1" s="1"/>
  <c r="W1051" i="1" a="1"/>
  <c r="W1051" i="1" s="1"/>
  <c r="W1050" i="1" a="1"/>
  <c r="W1050" i="1" s="1"/>
  <c r="W1049" i="1" a="1"/>
  <c r="W1049" i="1" s="1"/>
  <c r="W1048" i="1" a="1"/>
  <c r="W1048" i="1" s="1"/>
  <c r="W1047" i="1" a="1"/>
  <c r="W1047" i="1" s="1"/>
  <c r="W1046" i="1" a="1"/>
  <c r="W1046" i="1" s="1"/>
  <c r="W1045" i="1" a="1"/>
  <c r="W1045" i="1" s="1"/>
  <c r="W1044" i="1" a="1"/>
  <c r="W1044" i="1" s="1"/>
  <c r="W1043" i="1" a="1"/>
  <c r="W1043" i="1" s="1"/>
  <c r="W1042" i="1" a="1"/>
  <c r="W1042" i="1" s="1"/>
  <c r="W1041" i="1" a="1"/>
  <c r="W1041" i="1" s="1"/>
  <c r="W1040" i="1" a="1"/>
  <c r="W1040" i="1" s="1"/>
  <c r="W1039" i="1" a="1"/>
  <c r="W1039" i="1" s="1"/>
  <c r="W1038" i="1" a="1"/>
  <c r="W1038" i="1" s="1"/>
  <c r="W1037" i="1" a="1"/>
  <c r="W1037" i="1" s="1"/>
  <c r="W1036" i="1" a="1"/>
  <c r="W1036" i="1" s="1"/>
  <c r="W1035" i="1" a="1"/>
  <c r="W1035" i="1" s="1"/>
  <c r="W1034" i="1" a="1"/>
  <c r="W1034" i="1" s="1"/>
  <c r="W1033" i="1" a="1"/>
  <c r="W1033" i="1" s="1"/>
  <c r="W1032" i="1" a="1"/>
  <c r="W1032" i="1" s="1"/>
  <c r="W1031" i="1" a="1"/>
  <c r="W1031" i="1" s="1"/>
  <c r="W1030" i="1" a="1"/>
  <c r="W1030" i="1" s="1"/>
  <c r="W1029" i="1" a="1"/>
  <c r="W1029" i="1" s="1"/>
  <c r="W1028" i="1" a="1"/>
  <c r="W1028" i="1" s="1"/>
  <c r="W1027" i="1" a="1"/>
  <c r="W1027" i="1" s="1"/>
  <c r="W1026" i="1" a="1"/>
  <c r="W1026" i="1" s="1"/>
  <c r="W1025" i="1" a="1"/>
  <c r="W1025" i="1" s="1"/>
  <c r="W1024" i="1" a="1"/>
  <c r="W1024" i="1" s="1"/>
  <c r="W1023" i="1" a="1"/>
  <c r="W1023" i="1" s="1"/>
  <c r="W1022" i="1" a="1"/>
  <c r="W1022" i="1" s="1"/>
  <c r="W1021" i="1" a="1"/>
  <c r="W1021" i="1" s="1"/>
  <c r="W1020" i="1" a="1"/>
  <c r="W1020" i="1" s="1"/>
  <c r="W1019" i="1" a="1"/>
  <c r="W1019" i="1" s="1"/>
  <c r="W1018" i="1" a="1"/>
  <c r="W1018" i="1" s="1"/>
  <c r="W1017" i="1" a="1"/>
  <c r="W1017" i="1" s="1"/>
  <c r="W1016" i="1" a="1"/>
  <c r="W1016" i="1" s="1"/>
  <c r="W1015" i="1" a="1"/>
  <c r="W1015" i="1" s="1"/>
  <c r="W1014" i="1" a="1"/>
  <c r="W1014" i="1" s="1"/>
  <c r="W1013" i="1" a="1"/>
  <c r="W1013" i="1" s="1"/>
  <c r="W1012" i="1" a="1"/>
  <c r="W1012" i="1" s="1"/>
  <c r="W1011" i="1" a="1"/>
  <c r="W1011" i="1" s="1"/>
  <c r="W1010" i="1" a="1"/>
  <c r="W1010" i="1" s="1"/>
  <c r="W1009" i="1" a="1"/>
  <c r="W1009" i="1" s="1"/>
  <c r="W1008" i="1" a="1"/>
  <c r="W1008" i="1" s="1"/>
  <c r="W1007" i="1" a="1"/>
  <c r="W1007" i="1" s="1"/>
  <c r="W1006" i="1" a="1"/>
  <c r="W1006" i="1" s="1"/>
  <c r="W1005" i="1" a="1"/>
  <c r="W1005" i="1" s="1"/>
  <c r="W1004" i="1" a="1"/>
  <c r="W1004" i="1" s="1"/>
  <c r="W1003" i="1" a="1"/>
  <c r="W1003" i="1" s="1"/>
  <c r="W1002" i="1" a="1"/>
  <c r="W1002" i="1" s="1"/>
  <c r="W1001" i="1" a="1"/>
  <c r="W1001" i="1" s="1"/>
  <c r="W1000" i="1" a="1"/>
  <c r="W1000" i="1" s="1"/>
  <c r="W999" i="1" a="1"/>
  <c r="W999" i="1" s="1"/>
  <c r="W998" i="1" a="1"/>
  <c r="W998" i="1" s="1"/>
  <c r="W997" i="1" a="1"/>
  <c r="W997" i="1" s="1"/>
  <c r="W996" i="1" a="1"/>
  <c r="W996" i="1" s="1"/>
  <c r="W995" i="1" a="1"/>
  <c r="W995" i="1" s="1"/>
  <c r="W993" i="1" a="1"/>
  <c r="W993" i="1" s="1"/>
  <c r="W992" i="1" a="1"/>
  <c r="W992" i="1" s="1"/>
  <c r="W991" i="1" a="1"/>
  <c r="W991" i="1" s="1"/>
  <c r="W990" i="1" a="1"/>
  <c r="W990" i="1" s="1"/>
  <c r="W989" i="1" a="1"/>
  <c r="W989" i="1" s="1"/>
  <c r="W988" i="1" a="1"/>
  <c r="W988" i="1" s="1"/>
  <c r="W987" i="1" a="1"/>
  <c r="W987" i="1" s="1"/>
  <c r="W986" i="1" a="1"/>
  <c r="W986" i="1" s="1"/>
  <c r="W985" i="1" a="1"/>
  <c r="W985" i="1" s="1"/>
  <c r="W984" i="1" a="1"/>
  <c r="W984" i="1" s="1"/>
  <c r="W983" i="1" a="1"/>
  <c r="W983" i="1" s="1"/>
  <c r="W982" i="1" a="1"/>
  <c r="W982" i="1" s="1"/>
  <c r="W981" i="1" a="1"/>
  <c r="W981" i="1" s="1"/>
  <c r="W980" i="1" a="1"/>
  <c r="W980" i="1" s="1"/>
  <c r="W979" i="1" a="1"/>
  <c r="W979" i="1" s="1"/>
  <c r="W978" i="1" a="1"/>
  <c r="W978" i="1" s="1"/>
  <c r="W977" i="1" a="1"/>
  <c r="W977" i="1" s="1"/>
  <c r="W976" i="1" a="1"/>
  <c r="W976" i="1" s="1"/>
  <c r="W975" i="1" a="1"/>
  <c r="W975" i="1" s="1"/>
  <c r="W974" i="1" a="1"/>
  <c r="W974" i="1" s="1"/>
  <c r="W973" i="1" a="1"/>
  <c r="W973" i="1" s="1"/>
  <c r="W972" i="1" a="1"/>
  <c r="W972" i="1" s="1"/>
  <c r="W971" i="1" a="1"/>
  <c r="W971" i="1" s="1"/>
  <c r="W970" i="1" a="1"/>
  <c r="W970" i="1" s="1"/>
  <c r="W969" i="1" a="1"/>
  <c r="W969" i="1" s="1"/>
  <c r="W968" i="1" a="1"/>
  <c r="W968" i="1" s="1"/>
  <c r="W967" i="1" a="1"/>
  <c r="W967" i="1" s="1"/>
  <c r="W966" i="1" a="1"/>
  <c r="W966" i="1" s="1"/>
  <c r="W965" i="1" a="1"/>
  <c r="W965" i="1" s="1"/>
  <c r="W964" i="1" a="1"/>
  <c r="W964" i="1" s="1"/>
  <c r="W963" i="1" a="1"/>
  <c r="W963" i="1" s="1"/>
  <c r="W962" i="1" a="1"/>
  <c r="W962" i="1" s="1"/>
  <c r="W961" i="1" a="1"/>
  <c r="W961" i="1" s="1"/>
  <c r="W960" i="1" a="1"/>
  <c r="W960" i="1" s="1"/>
  <c r="W959" i="1" a="1"/>
  <c r="W959" i="1" s="1"/>
  <c r="W958" i="1" a="1"/>
  <c r="W958" i="1" s="1"/>
  <c r="W957" i="1" a="1"/>
  <c r="W957" i="1" s="1"/>
  <c r="W956" i="1" a="1"/>
  <c r="W956" i="1" s="1"/>
  <c r="W955" i="1" a="1"/>
  <c r="W955" i="1" s="1"/>
  <c r="W954" i="1" a="1"/>
  <c r="W954" i="1" s="1"/>
  <c r="W953" i="1" a="1"/>
  <c r="W953" i="1" s="1"/>
  <c r="W952" i="1" a="1"/>
  <c r="W952" i="1" s="1"/>
  <c r="W951" i="1" a="1"/>
  <c r="W951" i="1" s="1"/>
  <c r="W950" i="1" a="1"/>
  <c r="W950" i="1" s="1"/>
  <c r="W949" i="1" a="1"/>
  <c r="W949" i="1" s="1"/>
  <c r="W948" i="1" a="1"/>
  <c r="W948" i="1" s="1"/>
  <c r="W947" i="1" a="1"/>
  <c r="W947" i="1" s="1"/>
  <c r="W946" i="1" a="1"/>
  <c r="W946" i="1" s="1"/>
  <c r="W945" i="1" a="1"/>
  <c r="W945" i="1" s="1"/>
  <c r="W944" i="1" a="1"/>
  <c r="W944" i="1" s="1"/>
  <c r="W943" i="1" a="1"/>
  <c r="W943" i="1" s="1"/>
  <c r="W942" i="1" a="1"/>
  <c r="W942" i="1" s="1"/>
  <c r="W941" i="1" a="1"/>
  <c r="W941" i="1" s="1"/>
  <c r="W940" i="1" a="1"/>
  <c r="W940" i="1" s="1"/>
  <c r="W939" i="1" a="1"/>
  <c r="W939" i="1" s="1"/>
  <c r="W938" i="1" a="1"/>
  <c r="W938" i="1" s="1"/>
  <c r="W937" i="1" a="1"/>
  <c r="W937" i="1" s="1"/>
  <c r="W936" i="1" a="1"/>
  <c r="W936" i="1" s="1"/>
  <c r="W935" i="1" a="1"/>
  <c r="W935" i="1" s="1"/>
  <c r="W934" i="1" a="1"/>
  <c r="W934" i="1" s="1"/>
  <c r="W933" i="1" a="1"/>
  <c r="W933" i="1" s="1"/>
  <c r="W932" i="1" a="1"/>
  <c r="W932" i="1" s="1"/>
  <c r="W931" i="1" a="1"/>
  <c r="W931" i="1" s="1"/>
  <c r="W930" i="1" a="1"/>
  <c r="W930" i="1" s="1"/>
  <c r="W929" i="1" a="1"/>
  <c r="W929" i="1" s="1"/>
  <c r="W928" i="1" a="1"/>
  <c r="W928" i="1" s="1"/>
  <c r="W927" i="1" a="1"/>
  <c r="W927" i="1" s="1"/>
  <c r="W926" i="1" a="1"/>
  <c r="W926" i="1" s="1"/>
  <c r="W925" i="1" a="1"/>
  <c r="W925" i="1" s="1"/>
  <c r="W924" i="1" a="1"/>
  <c r="W924" i="1" s="1"/>
  <c r="W923" i="1" a="1"/>
  <c r="W923" i="1" s="1"/>
  <c r="W922" i="1" a="1"/>
  <c r="W922" i="1" s="1"/>
  <c r="W921" i="1" a="1"/>
  <c r="W921" i="1" s="1"/>
  <c r="W920" i="1" a="1"/>
  <c r="W920" i="1" s="1"/>
  <c r="W919" i="1" a="1"/>
  <c r="W919" i="1" s="1"/>
  <c r="W918" i="1" a="1"/>
  <c r="W918" i="1" s="1"/>
  <c r="W917" i="1" a="1"/>
  <c r="W917" i="1" s="1"/>
  <c r="W916" i="1" a="1"/>
  <c r="W916" i="1" s="1"/>
  <c r="W915" i="1" a="1"/>
  <c r="W915" i="1" s="1"/>
  <c r="W914" i="1" a="1"/>
  <c r="W914" i="1" s="1"/>
  <c r="W913" i="1" a="1"/>
  <c r="W913" i="1" s="1"/>
  <c r="W912" i="1" a="1"/>
  <c r="W912" i="1" s="1"/>
  <c r="W911" i="1" a="1"/>
  <c r="W911" i="1" s="1"/>
  <c r="W910" i="1" a="1"/>
  <c r="W910" i="1" s="1"/>
  <c r="W909" i="1" a="1"/>
  <c r="W909" i="1" s="1"/>
  <c r="W908" i="1" a="1"/>
  <c r="W908" i="1" s="1"/>
  <c r="W907" i="1" a="1"/>
  <c r="W907" i="1" s="1"/>
  <c r="W906" i="1" a="1"/>
  <c r="W906" i="1" s="1"/>
  <c r="W905" i="1" a="1"/>
  <c r="W905" i="1" s="1"/>
  <c r="W904" i="1" a="1"/>
  <c r="W904" i="1" s="1"/>
  <c r="W903" i="1" a="1"/>
  <c r="W903" i="1" s="1"/>
  <c r="W902" i="1" a="1"/>
  <c r="W902" i="1" s="1"/>
  <c r="W901" i="1" a="1"/>
  <c r="W901" i="1" s="1"/>
  <c r="W900" i="1" a="1"/>
  <c r="W900" i="1" s="1"/>
  <c r="W899" i="1" a="1"/>
  <c r="W899" i="1" s="1"/>
  <c r="W898" i="1" a="1"/>
  <c r="W898" i="1" s="1"/>
  <c r="W897" i="1" a="1"/>
  <c r="W897" i="1" s="1"/>
  <c r="W896" i="1" a="1"/>
  <c r="W896" i="1" s="1"/>
  <c r="W895" i="1" a="1"/>
  <c r="W895" i="1" s="1"/>
  <c r="W894" i="1" a="1"/>
  <c r="W894" i="1" s="1"/>
  <c r="W893" i="1" a="1"/>
  <c r="W893" i="1" s="1"/>
  <c r="W892" i="1" a="1"/>
  <c r="W892" i="1" s="1"/>
  <c r="W891" i="1" a="1"/>
  <c r="W891" i="1" s="1"/>
  <c r="W890" i="1" a="1"/>
  <c r="W890" i="1" s="1"/>
  <c r="W889" i="1" a="1"/>
  <c r="W889" i="1" s="1"/>
  <c r="W888" i="1" a="1"/>
  <c r="W888" i="1" s="1"/>
  <c r="W887" i="1" a="1"/>
  <c r="W887" i="1" s="1"/>
  <c r="W886" i="1" a="1"/>
  <c r="W886" i="1" s="1"/>
  <c r="W885" i="1" a="1"/>
  <c r="W885" i="1" s="1"/>
  <c r="W884" i="1" a="1"/>
  <c r="W884" i="1" s="1"/>
  <c r="W883" i="1" a="1"/>
  <c r="W883" i="1" s="1"/>
  <c r="W882" i="1" a="1"/>
  <c r="W882" i="1" s="1"/>
  <c r="W881" i="1" a="1"/>
  <c r="W881" i="1" s="1"/>
  <c r="W880" i="1" a="1"/>
  <c r="W880" i="1" s="1"/>
  <c r="W879" i="1" a="1"/>
  <c r="W879" i="1" s="1"/>
  <c r="W878" i="1" a="1"/>
  <c r="W878" i="1" s="1"/>
  <c r="W877" i="1" a="1"/>
  <c r="W877" i="1" s="1"/>
  <c r="W876" i="1" a="1"/>
  <c r="W876" i="1" s="1"/>
  <c r="W875" i="1" a="1"/>
  <c r="W875" i="1" s="1"/>
  <c r="W874" i="1" a="1"/>
  <c r="W874" i="1" s="1"/>
  <c r="W873" i="1" a="1"/>
  <c r="W873" i="1" s="1"/>
  <c r="W872" i="1" a="1"/>
  <c r="W872" i="1" s="1"/>
  <c r="W871" i="1" a="1"/>
  <c r="W871" i="1" s="1"/>
  <c r="W870" i="1" a="1"/>
  <c r="W870" i="1" s="1"/>
  <c r="W869" i="1" a="1"/>
  <c r="W869" i="1" s="1"/>
  <c r="W868" i="1" a="1"/>
  <c r="W868" i="1" s="1"/>
  <c r="W867" i="1" a="1"/>
  <c r="W867" i="1" s="1"/>
  <c r="W866" i="1" a="1"/>
  <c r="W866" i="1" s="1"/>
  <c r="W865" i="1" a="1"/>
  <c r="W865" i="1" s="1"/>
  <c r="W864" i="1" a="1"/>
  <c r="W864" i="1" s="1"/>
  <c r="W863" i="1" a="1"/>
  <c r="W863" i="1" s="1"/>
  <c r="W862" i="1" a="1"/>
  <c r="W862" i="1" s="1"/>
  <c r="W861" i="1" a="1"/>
  <c r="W861" i="1" s="1"/>
  <c r="W860" i="1" a="1"/>
  <c r="W860" i="1" s="1"/>
  <c r="W859" i="1" a="1"/>
  <c r="W859" i="1" s="1"/>
  <c r="W858" i="1" a="1"/>
  <c r="W858" i="1" s="1"/>
  <c r="W857" i="1" a="1"/>
  <c r="W857" i="1" s="1"/>
  <c r="W856" i="1" a="1"/>
  <c r="W856" i="1" s="1"/>
  <c r="W855" i="1" a="1"/>
  <c r="W855" i="1" s="1"/>
  <c r="W854" i="1" a="1"/>
  <c r="W854" i="1" s="1"/>
  <c r="W853" i="1" a="1"/>
  <c r="W853" i="1" s="1"/>
  <c r="W852" i="1" a="1"/>
  <c r="W852" i="1" s="1"/>
  <c r="W851" i="1" a="1"/>
  <c r="W851" i="1" s="1"/>
  <c r="W850" i="1" a="1"/>
  <c r="W850" i="1" s="1"/>
  <c r="W849" i="1" a="1"/>
  <c r="W849" i="1" s="1"/>
  <c r="W848" i="1" a="1"/>
  <c r="W848" i="1" s="1"/>
  <c r="W847" i="1" a="1"/>
  <c r="W847" i="1" s="1"/>
  <c r="W846" i="1" a="1"/>
  <c r="W846" i="1" s="1"/>
  <c r="W845" i="1" a="1"/>
  <c r="W845" i="1" s="1"/>
  <c r="W844" i="1" a="1"/>
  <c r="W844" i="1" s="1"/>
  <c r="W843" i="1" a="1"/>
  <c r="W843" i="1" s="1"/>
  <c r="W842" i="1" a="1"/>
  <c r="W842" i="1" s="1"/>
  <c r="W841" i="1" a="1"/>
  <c r="W841" i="1" s="1"/>
  <c r="W840" i="1" a="1"/>
  <c r="W840" i="1" s="1"/>
  <c r="W839" i="1" a="1"/>
  <c r="W839" i="1" s="1"/>
  <c r="W838" i="1" a="1"/>
  <c r="W838" i="1" s="1"/>
  <c r="W837" i="1" a="1"/>
  <c r="W837" i="1" s="1"/>
  <c r="W836" i="1" a="1"/>
  <c r="W836" i="1" s="1"/>
  <c r="W835" i="1" a="1"/>
  <c r="W835" i="1" s="1"/>
  <c r="W834" i="1" a="1"/>
  <c r="W834" i="1" s="1"/>
  <c r="W833" i="1" a="1"/>
  <c r="W833" i="1" s="1"/>
  <c r="W832" i="1" a="1"/>
  <c r="W832" i="1" s="1"/>
  <c r="W831" i="1" a="1"/>
  <c r="W831" i="1" s="1"/>
  <c r="W830" i="1" a="1"/>
  <c r="W830" i="1" s="1"/>
  <c r="W829" i="1" a="1"/>
  <c r="W829" i="1" s="1"/>
  <c r="W828" i="1" a="1"/>
  <c r="W828" i="1" s="1"/>
  <c r="W827" i="1" a="1"/>
  <c r="W827" i="1" s="1"/>
  <c r="W826" i="1" a="1"/>
  <c r="W826" i="1" s="1"/>
  <c r="W825" i="1" a="1"/>
  <c r="W825" i="1" s="1"/>
  <c r="W824" i="1" a="1"/>
  <c r="W824" i="1" s="1"/>
  <c r="W823" i="1" a="1"/>
  <c r="W823" i="1" s="1"/>
  <c r="W822" i="1" a="1"/>
  <c r="W822" i="1" s="1"/>
  <c r="W821" i="1" a="1"/>
  <c r="W821" i="1" s="1"/>
  <c r="W820" i="1" a="1"/>
  <c r="W820" i="1" s="1"/>
  <c r="W819" i="1" a="1"/>
  <c r="W819" i="1" s="1"/>
  <c r="W818" i="1" a="1"/>
  <c r="W818" i="1" s="1"/>
  <c r="W817" i="1" a="1"/>
  <c r="W817" i="1" s="1"/>
  <c r="W816" i="1" a="1"/>
  <c r="W816" i="1" s="1"/>
  <c r="W815" i="1" a="1"/>
  <c r="W815" i="1" s="1"/>
  <c r="W814" i="1" a="1"/>
  <c r="W814" i="1" s="1"/>
  <c r="W813" i="1" a="1"/>
  <c r="W813" i="1" s="1"/>
  <c r="W812" i="1" a="1"/>
  <c r="W812" i="1" s="1"/>
  <c r="W811" i="1" a="1"/>
  <c r="W811" i="1" s="1"/>
  <c r="W810" i="1" a="1"/>
  <c r="W810" i="1" s="1"/>
  <c r="W809" i="1" a="1"/>
  <c r="W809" i="1" s="1"/>
  <c r="W808" i="1" a="1"/>
  <c r="W808" i="1" s="1"/>
  <c r="W807" i="1" a="1"/>
  <c r="W807" i="1" s="1"/>
  <c r="W806" i="1" a="1"/>
  <c r="W806" i="1" s="1"/>
  <c r="W805" i="1" a="1"/>
  <c r="W805" i="1" s="1"/>
  <c r="W804" i="1" a="1"/>
  <c r="W804" i="1" s="1"/>
  <c r="W803" i="1" a="1"/>
  <c r="W803" i="1" s="1"/>
  <c r="W802" i="1" a="1"/>
  <c r="W802" i="1" s="1"/>
  <c r="W801" i="1" a="1"/>
  <c r="W801" i="1" s="1"/>
  <c r="W800" i="1" a="1"/>
  <c r="W800" i="1" s="1"/>
  <c r="W799" i="1" a="1"/>
  <c r="W799" i="1" s="1"/>
  <c r="W798" i="1" a="1"/>
  <c r="W798" i="1" s="1"/>
  <c r="W797" i="1" a="1"/>
  <c r="W797" i="1" s="1"/>
  <c r="W796" i="1" a="1"/>
  <c r="W796" i="1" s="1"/>
  <c r="W795" i="1" a="1"/>
  <c r="W795" i="1" s="1"/>
  <c r="W794" i="1" a="1"/>
  <c r="W794" i="1" s="1"/>
  <c r="W793" i="1" a="1"/>
  <c r="W793" i="1" s="1"/>
  <c r="W792" i="1" a="1"/>
  <c r="W792" i="1" s="1"/>
  <c r="W791" i="1" a="1"/>
  <c r="W791" i="1" s="1"/>
  <c r="W790" i="1" a="1"/>
  <c r="W790" i="1" s="1"/>
  <c r="W789" i="1" a="1"/>
  <c r="W789" i="1" s="1"/>
  <c r="W788" i="1" a="1"/>
  <c r="W788" i="1" s="1"/>
  <c r="W787" i="1" a="1"/>
  <c r="W787" i="1" s="1"/>
  <c r="W786" i="1" a="1"/>
  <c r="W786" i="1" s="1"/>
  <c r="W785" i="1" a="1"/>
  <c r="W785" i="1" s="1"/>
  <c r="W784" i="1" a="1"/>
  <c r="W784" i="1" s="1"/>
  <c r="W783" i="1" a="1"/>
  <c r="W783" i="1" s="1"/>
  <c r="W782" i="1" a="1"/>
  <c r="W782" i="1" s="1"/>
  <c r="W781" i="1" a="1"/>
  <c r="W781" i="1" s="1"/>
  <c r="W780" i="1" a="1"/>
  <c r="W780" i="1" s="1"/>
  <c r="W779" i="1" a="1"/>
  <c r="W779" i="1" s="1"/>
  <c r="W778" i="1" a="1"/>
  <c r="W778" i="1" s="1"/>
  <c r="W777" i="1" a="1"/>
  <c r="W777" i="1" s="1"/>
  <c r="W776" i="1" a="1"/>
  <c r="W776" i="1" s="1"/>
  <c r="W775" i="1" a="1"/>
  <c r="W775" i="1" s="1"/>
  <c r="W774" i="1" a="1"/>
  <c r="W774" i="1" s="1"/>
  <c r="W773" i="1" a="1"/>
  <c r="W773" i="1" s="1"/>
  <c r="W772" i="1" a="1"/>
  <c r="W772" i="1" s="1"/>
  <c r="W771" i="1" a="1"/>
  <c r="W771" i="1" s="1"/>
  <c r="W770" i="1" a="1"/>
  <c r="W770" i="1" s="1"/>
  <c r="W769" i="1" a="1"/>
  <c r="W769" i="1" s="1"/>
  <c r="W768" i="1" a="1"/>
  <c r="W768" i="1" s="1"/>
  <c r="W767" i="1" a="1"/>
  <c r="W767" i="1" s="1"/>
  <c r="W766" i="1" a="1"/>
  <c r="W766" i="1" s="1"/>
  <c r="W765" i="1" a="1"/>
  <c r="W765" i="1" s="1"/>
  <c r="W764" i="1" a="1"/>
  <c r="W764" i="1" s="1"/>
  <c r="W763" i="1" a="1"/>
  <c r="W763" i="1" s="1"/>
  <c r="W762" i="1" a="1"/>
  <c r="W762" i="1" s="1"/>
  <c r="W761" i="1" a="1"/>
  <c r="W761" i="1" s="1"/>
  <c r="W760" i="1" a="1"/>
  <c r="W760" i="1" s="1"/>
  <c r="W759" i="1" a="1"/>
  <c r="W759" i="1" s="1"/>
  <c r="W758" i="1" a="1"/>
  <c r="W758" i="1" s="1"/>
  <c r="W757" i="1" a="1"/>
  <c r="W757" i="1" s="1"/>
  <c r="W756" i="1" a="1"/>
  <c r="W756" i="1" s="1"/>
  <c r="W755" i="1" a="1"/>
  <c r="W755" i="1" s="1"/>
  <c r="W754" i="1" a="1"/>
  <c r="W754" i="1" s="1"/>
  <c r="W753" i="1" a="1"/>
  <c r="W753" i="1" s="1"/>
  <c r="W752" i="1" a="1"/>
  <c r="W752" i="1" s="1"/>
  <c r="W751" i="1" a="1"/>
  <c r="W751" i="1" s="1"/>
  <c r="W750" i="1" a="1"/>
  <c r="W750" i="1" s="1"/>
  <c r="W749" i="1" a="1"/>
  <c r="W749" i="1" s="1"/>
  <c r="W748" i="1" a="1"/>
  <c r="W748" i="1" s="1"/>
  <c r="W747" i="1" a="1"/>
  <c r="W747" i="1" s="1"/>
  <c r="W746" i="1" a="1"/>
  <c r="W746" i="1" s="1"/>
  <c r="W745" i="1" a="1"/>
  <c r="W745" i="1" s="1"/>
  <c r="W744" i="1" a="1"/>
  <c r="W744" i="1" s="1"/>
  <c r="W743" i="1" a="1"/>
  <c r="W743" i="1" s="1"/>
  <c r="W742" i="1" a="1"/>
  <c r="W742" i="1" s="1"/>
  <c r="W741" i="1" a="1"/>
  <c r="W741" i="1" s="1"/>
  <c r="W740" i="1" a="1"/>
  <c r="W740" i="1" s="1"/>
  <c r="W739" i="1" a="1"/>
  <c r="W739" i="1" s="1"/>
  <c r="W738" i="1" a="1"/>
  <c r="W738" i="1" s="1"/>
  <c r="W737" i="1" a="1"/>
  <c r="W737" i="1" s="1"/>
  <c r="W736" i="1" a="1"/>
  <c r="W736" i="1" s="1"/>
  <c r="W735" i="1" a="1"/>
  <c r="W735" i="1" s="1"/>
  <c r="W734" i="1" a="1"/>
  <c r="W734" i="1" s="1"/>
  <c r="W733" i="1" a="1"/>
  <c r="W733" i="1" s="1"/>
  <c r="W732" i="1" a="1"/>
  <c r="W732" i="1" s="1"/>
  <c r="W731" i="1" a="1"/>
  <c r="W731" i="1" s="1"/>
  <c r="W730" i="1" a="1"/>
  <c r="W730" i="1" s="1"/>
  <c r="W729" i="1" a="1"/>
  <c r="W729" i="1" s="1"/>
  <c r="W728" i="1" a="1"/>
  <c r="W728" i="1" s="1"/>
  <c r="W727" i="1" a="1"/>
  <c r="W727" i="1" s="1"/>
  <c r="W726" i="1" a="1"/>
  <c r="W726" i="1" s="1"/>
  <c r="W725" i="1" a="1"/>
  <c r="W725" i="1" s="1"/>
  <c r="W724" i="1" a="1"/>
  <c r="W724" i="1" s="1"/>
  <c r="W723" i="1" a="1"/>
  <c r="W723" i="1" s="1"/>
  <c r="W722" i="1" a="1"/>
  <c r="W722" i="1" s="1"/>
  <c r="W721" i="1" a="1"/>
  <c r="W721" i="1" s="1"/>
  <c r="W720" i="1" a="1"/>
  <c r="W720" i="1" s="1"/>
  <c r="W719" i="1" a="1"/>
  <c r="W719" i="1" s="1"/>
  <c r="W718" i="1" a="1"/>
  <c r="W718" i="1" s="1"/>
  <c r="W717" i="1" a="1"/>
  <c r="W717" i="1" s="1"/>
  <c r="W716" i="1" a="1"/>
  <c r="W716" i="1" s="1"/>
  <c r="W715" i="1" a="1"/>
  <c r="W715" i="1" s="1"/>
  <c r="W714" i="1" a="1"/>
  <c r="W714" i="1" s="1"/>
  <c r="W713" i="1" a="1"/>
  <c r="W713" i="1" s="1"/>
  <c r="W712" i="1" a="1"/>
  <c r="W712" i="1" s="1"/>
  <c r="W711" i="1" a="1"/>
  <c r="W711" i="1" s="1"/>
  <c r="W710" i="1" a="1"/>
  <c r="W710" i="1" s="1"/>
  <c r="W709" i="1" a="1"/>
  <c r="W709" i="1" s="1"/>
  <c r="W708" i="1" a="1"/>
  <c r="W708" i="1" s="1"/>
  <c r="W707" i="1" a="1"/>
  <c r="W707" i="1" s="1"/>
  <c r="W706" i="1" a="1"/>
  <c r="W706" i="1" s="1"/>
  <c r="W705" i="1" a="1"/>
  <c r="W705" i="1" s="1"/>
  <c r="W704" i="1" a="1"/>
  <c r="W704" i="1" s="1"/>
  <c r="W703" i="1" a="1"/>
  <c r="W703" i="1" s="1"/>
  <c r="W702" i="1" a="1"/>
  <c r="W702" i="1" s="1"/>
  <c r="W701" i="1" a="1"/>
  <c r="W701" i="1" s="1"/>
  <c r="W700" i="1" a="1"/>
  <c r="W700" i="1" s="1"/>
  <c r="W699" i="1" a="1"/>
  <c r="W699" i="1" s="1"/>
  <c r="W698" i="1" a="1"/>
  <c r="W698" i="1" s="1"/>
  <c r="W697" i="1" a="1"/>
  <c r="W697" i="1" s="1"/>
  <c r="W696" i="1" a="1"/>
  <c r="W696" i="1" s="1"/>
  <c r="W695" i="1" a="1"/>
  <c r="W695" i="1" s="1"/>
  <c r="W694" i="1" a="1"/>
  <c r="W694" i="1" s="1"/>
  <c r="W693" i="1" a="1"/>
  <c r="W693" i="1" s="1"/>
  <c r="W692" i="1" a="1"/>
  <c r="W692" i="1" s="1"/>
  <c r="W691" i="1" a="1"/>
  <c r="W691" i="1" s="1"/>
  <c r="W690" i="1" a="1"/>
  <c r="W690" i="1" s="1"/>
  <c r="W689" i="1" a="1"/>
  <c r="W689" i="1" s="1"/>
  <c r="W688" i="1" a="1"/>
  <c r="W688" i="1" s="1"/>
  <c r="W687" i="1" a="1"/>
  <c r="W687" i="1" s="1"/>
  <c r="W686" i="1" a="1"/>
  <c r="W686" i="1" s="1"/>
  <c r="W685" i="1" a="1"/>
  <c r="W685" i="1" s="1"/>
  <c r="W684" i="1" a="1"/>
  <c r="W684" i="1" s="1"/>
  <c r="W683" i="1" a="1"/>
  <c r="W683" i="1" s="1"/>
  <c r="W682" i="1" a="1"/>
  <c r="W682" i="1" s="1"/>
  <c r="W681" i="1" a="1"/>
  <c r="W681" i="1" s="1"/>
  <c r="W680" i="1" a="1"/>
  <c r="W680" i="1" s="1"/>
  <c r="W679" i="1" a="1"/>
  <c r="W679" i="1" s="1"/>
  <c r="W678" i="1" a="1"/>
  <c r="W678" i="1" s="1"/>
  <c r="W677" i="1" a="1"/>
  <c r="W677" i="1" s="1"/>
  <c r="W676" i="1" a="1"/>
  <c r="W676" i="1" s="1"/>
  <c r="W675" i="1" a="1"/>
  <c r="W675" i="1" s="1"/>
  <c r="W674" i="1" a="1"/>
  <c r="W674" i="1" s="1"/>
  <c r="W673" i="1" a="1"/>
  <c r="W673" i="1" s="1"/>
  <c r="W672" i="1" a="1"/>
  <c r="W672" i="1" s="1"/>
  <c r="W671" i="1" a="1"/>
  <c r="W671" i="1" s="1"/>
  <c r="W670" i="1" a="1"/>
  <c r="W670" i="1" s="1"/>
  <c r="W669" i="1" a="1"/>
  <c r="W669" i="1" s="1"/>
  <c r="W668" i="1" a="1"/>
  <c r="W668" i="1" s="1"/>
  <c r="W667" i="1" a="1"/>
  <c r="W667" i="1" s="1"/>
  <c r="W666" i="1" a="1"/>
  <c r="W666" i="1" s="1"/>
  <c r="W665" i="1" a="1"/>
  <c r="W665" i="1" s="1"/>
  <c r="W664" i="1" a="1"/>
  <c r="W664" i="1" s="1"/>
  <c r="W663" i="1" a="1"/>
  <c r="W663" i="1" s="1"/>
  <c r="W662" i="1" a="1"/>
  <c r="W662" i="1" s="1"/>
  <c r="W661" i="1" a="1"/>
  <c r="W661" i="1" s="1"/>
  <c r="W660" i="1" a="1"/>
  <c r="W660" i="1" s="1"/>
  <c r="W659" i="1" a="1"/>
  <c r="W659" i="1" s="1"/>
  <c r="W658" i="1" a="1"/>
  <c r="W658" i="1" s="1"/>
  <c r="W657" i="1" a="1"/>
  <c r="W657" i="1" s="1"/>
  <c r="W656" i="1" a="1"/>
  <c r="W656" i="1" s="1"/>
  <c r="W655" i="1" a="1"/>
  <c r="W655" i="1" s="1"/>
  <c r="W654" i="1" a="1"/>
  <c r="W654" i="1" s="1"/>
  <c r="W653" i="1" a="1"/>
  <c r="W653" i="1" s="1"/>
  <c r="W652" i="1" a="1"/>
  <c r="W652" i="1" s="1"/>
  <c r="W651" i="1" a="1"/>
  <c r="W651" i="1" s="1"/>
  <c r="W650" i="1" a="1"/>
  <c r="W650" i="1" s="1"/>
  <c r="W649" i="1" a="1"/>
  <c r="W649" i="1" s="1"/>
  <c r="W648" i="1" a="1"/>
  <c r="W648" i="1" s="1"/>
  <c r="W647" i="1" a="1"/>
  <c r="W647" i="1" s="1"/>
  <c r="W646" i="1" a="1"/>
  <c r="W646" i="1" s="1"/>
  <c r="W645" i="1" a="1"/>
  <c r="W645" i="1" s="1"/>
  <c r="W644" i="1" a="1"/>
  <c r="W644" i="1" s="1"/>
  <c r="W643" i="1" a="1"/>
  <c r="W643" i="1" s="1"/>
  <c r="W642" i="1" a="1"/>
  <c r="W642" i="1" s="1"/>
  <c r="W641" i="1" a="1"/>
  <c r="W641" i="1" s="1"/>
  <c r="W640" i="1" a="1"/>
  <c r="W640" i="1" s="1"/>
  <c r="W639" i="1" a="1"/>
  <c r="W639" i="1" s="1"/>
  <c r="W638" i="1" a="1"/>
  <c r="W638" i="1" s="1"/>
  <c r="W637" i="1" a="1"/>
  <c r="W637" i="1" s="1"/>
  <c r="W636" i="1" a="1"/>
  <c r="W636" i="1" s="1"/>
  <c r="W635" i="1" a="1"/>
  <c r="W635" i="1" s="1"/>
  <c r="W634" i="1" a="1"/>
  <c r="W634" i="1" s="1"/>
  <c r="W633" i="1" a="1"/>
  <c r="W633" i="1" s="1"/>
  <c r="W632" i="1" a="1"/>
  <c r="W632" i="1" s="1"/>
  <c r="W631" i="1" a="1"/>
  <c r="W631" i="1" s="1"/>
  <c r="W630" i="1" a="1"/>
  <c r="W630" i="1" s="1"/>
  <c r="W629" i="1" a="1"/>
  <c r="W629" i="1" s="1"/>
  <c r="W628" i="1" a="1"/>
  <c r="W628" i="1" s="1"/>
  <c r="W627" i="1" a="1"/>
  <c r="W627" i="1" s="1"/>
  <c r="W626" i="1" a="1"/>
  <c r="W626" i="1" s="1"/>
  <c r="W625" i="1" a="1"/>
  <c r="W625" i="1" s="1"/>
  <c r="W624" i="1" a="1"/>
  <c r="W624" i="1" s="1"/>
  <c r="W623" i="1" a="1"/>
  <c r="W623" i="1" s="1"/>
  <c r="W622" i="1" a="1"/>
  <c r="W622" i="1" s="1"/>
  <c r="W621" i="1" a="1"/>
  <c r="W621" i="1" s="1"/>
  <c r="W620" i="1" a="1"/>
  <c r="W620" i="1" s="1"/>
  <c r="W619" i="1" a="1"/>
  <c r="W619" i="1" s="1"/>
  <c r="W618" i="1" a="1"/>
  <c r="W618" i="1" s="1"/>
  <c r="W617" i="1" a="1"/>
  <c r="W617" i="1" s="1"/>
  <c r="W616" i="1" a="1"/>
  <c r="W616" i="1" s="1"/>
  <c r="W615" i="1" a="1"/>
  <c r="W615" i="1" s="1"/>
  <c r="W614" i="1" a="1"/>
  <c r="W614" i="1" s="1"/>
  <c r="W613" i="1" a="1"/>
  <c r="W613" i="1" s="1"/>
  <c r="W612" i="1" a="1"/>
  <c r="W612" i="1" s="1"/>
  <c r="W611" i="1" a="1"/>
  <c r="W611" i="1" s="1"/>
  <c r="W610" i="1" a="1"/>
  <c r="W610" i="1" s="1"/>
  <c r="W609" i="1" a="1"/>
  <c r="W609" i="1" s="1"/>
  <c r="W608" i="1" a="1"/>
  <c r="W608" i="1" s="1"/>
  <c r="W607" i="1" a="1"/>
  <c r="W607" i="1" s="1"/>
  <c r="W606" i="1" a="1"/>
  <c r="W606" i="1" s="1"/>
  <c r="W605" i="1" a="1"/>
  <c r="W605" i="1" s="1"/>
  <c r="W604" i="1" a="1"/>
  <c r="W604" i="1" s="1"/>
  <c r="W603" i="1" a="1"/>
  <c r="W603" i="1" s="1"/>
  <c r="W602" i="1" a="1"/>
  <c r="W602" i="1" s="1"/>
  <c r="W601" i="1" a="1"/>
  <c r="W601" i="1" s="1"/>
  <c r="W600" i="1" a="1"/>
  <c r="W600" i="1" s="1"/>
  <c r="W599" i="1" a="1"/>
  <c r="W599" i="1" s="1"/>
  <c r="W598" i="1" a="1"/>
  <c r="W598" i="1" s="1"/>
  <c r="W597" i="1" a="1"/>
  <c r="W597" i="1" s="1"/>
  <c r="W596" i="1" a="1"/>
  <c r="W596" i="1" s="1"/>
  <c r="W595" i="1" a="1"/>
  <c r="W595" i="1" s="1"/>
  <c r="W594" i="1" a="1"/>
  <c r="W594" i="1" s="1"/>
  <c r="W593" i="1" a="1"/>
  <c r="W593" i="1" s="1"/>
  <c r="W592" i="1" a="1"/>
  <c r="W592" i="1" s="1"/>
  <c r="W591" i="1" a="1"/>
  <c r="W591" i="1" s="1"/>
  <c r="W590" i="1" a="1"/>
  <c r="W590" i="1" s="1"/>
  <c r="W589" i="1" a="1"/>
  <c r="W589" i="1" s="1"/>
  <c r="W588" i="1" a="1"/>
  <c r="W588" i="1" s="1"/>
  <c r="W587" i="1" a="1"/>
  <c r="W587" i="1" s="1"/>
  <c r="W586" i="1" a="1"/>
  <c r="W586" i="1" s="1"/>
  <c r="W585" i="1" a="1"/>
  <c r="W585" i="1" s="1"/>
  <c r="W584" i="1" a="1"/>
  <c r="W584" i="1" s="1"/>
  <c r="W583" i="1" a="1"/>
  <c r="W583" i="1" s="1"/>
  <c r="W582" i="1" a="1"/>
  <c r="W582" i="1" s="1"/>
  <c r="W581" i="1" a="1"/>
  <c r="W581" i="1" s="1"/>
  <c r="W580" i="1" a="1"/>
  <c r="W580" i="1" s="1"/>
  <c r="W579" i="1" a="1"/>
  <c r="W579" i="1" s="1"/>
  <c r="W578" i="1" a="1"/>
  <c r="W578" i="1" s="1"/>
  <c r="W577" i="1" a="1"/>
  <c r="W577" i="1" s="1"/>
  <c r="W576" i="1" a="1"/>
  <c r="W576" i="1" s="1"/>
  <c r="W575" i="1" a="1"/>
  <c r="W575" i="1" s="1"/>
  <c r="W574" i="1" a="1"/>
  <c r="W574" i="1" s="1"/>
  <c r="W573" i="1" a="1"/>
  <c r="W573" i="1" s="1"/>
  <c r="W572" i="1" a="1"/>
  <c r="W572" i="1" s="1"/>
  <c r="W571" i="1" a="1"/>
  <c r="W571" i="1" s="1"/>
  <c r="W570" i="1" a="1"/>
  <c r="W570" i="1" s="1"/>
  <c r="W569" i="1" a="1"/>
  <c r="W569" i="1" s="1"/>
  <c r="W568" i="1" a="1"/>
  <c r="W568" i="1" s="1"/>
  <c r="W567" i="1" a="1"/>
  <c r="W567" i="1" s="1"/>
  <c r="W566" i="1" a="1"/>
  <c r="W566" i="1" s="1"/>
  <c r="W565" i="1" a="1"/>
  <c r="W565" i="1" s="1"/>
  <c r="W564" i="1" a="1"/>
  <c r="W564" i="1" s="1"/>
  <c r="W563" i="1" a="1"/>
  <c r="W563" i="1" s="1"/>
  <c r="W562" i="1" a="1"/>
  <c r="W562" i="1" s="1"/>
  <c r="W561" i="1" a="1"/>
  <c r="W561" i="1" s="1"/>
  <c r="W560" i="1" a="1"/>
  <c r="W560" i="1" s="1"/>
  <c r="W559" i="1" a="1"/>
  <c r="W559" i="1" s="1"/>
  <c r="W558" i="1" a="1"/>
  <c r="W558" i="1" s="1"/>
  <c r="W557" i="1" a="1"/>
  <c r="W557" i="1" s="1"/>
  <c r="W556" i="1" a="1"/>
  <c r="W556" i="1" s="1"/>
  <c r="W555" i="1" a="1"/>
  <c r="W555" i="1" s="1"/>
  <c r="W554" i="1" a="1"/>
  <c r="W554" i="1" s="1"/>
  <c r="W553" i="1" a="1"/>
  <c r="W553" i="1" s="1"/>
  <c r="W552" i="1" a="1"/>
  <c r="W552" i="1" s="1"/>
  <c r="W551" i="1" a="1"/>
  <c r="W551" i="1" s="1"/>
  <c r="W550" i="1" a="1"/>
  <c r="W550" i="1" s="1"/>
  <c r="W549" i="1" a="1"/>
  <c r="W549" i="1" s="1"/>
  <c r="W548" i="1" a="1"/>
  <c r="W548" i="1" s="1"/>
  <c r="W547" i="1" a="1"/>
  <c r="W547" i="1" s="1"/>
  <c r="W546" i="1" a="1"/>
  <c r="W546" i="1" s="1"/>
  <c r="W545" i="1" a="1"/>
  <c r="W545" i="1" s="1"/>
  <c r="W544" i="1" a="1"/>
  <c r="W544" i="1" s="1"/>
  <c r="W543" i="1" a="1"/>
  <c r="W543" i="1" s="1"/>
  <c r="W542" i="1" a="1"/>
  <c r="W542" i="1" s="1"/>
  <c r="W541" i="1" a="1"/>
  <c r="W541" i="1" s="1"/>
  <c r="W540" i="1" a="1"/>
  <c r="W540" i="1" s="1"/>
  <c r="W539" i="1" a="1"/>
  <c r="W539" i="1" s="1"/>
  <c r="W538" i="1" a="1"/>
  <c r="W538" i="1" s="1"/>
  <c r="W537" i="1" a="1"/>
  <c r="W537" i="1" s="1"/>
  <c r="W536" i="1" a="1"/>
  <c r="W536" i="1" s="1"/>
  <c r="W535" i="1" a="1"/>
  <c r="W535" i="1" s="1"/>
  <c r="W534" i="1" a="1"/>
  <c r="W534" i="1" s="1"/>
  <c r="W533" i="1" a="1"/>
  <c r="W533" i="1" s="1"/>
  <c r="W532" i="1" a="1"/>
  <c r="W532" i="1" s="1"/>
  <c r="W531" i="1" a="1"/>
  <c r="W531" i="1" s="1"/>
  <c r="W530" i="1" a="1"/>
  <c r="W530" i="1" s="1"/>
  <c r="W529" i="1" a="1"/>
  <c r="W529" i="1" s="1"/>
  <c r="W528" i="1" a="1"/>
  <c r="W528" i="1" s="1"/>
  <c r="W527" i="1" a="1"/>
  <c r="W527" i="1" s="1"/>
  <c r="W526" i="1" a="1"/>
  <c r="W526" i="1" s="1"/>
  <c r="W525" i="1" a="1"/>
  <c r="W525" i="1" s="1"/>
  <c r="W524" i="1" a="1"/>
  <c r="W524" i="1" s="1"/>
  <c r="W523" i="1" a="1"/>
  <c r="W523" i="1" s="1"/>
  <c r="W522" i="1" a="1"/>
  <c r="W522" i="1" s="1"/>
  <c r="W521" i="1" a="1"/>
  <c r="W521" i="1" s="1"/>
  <c r="W520" i="1" a="1"/>
  <c r="W520" i="1" s="1"/>
  <c r="W519" i="1" a="1"/>
  <c r="W519" i="1" s="1"/>
  <c r="W518" i="1" a="1"/>
  <c r="W518" i="1" s="1"/>
  <c r="W517" i="1" a="1"/>
  <c r="W517" i="1" s="1"/>
  <c r="W516" i="1" a="1"/>
  <c r="W516" i="1" s="1"/>
  <c r="W515" i="1" a="1"/>
  <c r="W515" i="1" s="1"/>
  <c r="W514" i="1" a="1"/>
  <c r="W514" i="1" s="1"/>
  <c r="W513" i="1" a="1"/>
  <c r="W513" i="1" s="1"/>
  <c r="W512" i="1" a="1"/>
  <c r="W512" i="1" s="1"/>
  <c r="W511" i="1" a="1"/>
  <c r="W511" i="1" s="1"/>
  <c r="W510" i="1" a="1"/>
  <c r="W510" i="1" s="1"/>
  <c r="W509" i="1" a="1"/>
  <c r="W509" i="1" s="1"/>
  <c r="W508" i="1" a="1"/>
  <c r="W508" i="1" s="1"/>
  <c r="W507" i="1" a="1"/>
  <c r="W507" i="1" s="1"/>
  <c r="W506" i="1" a="1"/>
  <c r="W506" i="1" s="1"/>
  <c r="W505" i="1" a="1"/>
  <c r="W505" i="1" s="1"/>
  <c r="W504" i="1" a="1"/>
  <c r="W504" i="1" s="1"/>
  <c r="W503" i="1" a="1"/>
  <c r="W503" i="1" s="1"/>
  <c r="W502" i="1" a="1"/>
  <c r="W502" i="1" s="1"/>
  <c r="W501" i="1" a="1"/>
  <c r="W501" i="1" s="1"/>
  <c r="W500" i="1" a="1"/>
  <c r="W500" i="1" s="1"/>
  <c r="W499" i="1" a="1"/>
  <c r="W499" i="1" s="1"/>
  <c r="W498" i="1" a="1"/>
  <c r="W498" i="1" s="1"/>
  <c r="W497" i="1" a="1"/>
  <c r="W497" i="1" s="1"/>
  <c r="W496" i="1" a="1"/>
  <c r="W496" i="1" s="1"/>
  <c r="W495" i="1" a="1"/>
  <c r="W495" i="1" s="1"/>
  <c r="W494" i="1" a="1"/>
  <c r="W494" i="1" s="1"/>
  <c r="W493" i="1" a="1"/>
  <c r="W493" i="1" s="1"/>
  <c r="W492" i="1" a="1"/>
  <c r="W492" i="1" s="1"/>
  <c r="W491" i="1" a="1"/>
  <c r="W491" i="1" s="1"/>
  <c r="W490" i="1" a="1"/>
  <c r="W490" i="1" s="1"/>
  <c r="W489" i="1" a="1"/>
  <c r="W489" i="1" s="1"/>
  <c r="W488" i="1" a="1"/>
  <c r="W488" i="1" s="1"/>
  <c r="W487" i="1" a="1"/>
  <c r="W487" i="1" s="1"/>
  <c r="W486" i="1" a="1"/>
  <c r="W486" i="1" s="1"/>
  <c r="W485" i="1" a="1"/>
  <c r="W485" i="1" s="1"/>
  <c r="W484" i="1" a="1"/>
  <c r="W484" i="1" s="1"/>
  <c r="W483" i="1" a="1"/>
  <c r="W483" i="1" s="1"/>
  <c r="W482" i="1" a="1"/>
  <c r="W482" i="1" s="1"/>
  <c r="W481" i="1" a="1"/>
  <c r="W481" i="1" s="1"/>
  <c r="W480" i="1" a="1"/>
  <c r="W480" i="1" s="1"/>
  <c r="W479" i="1" a="1"/>
  <c r="W479" i="1" s="1"/>
  <c r="W478" i="1" a="1"/>
  <c r="W478" i="1" s="1"/>
  <c r="W477" i="1" a="1"/>
  <c r="W477" i="1" s="1"/>
  <c r="W476" i="1" a="1"/>
  <c r="W476" i="1" s="1"/>
  <c r="W475" i="1" a="1"/>
  <c r="W475" i="1" s="1"/>
  <c r="W474" i="1" a="1"/>
  <c r="W474" i="1" s="1"/>
  <c r="W473" i="1" a="1"/>
  <c r="W473" i="1" s="1"/>
  <c r="W472" i="1" a="1"/>
  <c r="W472" i="1" s="1"/>
  <c r="W471" i="1" a="1"/>
  <c r="W471" i="1" s="1"/>
  <c r="W470" i="1" a="1"/>
  <c r="W470" i="1" s="1"/>
  <c r="W469" i="1" a="1"/>
  <c r="W469" i="1" s="1"/>
  <c r="W468" i="1" a="1"/>
  <c r="W468" i="1" s="1"/>
  <c r="W467" i="1" a="1"/>
  <c r="W467" i="1" s="1"/>
  <c r="W466" i="1" a="1"/>
  <c r="W466" i="1" s="1"/>
  <c r="W465" i="1" a="1"/>
  <c r="W465" i="1" s="1"/>
  <c r="W464" i="1" a="1"/>
  <c r="W464" i="1" s="1"/>
  <c r="W463" i="1" a="1"/>
  <c r="W463" i="1" s="1"/>
  <c r="W462" i="1" a="1"/>
  <c r="W462" i="1" s="1"/>
  <c r="W461" i="1" a="1"/>
  <c r="W461" i="1" s="1"/>
  <c r="W460" i="1" a="1"/>
  <c r="W460" i="1" s="1"/>
  <c r="W459" i="1" a="1"/>
  <c r="W459" i="1" s="1"/>
  <c r="W458" i="1" a="1"/>
  <c r="W458" i="1" s="1"/>
  <c r="W457" i="1" a="1"/>
  <c r="W457" i="1" s="1"/>
  <c r="W456" i="1" a="1"/>
  <c r="W456" i="1" s="1"/>
  <c r="W455" i="1" a="1"/>
  <c r="W455" i="1" s="1"/>
  <c r="W454" i="1" a="1"/>
  <c r="W454" i="1" s="1"/>
  <c r="W453" i="1" a="1"/>
  <c r="W453" i="1" s="1"/>
  <c r="W452" i="1" a="1"/>
  <c r="W452" i="1" s="1"/>
  <c r="W451" i="1" a="1"/>
  <c r="W451" i="1" s="1"/>
  <c r="W450" i="1" a="1"/>
  <c r="W450" i="1" s="1"/>
  <c r="W449" i="1" a="1"/>
  <c r="W449" i="1" s="1"/>
  <c r="W448" i="1" a="1"/>
  <c r="W448" i="1" s="1"/>
  <c r="W447" i="1" a="1"/>
  <c r="W447" i="1" s="1"/>
  <c r="W446" i="1" a="1"/>
  <c r="W446" i="1" s="1"/>
  <c r="W445" i="1" a="1"/>
  <c r="W445" i="1" s="1"/>
  <c r="W444" i="1" a="1"/>
  <c r="W444" i="1" s="1"/>
  <c r="W443" i="1" a="1"/>
  <c r="W443" i="1" s="1"/>
  <c r="W442" i="1" a="1"/>
  <c r="W442" i="1" s="1"/>
  <c r="W441" i="1" a="1"/>
  <c r="W441" i="1" s="1"/>
  <c r="W440" i="1" a="1"/>
  <c r="W440" i="1" s="1"/>
  <c r="W439" i="1" a="1"/>
  <c r="W439" i="1" s="1"/>
  <c r="W438" i="1" a="1"/>
  <c r="W438" i="1" s="1"/>
  <c r="W437" i="1" a="1"/>
  <c r="W437" i="1" s="1"/>
  <c r="W436" i="1" a="1"/>
  <c r="W436" i="1" s="1"/>
  <c r="W435" i="1" a="1"/>
  <c r="W435" i="1" s="1"/>
  <c r="W434" i="1" a="1"/>
  <c r="W434" i="1" s="1"/>
  <c r="W433" i="1" a="1"/>
  <c r="W433" i="1" s="1"/>
  <c r="W432" i="1" a="1"/>
  <c r="W432" i="1" s="1"/>
  <c r="W431" i="1" a="1"/>
  <c r="W431" i="1" s="1"/>
  <c r="W430" i="1" a="1"/>
  <c r="W430" i="1" s="1"/>
  <c r="W429" i="1" a="1"/>
  <c r="W429" i="1" s="1"/>
  <c r="W428" i="1" a="1"/>
  <c r="W428" i="1" s="1"/>
  <c r="W427" i="1" a="1"/>
  <c r="W427" i="1" s="1"/>
  <c r="W426" i="1" a="1"/>
  <c r="W426" i="1" s="1"/>
  <c r="W425" i="1" a="1"/>
  <c r="W425" i="1" s="1"/>
  <c r="W424" i="1" a="1"/>
  <c r="W424" i="1" s="1"/>
  <c r="W423" i="1" a="1"/>
  <c r="W423" i="1" s="1"/>
  <c r="W422" i="1" a="1"/>
  <c r="W422" i="1" s="1"/>
  <c r="W421" i="1" a="1"/>
  <c r="W421" i="1" s="1"/>
  <c r="W420" i="1" a="1"/>
  <c r="W420" i="1" s="1"/>
  <c r="W419" i="1" a="1"/>
  <c r="W419" i="1" s="1"/>
  <c r="W418" i="1" a="1"/>
  <c r="W418" i="1" s="1"/>
  <c r="W417" i="1" a="1"/>
  <c r="W417" i="1" s="1"/>
  <c r="W416" i="1" a="1"/>
  <c r="W416" i="1" s="1"/>
  <c r="W415" i="1" a="1"/>
  <c r="W415" i="1" s="1"/>
  <c r="W414" i="1" a="1"/>
  <c r="W414" i="1" s="1"/>
  <c r="W413" i="1" a="1"/>
  <c r="W413" i="1" s="1"/>
  <c r="W412" i="1" a="1"/>
  <c r="W412" i="1" s="1"/>
  <c r="W411" i="1" a="1"/>
  <c r="W411" i="1" s="1"/>
  <c r="W410" i="1" a="1"/>
  <c r="W410" i="1" s="1"/>
  <c r="W409" i="1" a="1"/>
  <c r="W409" i="1" s="1"/>
  <c r="W408" i="1" a="1"/>
  <c r="W408" i="1" s="1"/>
  <c r="W407" i="1" a="1"/>
  <c r="W407" i="1" s="1"/>
  <c r="W406" i="1" a="1"/>
  <c r="W406" i="1" s="1"/>
  <c r="W405" i="1" a="1"/>
  <c r="W405" i="1" s="1"/>
  <c r="W404" i="1" a="1"/>
  <c r="W404" i="1" s="1"/>
  <c r="W403" i="1" a="1"/>
  <c r="W403" i="1" s="1"/>
  <c r="W402" i="1" a="1"/>
  <c r="W402" i="1" s="1"/>
  <c r="W401" i="1" a="1"/>
  <c r="W401" i="1" s="1"/>
  <c r="W400" i="1" a="1"/>
  <c r="W400" i="1" s="1"/>
  <c r="W399" i="1" a="1"/>
  <c r="W399" i="1" s="1"/>
  <c r="W398" i="1" a="1"/>
  <c r="W398" i="1" s="1"/>
  <c r="W397" i="1" a="1"/>
  <c r="W397" i="1" s="1"/>
  <c r="W396" i="1" a="1"/>
  <c r="W396" i="1" s="1"/>
  <c r="W395" i="1" a="1"/>
  <c r="W395" i="1" s="1"/>
  <c r="W394" i="1" a="1"/>
  <c r="W394" i="1" s="1"/>
  <c r="W393" i="1" a="1"/>
  <c r="W393" i="1" s="1"/>
  <c r="W392" i="1" a="1"/>
  <c r="W392" i="1" s="1"/>
  <c r="W391" i="1" a="1"/>
  <c r="W391" i="1" s="1"/>
  <c r="W390" i="1" a="1"/>
  <c r="W390" i="1" s="1"/>
  <c r="W389" i="1" a="1"/>
  <c r="W389" i="1" s="1"/>
  <c r="W388" i="1" a="1"/>
  <c r="W388" i="1" s="1"/>
  <c r="W387" i="1" a="1"/>
  <c r="W387" i="1" s="1"/>
  <c r="W386" i="1" a="1"/>
  <c r="W386" i="1" s="1"/>
  <c r="W385" i="1" a="1"/>
  <c r="W385" i="1" s="1"/>
  <c r="W384" i="1" a="1"/>
  <c r="W384" i="1" s="1"/>
  <c r="W383" i="1" a="1"/>
  <c r="W383" i="1" s="1"/>
  <c r="W382" i="1" a="1"/>
  <c r="W382" i="1" s="1"/>
  <c r="W381" i="1" a="1"/>
  <c r="W381" i="1" s="1"/>
  <c r="W380" i="1" a="1"/>
  <c r="W380" i="1" s="1"/>
  <c r="W379" i="1" a="1"/>
  <c r="W379" i="1" s="1"/>
  <c r="W378" i="1" a="1"/>
  <c r="W378" i="1" s="1"/>
  <c r="W377" i="1" a="1"/>
  <c r="W377" i="1" s="1"/>
  <c r="W376" i="1" a="1"/>
  <c r="W376" i="1" s="1"/>
  <c r="W375" i="1" a="1"/>
  <c r="W375" i="1" s="1"/>
  <c r="W374" i="1" a="1"/>
  <c r="W374" i="1" s="1"/>
  <c r="W373" i="1" a="1"/>
  <c r="W373" i="1" s="1"/>
  <c r="W372" i="1" a="1"/>
  <c r="W372" i="1" s="1"/>
  <c r="W371" i="1" a="1"/>
  <c r="W371" i="1" s="1"/>
  <c r="W370" i="1" a="1"/>
  <c r="W370" i="1" s="1"/>
  <c r="W369" i="1" a="1"/>
  <c r="W369" i="1" s="1"/>
  <c r="W368" i="1" a="1"/>
  <c r="W368" i="1" s="1"/>
  <c r="W367" i="1" a="1"/>
  <c r="W367" i="1" s="1"/>
  <c r="W366" i="1" a="1"/>
  <c r="W366" i="1" s="1"/>
  <c r="W365" i="1" a="1"/>
  <c r="W365" i="1" s="1"/>
  <c r="W364" i="1" a="1"/>
  <c r="W364" i="1" s="1"/>
  <c r="W363" i="1" a="1"/>
  <c r="W363" i="1" s="1"/>
  <c r="W362" i="1" a="1"/>
  <c r="W362" i="1" s="1"/>
  <c r="W361" i="1" a="1"/>
  <c r="W361" i="1" s="1"/>
  <c r="W360" i="1" a="1"/>
  <c r="W360" i="1" s="1"/>
  <c r="W359" i="1" a="1"/>
  <c r="W359" i="1" s="1"/>
  <c r="W358" i="1" a="1"/>
  <c r="W358" i="1" s="1"/>
  <c r="W357" i="1" a="1"/>
  <c r="W357" i="1" s="1"/>
  <c r="W356" i="1" a="1"/>
  <c r="W356" i="1" s="1"/>
  <c r="W355" i="1" a="1"/>
  <c r="W355" i="1" s="1"/>
  <c r="W354" i="1" a="1"/>
  <c r="W354" i="1" s="1"/>
  <c r="W353" i="1" a="1"/>
  <c r="W353" i="1" s="1"/>
  <c r="W352" i="1" a="1"/>
  <c r="W352" i="1" s="1"/>
  <c r="W351" i="1" a="1"/>
  <c r="W351" i="1" s="1"/>
  <c r="W350" i="1" a="1"/>
  <c r="W350" i="1" s="1"/>
  <c r="W349" i="1" a="1"/>
  <c r="W349" i="1" s="1"/>
  <c r="W348" i="1" a="1"/>
  <c r="W348" i="1" s="1"/>
  <c r="W347" i="1" a="1"/>
  <c r="W347" i="1" s="1"/>
  <c r="W346" i="1" a="1"/>
  <c r="W346" i="1" s="1"/>
  <c r="W345" i="1" a="1"/>
  <c r="W345" i="1" s="1"/>
  <c r="W344" i="1" a="1"/>
  <c r="W344" i="1" s="1"/>
  <c r="W343" i="1" a="1"/>
  <c r="W343" i="1" s="1"/>
  <c r="W342" i="1" a="1"/>
  <c r="W342" i="1" s="1"/>
  <c r="W341" i="1" a="1"/>
  <c r="W341" i="1" s="1"/>
  <c r="W340" i="1" a="1"/>
  <c r="W340" i="1" s="1"/>
  <c r="W339" i="1" a="1"/>
  <c r="W339" i="1" s="1"/>
  <c r="W338" i="1" a="1"/>
  <c r="W338" i="1" s="1"/>
  <c r="W337" i="1" a="1"/>
  <c r="W337" i="1" s="1"/>
  <c r="W336" i="1" a="1"/>
  <c r="W336" i="1" s="1"/>
  <c r="W335" i="1" a="1"/>
  <c r="W335" i="1" s="1"/>
  <c r="W334" i="1" a="1"/>
  <c r="W334" i="1" s="1"/>
  <c r="W333" i="1" a="1"/>
  <c r="W333" i="1" s="1"/>
  <c r="W332" i="1" a="1"/>
  <c r="W332" i="1" s="1"/>
  <c r="W331" i="1" a="1"/>
  <c r="W331" i="1" s="1"/>
  <c r="W330" i="1" a="1"/>
  <c r="W330" i="1" s="1"/>
  <c r="W329" i="1" a="1"/>
  <c r="W329" i="1" s="1"/>
  <c r="W328" i="1" a="1"/>
  <c r="W328" i="1" s="1"/>
  <c r="W327" i="1" a="1"/>
  <c r="W327" i="1" s="1"/>
  <c r="W326" i="1" a="1"/>
  <c r="W326" i="1" s="1"/>
  <c r="W325" i="1" a="1"/>
  <c r="W325" i="1" s="1"/>
  <c r="W324" i="1" a="1"/>
  <c r="W324" i="1" s="1"/>
  <c r="W323" i="1" a="1"/>
  <c r="W323" i="1" s="1"/>
  <c r="W322" i="1" a="1"/>
  <c r="W322" i="1" s="1"/>
  <c r="W321" i="1" a="1"/>
  <c r="W321" i="1" s="1"/>
  <c r="W320" i="1" a="1"/>
  <c r="W320" i="1" s="1"/>
  <c r="W319" i="1" a="1"/>
  <c r="W319" i="1" s="1"/>
  <c r="W318" i="1" a="1"/>
  <c r="W318" i="1" s="1"/>
  <c r="W317" i="1" a="1"/>
  <c r="W317" i="1" s="1"/>
  <c r="W316" i="1" a="1"/>
  <c r="W316" i="1" s="1"/>
  <c r="W315" i="1" a="1"/>
  <c r="W315" i="1" s="1"/>
  <c r="W314" i="1" a="1"/>
  <c r="W314" i="1" s="1"/>
  <c r="W313" i="1" a="1"/>
  <c r="W313" i="1" s="1"/>
  <c r="W312" i="1" a="1"/>
  <c r="W312" i="1" s="1"/>
  <c r="W311" i="1" a="1"/>
  <c r="W311" i="1" s="1"/>
  <c r="W310" i="1" a="1"/>
  <c r="W310" i="1" s="1"/>
  <c r="W309" i="1" a="1"/>
  <c r="W309" i="1" s="1"/>
  <c r="W308" i="1" a="1"/>
  <c r="W308" i="1" s="1"/>
  <c r="W307" i="1" a="1"/>
  <c r="W307" i="1" s="1"/>
  <c r="W306" i="1" a="1"/>
  <c r="W306" i="1" s="1"/>
  <c r="W305" i="1" a="1"/>
  <c r="W305" i="1" s="1"/>
  <c r="W304" i="1" a="1"/>
  <c r="W304" i="1" s="1"/>
  <c r="W303" i="1" a="1"/>
  <c r="W303" i="1" s="1"/>
  <c r="W302" i="1" a="1"/>
  <c r="W302" i="1" s="1"/>
  <c r="W301" i="1" a="1"/>
  <c r="W301" i="1" s="1"/>
  <c r="W300" i="1" a="1"/>
  <c r="W300" i="1" s="1"/>
  <c r="W299" i="1" a="1"/>
  <c r="W299" i="1" s="1"/>
  <c r="W298" i="1" a="1"/>
  <c r="W298" i="1" s="1"/>
  <c r="W297" i="1" a="1"/>
  <c r="W297" i="1" s="1"/>
  <c r="W296" i="1" a="1"/>
  <c r="W296" i="1" s="1"/>
  <c r="W295" i="1" a="1"/>
  <c r="W295" i="1" s="1"/>
  <c r="W294" i="1" a="1"/>
  <c r="W294" i="1" s="1"/>
  <c r="W293" i="1" a="1"/>
  <c r="W293" i="1" s="1"/>
  <c r="W292" i="1" a="1"/>
  <c r="W292" i="1" s="1"/>
  <c r="W291" i="1" a="1"/>
  <c r="W291" i="1" s="1"/>
  <c r="W290" i="1" a="1"/>
  <c r="W290" i="1" s="1"/>
  <c r="W289" i="1" a="1"/>
  <c r="W289" i="1" s="1"/>
  <c r="W288" i="1" a="1"/>
  <c r="W288" i="1" s="1"/>
  <c r="W287" i="1" a="1"/>
  <c r="W287" i="1" s="1"/>
  <c r="W286" i="1" a="1"/>
  <c r="W286" i="1" s="1"/>
  <c r="W285" i="1" a="1"/>
  <c r="W285" i="1" s="1"/>
  <c r="W284" i="1" a="1"/>
  <c r="W284" i="1" s="1"/>
  <c r="W283" i="1" a="1"/>
  <c r="W283" i="1" s="1"/>
  <c r="W282" i="1" a="1"/>
  <c r="W282" i="1" s="1"/>
  <c r="W281" i="1" a="1"/>
  <c r="W281" i="1" s="1"/>
  <c r="W280" i="1" a="1"/>
  <c r="W280" i="1" s="1"/>
  <c r="W279" i="1" a="1"/>
  <c r="W279" i="1" s="1"/>
  <c r="W278" i="1" a="1"/>
  <c r="W278" i="1" s="1"/>
  <c r="W277" i="1" a="1"/>
  <c r="W277" i="1" s="1"/>
  <c r="W276" i="1" a="1"/>
  <c r="W276" i="1" s="1"/>
  <c r="W275" i="1" a="1"/>
  <c r="W275" i="1" s="1"/>
  <c r="W274" i="1" a="1"/>
  <c r="W274" i="1" s="1"/>
  <c r="W273" i="1" a="1"/>
  <c r="W273" i="1" s="1"/>
  <c r="W272" i="1" a="1"/>
  <c r="W272" i="1" s="1"/>
  <c r="W271" i="1" a="1"/>
  <c r="W271" i="1" s="1"/>
  <c r="W270" i="1" a="1"/>
  <c r="W270" i="1" s="1"/>
  <c r="W269" i="1" a="1"/>
  <c r="W269" i="1" s="1"/>
  <c r="W268" i="1" a="1"/>
  <c r="W268" i="1" s="1"/>
  <c r="W267" i="1" a="1"/>
  <c r="W267" i="1" s="1"/>
  <c r="W266" i="1" a="1"/>
  <c r="W266" i="1" s="1"/>
  <c r="W265" i="1" a="1"/>
  <c r="W265" i="1" s="1"/>
  <c r="W264" i="1" a="1"/>
  <c r="W264" i="1" s="1"/>
  <c r="W263" i="1" a="1"/>
  <c r="W263" i="1" s="1"/>
  <c r="W262" i="1" a="1"/>
  <c r="W262" i="1" s="1"/>
  <c r="W261" i="1" a="1"/>
  <c r="W261" i="1" s="1"/>
  <c r="W260" i="1" a="1"/>
  <c r="W260" i="1" s="1"/>
  <c r="W259" i="1" a="1"/>
  <c r="W259" i="1" s="1"/>
  <c r="W258" i="1" a="1"/>
  <c r="W258" i="1" s="1"/>
  <c r="W257" i="1" a="1"/>
  <c r="W257" i="1" s="1"/>
  <c r="W256" i="1" a="1"/>
  <c r="W256" i="1" s="1"/>
  <c r="W255" i="1" a="1"/>
  <c r="W255" i="1" s="1"/>
  <c r="W254" i="1" a="1"/>
  <c r="W254" i="1" s="1"/>
  <c r="W253" i="1" a="1"/>
  <c r="W253" i="1" s="1"/>
  <c r="W252" i="1" a="1"/>
  <c r="W252" i="1" s="1"/>
  <c r="W251" i="1" a="1"/>
  <c r="W251" i="1" s="1"/>
  <c r="W250" i="1" a="1"/>
  <c r="W250" i="1" s="1"/>
  <c r="W249" i="1" a="1"/>
  <c r="W249" i="1" s="1"/>
  <c r="W248" i="1" a="1"/>
  <c r="W248" i="1" s="1"/>
  <c r="W247" i="1" a="1"/>
  <c r="W247" i="1" s="1"/>
  <c r="W246" i="1" a="1"/>
  <c r="W246" i="1" s="1"/>
  <c r="W245" i="1" a="1"/>
  <c r="W245" i="1" s="1"/>
  <c r="W244" i="1" a="1"/>
  <c r="W244" i="1" s="1"/>
  <c r="W243" i="1" a="1"/>
  <c r="W243" i="1" s="1"/>
  <c r="W242" i="1" a="1"/>
  <c r="W242" i="1" s="1"/>
  <c r="W241" i="1" a="1"/>
  <c r="W241" i="1" s="1"/>
  <c r="W240" i="1" a="1"/>
  <c r="W240" i="1" s="1"/>
  <c r="W239" i="1" a="1"/>
  <c r="W239" i="1" s="1"/>
  <c r="W238" i="1" a="1"/>
  <c r="W238" i="1" s="1"/>
  <c r="W237" i="1" a="1"/>
  <c r="W237" i="1" s="1"/>
  <c r="W236" i="1" a="1"/>
  <c r="W236" i="1" s="1"/>
  <c r="W235" i="1" a="1"/>
  <c r="W235" i="1" s="1"/>
  <c r="W234" i="1" a="1"/>
  <c r="W234" i="1" s="1"/>
  <c r="W233" i="1" a="1"/>
  <c r="W233" i="1" s="1"/>
  <c r="W232" i="1" a="1"/>
  <c r="W232" i="1" s="1"/>
  <c r="W231" i="1" a="1"/>
  <c r="W231" i="1" s="1"/>
  <c r="W230" i="1" a="1"/>
  <c r="W230" i="1" s="1"/>
  <c r="W229" i="1" a="1"/>
  <c r="W229" i="1" s="1"/>
  <c r="W228" i="1" a="1"/>
  <c r="W228" i="1" s="1"/>
  <c r="W227" i="1" a="1"/>
  <c r="W227" i="1" s="1"/>
  <c r="W226" i="1" a="1"/>
  <c r="W226" i="1" s="1"/>
  <c r="W225" i="1" a="1"/>
  <c r="W225" i="1" s="1"/>
  <c r="W224" i="1" a="1"/>
  <c r="W224" i="1" s="1"/>
  <c r="W223" i="1" a="1"/>
  <c r="W223" i="1" s="1"/>
  <c r="W222" i="1" a="1"/>
  <c r="W222" i="1" s="1"/>
  <c r="W221" i="1" a="1"/>
  <c r="W221" i="1" s="1"/>
  <c r="W220" i="1" a="1"/>
  <c r="W220" i="1" s="1"/>
  <c r="W219" i="1" a="1"/>
  <c r="W219" i="1" s="1"/>
  <c r="W218" i="1" a="1"/>
  <c r="W218" i="1" s="1"/>
  <c r="W217" i="1" a="1"/>
  <c r="W217" i="1" s="1"/>
  <c r="W216" i="1" a="1"/>
  <c r="W216" i="1" s="1"/>
  <c r="W215" i="1" a="1"/>
  <c r="W215" i="1" s="1"/>
  <c r="W214" i="1" a="1"/>
  <c r="W214" i="1" s="1"/>
  <c r="W213" i="1" a="1"/>
  <c r="W213" i="1" s="1"/>
  <c r="W212" i="1" a="1"/>
  <c r="W212" i="1" s="1"/>
  <c r="W211" i="1" a="1"/>
  <c r="W211" i="1" s="1"/>
  <c r="W210" i="1" a="1"/>
  <c r="W210" i="1" s="1"/>
  <c r="W209" i="1" a="1"/>
  <c r="W209" i="1" s="1"/>
  <c r="W208" i="1" a="1"/>
  <c r="W208" i="1" s="1"/>
  <c r="W207" i="1" a="1"/>
  <c r="W207" i="1" s="1"/>
  <c r="W206" i="1" a="1"/>
  <c r="W206" i="1" s="1"/>
  <c r="W205" i="1" a="1"/>
  <c r="W205" i="1" s="1"/>
  <c r="W204" i="1" a="1"/>
  <c r="W204" i="1" s="1"/>
  <c r="W203" i="1" a="1"/>
  <c r="W203" i="1" s="1"/>
  <c r="W202" i="1" a="1"/>
  <c r="W202" i="1" s="1"/>
  <c r="W201" i="1" a="1"/>
  <c r="W201" i="1" s="1"/>
  <c r="W200" i="1" a="1"/>
  <c r="W200" i="1" s="1"/>
  <c r="W199" i="1" a="1"/>
  <c r="W199" i="1" s="1"/>
  <c r="W198" i="1" a="1"/>
  <c r="W198" i="1" s="1"/>
  <c r="W197" i="1" a="1"/>
  <c r="W197" i="1" s="1"/>
  <c r="W196" i="1" a="1"/>
  <c r="W196" i="1" s="1"/>
  <c r="W195" i="1" a="1"/>
  <c r="W195" i="1" s="1"/>
  <c r="W194" i="1" a="1"/>
  <c r="W194" i="1" s="1"/>
  <c r="W193" i="1" a="1"/>
  <c r="W193" i="1" s="1"/>
  <c r="W192" i="1" a="1"/>
  <c r="W192" i="1" s="1"/>
  <c r="W191" i="1" a="1"/>
  <c r="W191" i="1" s="1"/>
  <c r="W190" i="1" a="1"/>
  <c r="W190" i="1" s="1"/>
  <c r="W189" i="1" a="1"/>
  <c r="W189" i="1" s="1"/>
  <c r="W188" i="1" a="1"/>
  <c r="W188" i="1" s="1"/>
  <c r="W187" i="1" a="1"/>
  <c r="W187" i="1" s="1"/>
  <c r="W186" i="1" a="1"/>
  <c r="W186" i="1" s="1"/>
  <c r="W185" i="1" a="1"/>
  <c r="W185" i="1" s="1"/>
  <c r="W184" i="1" a="1"/>
  <c r="W184" i="1" s="1"/>
  <c r="W183" i="1" a="1"/>
  <c r="W183" i="1" s="1"/>
  <c r="W182" i="1" a="1"/>
  <c r="W182" i="1" s="1"/>
  <c r="W181" i="1" a="1"/>
  <c r="W181" i="1" s="1"/>
  <c r="W180" i="1" a="1"/>
  <c r="W180" i="1" s="1"/>
  <c r="W179" i="1" a="1"/>
  <c r="W179" i="1" s="1"/>
  <c r="W178" i="1" a="1"/>
  <c r="W178" i="1" s="1"/>
  <c r="W177" i="1" a="1"/>
  <c r="W177" i="1" s="1"/>
  <c r="W176" i="1" a="1"/>
  <c r="W176" i="1" s="1"/>
  <c r="W175" i="1" a="1"/>
  <c r="W175" i="1" s="1"/>
  <c r="W174" i="1" a="1"/>
  <c r="W174" i="1" s="1"/>
  <c r="W173" i="1" a="1"/>
  <c r="W173" i="1" s="1"/>
  <c r="W172" i="1" a="1"/>
  <c r="W172" i="1" s="1"/>
  <c r="W171" i="1" a="1"/>
  <c r="W171" i="1" s="1"/>
  <c r="W170" i="1" a="1"/>
  <c r="W170" i="1" s="1"/>
  <c r="W169" i="1" a="1"/>
  <c r="W169" i="1" s="1"/>
  <c r="W168" i="1" a="1"/>
  <c r="W168" i="1" s="1"/>
  <c r="W167" i="1" a="1"/>
  <c r="W167" i="1" s="1"/>
  <c r="W166" i="1" a="1"/>
  <c r="W166" i="1" s="1"/>
  <c r="W165" i="1" a="1"/>
  <c r="W165" i="1" s="1"/>
  <c r="W164" i="1" a="1"/>
  <c r="W164" i="1" s="1"/>
  <c r="W163" i="1" a="1"/>
  <c r="W163" i="1" s="1"/>
  <c r="W162" i="1" a="1"/>
  <c r="W162" i="1" s="1"/>
  <c r="W161" i="1" a="1"/>
  <c r="W161" i="1" s="1"/>
  <c r="W160" i="1" a="1"/>
  <c r="W160" i="1" s="1"/>
  <c r="W159" i="1" a="1"/>
  <c r="W159" i="1" s="1"/>
  <c r="W158" i="1" a="1"/>
  <c r="W158" i="1" s="1"/>
  <c r="W157" i="1" a="1"/>
  <c r="W157" i="1" s="1"/>
  <c r="W156" i="1" a="1"/>
  <c r="W156" i="1" s="1"/>
  <c r="W155" i="1" a="1"/>
  <c r="W155" i="1" s="1"/>
  <c r="W154" i="1" a="1"/>
  <c r="W154" i="1" s="1"/>
  <c r="W153" i="1" a="1"/>
  <c r="W153" i="1" s="1"/>
  <c r="W152" i="1" a="1"/>
  <c r="W152" i="1" s="1"/>
  <c r="W151" i="1" a="1"/>
  <c r="W151" i="1" s="1"/>
  <c r="W150" i="1" a="1"/>
  <c r="W150" i="1" s="1"/>
  <c r="W149" i="1" a="1"/>
  <c r="W149" i="1" s="1"/>
  <c r="W148" i="1" a="1"/>
  <c r="W148" i="1" s="1"/>
  <c r="W147" i="1" a="1"/>
  <c r="W147" i="1" s="1"/>
  <c r="W146" i="1" a="1"/>
  <c r="W146" i="1" s="1"/>
  <c r="W145" i="1" a="1"/>
  <c r="W145" i="1" s="1"/>
  <c r="W144" i="1" a="1"/>
  <c r="W144" i="1" s="1"/>
  <c r="W143" i="1" a="1"/>
  <c r="W143" i="1" s="1"/>
  <c r="W142" i="1" a="1"/>
  <c r="W142" i="1" s="1"/>
  <c r="W141" i="1" a="1"/>
  <c r="W141" i="1" s="1"/>
  <c r="W140" i="1" a="1"/>
  <c r="W140" i="1" s="1"/>
  <c r="W139" i="1" a="1"/>
  <c r="W139" i="1" s="1"/>
  <c r="W138" i="1" a="1"/>
  <c r="W138" i="1" s="1"/>
  <c r="W137" i="1" a="1"/>
  <c r="W137" i="1" s="1"/>
  <c r="W136" i="1" a="1"/>
  <c r="W136" i="1" s="1"/>
  <c r="W135" i="1" a="1"/>
  <c r="W135" i="1" s="1"/>
  <c r="W134" i="1" a="1"/>
  <c r="W134" i="1" s="1"/>
  <c r="W133" i="1" a="1"/>
  <c r="W133" i="1" s="1"/>
  <c r="W132" i="1" a="1"/>
  <c r="W132" i="1" s="1"/>
  <c r="W131" i="1" a="1"/>
  <c r="W131" i="1" s="1"/>
  <c r="W130" i="1" a="1"/>
  <c r="W130" i="1" s="1"/>
  <c r="W129" i="1" a="1"/>
  <c r="W129" i="1" s="1"/>
  <c r="W128" i="1" a="1"/>
  <c r="W128" i="1" s="1"/>
  <c r="W127" i="1" a="1"/>
  <c r="W127" i="1" s="1"/>
  <c r="W126" i="1" a="1"/>
  <c r="W126" i="1" s="1"/>
  <c r="W125" i="1" a="1"/>
  <c r="W125" i="1" s="1"/>
  <c r="W124" i="1" a="1"/>
  <c r="W124" i="1" s="1"/>
  <c r="W123" i="1" a="1"/>
  <c r="W123" i="1" s="1"/>
  <c r="W122" i="1" a="1"/>
  <c r="W122" i="1" s="1"/>
  <c r="W121" i="1" a="1"/>
  <c r="W121" i="1" s="1"/>
  <c r="W120" i="1" a="1"/>
  <c r="W120" i="1" s="1"/>
  <c r="W119" i="1" a="1"/>
  <c r="W119" i="1" s="1"/>
  <c r="W118" i="1" a="1"/>
  <c r="W118" i="1" s="1"/>
  <c r="W117" i="1" a="1"/>
  <c r="W117" i="1" s="1"/>
  <c r="W116" i="1" a="1"/>
  <c r="W116" i="1" s="1"/>
  <c r="W115" i="1" a="1"/>
  <c r="W115" i="1" s="1"/>
  <c r="W114" i="1" a="1"/>
  <c r="W114" i="1" s="1"/>
  <c r="W113" i="1" a="1"/>
  <c r="W113" i="1" s="1"/>
  <c r="W112" i="1" a="1"/>
  <c r="W112" i="1" s="1"/>
  <c r="W111" i="1" a="1"/>
  <c r="W111" i="1" s="1"/>
  <c r="W110" i="1" a="1"/>
  <c r="W110" i="1" s="1"/>
  <c r="W109" i="1" a="1"/>
  <c r="W109" i="1" s="1"/>
  <c r="W108" i="1" a="1"/>
  <c r="W108" i="1" s="1"/>
  <c r="W107" i="1" a="1"/>
  <c r="W107" i="1" s="1"/>
  <c r="W106" i="1" a="1"/>
  <c r="W106" i="1" s="1"/>
  <c r="W105" i="1" a="1"/>
  <c r="W105" i="1" s="1"/>
  <c r="W104" i="1" a="1"/>
  <c r="W104" i="1" s="1"/>
  <c r="W103" i="1" a="1"/>
  <c r="W103" i="1" s="1"/>
  <c r="W102" i="1" a="1"/>
  <c r="W102" i="1" s="1"/>
  <c r="W101" i="1" a="1"/>
  <c r="W101" i="1" s="1"/>
  <c r="W100" i="1" a="1"/>
  <c r="W100" i="1" s="1"/>
  <c r="W99" i="1" a="1"/>
  <c r="W99" i="1" s="1"/>
  <c r="W98" i="1" a="1"/>
  <c r="W98" i="1" s="1"/>
  <c r="W97" i="1" a="1"/>
  <c r="W97" i="1" s="1"/>
  <c r="W96" i="1" a="1"/>
  <c r="W96" i="1" s="1"/>
  <c r="W95" i="1" a="1"/>
  <c r="W95" i="1" s="1"/>
  <c r="W94" i="1" a="1"/>
  <c r="W94" i="1" s="1"/>
  <c r="W93" i="1" a="1"/>
  <c r="W93" i="1" s="1"/>
  <c r="W92" i="1" a="1"/>
  <c r="W92" i="1" s="1"/>
  <c r="W91" i="1" a="1"/>
  <c r="W91" i="1" s="1"/>
  <c r="W90" i="1" a="1"/>
  <c r="W90" i="1" s="1"/>
  <c r="W89" i="1" a="1"/>
  <c r="W89" i="1" s="1"/>
  <c r="W88" i="1" a="1"/>
  <c r="W88" i="1" s="1"/>
  <c r="W87" i="1" a="1"/>
  <c r="W87" i="1" s="1"/>
  <c r="W86" i="1" a="1"/>
  <c r="W86" i="1" s="1"/>
  <c r="W85" i="1" a="1"/>
  <c r="W85" i="1" s="1"/>
  <c r="W84" i="1" a="1"/>
  <c r="W84" i="1" s="1"/>
  <c r="W83" i="1" a="1"/>
  <c r="W83" i="1" s="1"/>
  <c r="W82" i="1" a="1"/>
  <c r="W82" i="1" s="1"/>
  <c r="W81" i="1" a="1"/>
  <c r="W81" i="1" s="1"/>
  <c r="W80" i="1" a="1"/>
  <c r="W80" i="1" s="1"/>
  <c r="W79" i="1" a="1"/>
  <c r="W79" i="1" s="1"/>
  <c r="W78" i="1" a="1"/>
  <c r="W78" i="1" s="1"/>
  <c r="W77" i="1" a="1"/>
  <c r="W77" i="1" s="1"/>
  <c r="W76" i="1" a="1"/>
  <c r="W76" i="1" s="1"/>
  <c r="W75" i="1" a="1"/>
  <c r="W75" i="1" s="1"/>
  <c r="W74" i="1" a="1"/>
  <c r="W74" i="1" s="1"/>
  <c r="W73" i="1" a="1"/>
  <c r="W73" i="1" s="1"/>
  <c r="W72" i="1" a="1"/>
  <c r="W72" i="1" s="1"/>
  <c r="W71" i="1" a="1"/>
  <c r="W71" i="1" s="1"/>
  <c r="W70" i="1" a="1"/>
  <c r="W70" i="1" s="1"/>
  <c r="W69" i="1" a="1"/>
  <c r="W69" i="1" s="1"/>
  <c r="W68" i="1" a="1"/>
  <c r="W68" i="1" s="1"/>
  <c r="W67" i="1" a="1"/>
  <c r="W67" i="1" s="1"/>
  <c r="W66" i="1" a="1"/>
  <c r="W66" i="1" s="1"/>
  <c r="W65" i="1" a="1"/>
  <c r="W65" i="1" s="1"/>
  <c r="W64" i="1" a="1"/>
  <c r="W64" i="1" s="1"/>
  <c r="W63" i="1" a="1"/>
  <c r="W63" i="1" s="1"/>
  <c r="W62" i="1" a="1"/>
  <c r="W62" i="1" s="1"/>
  <c r="W61" i="1" a="1"/>
  <c r="W61" i="1" s="1"/>
  <c r="W60" i="1" a="1"/>
  <c r="W60" i="1" s="1"/>
  <c r="W59" i="1" a="1"/>
  <c r="W59" i="1" s="1"/>
  <c r="W58" i="1" a="1"/>
  <c r="W58" i="1" s="1"/>
  <c r="W57" i="1" a="1"/>
  <c r="W57" i="1" s="1"/>
  <c r="W56" i="1" a="1"/>
  <c r="W56" i="1" s="1"/>
  <c r="W55" i="1" a="1"/>
  <c r="W55" i="1" s="1"/>
  <c r="W54" i="1" a="1"/>
  <c r="W54" i="1" s="1"/>
  <c r="W53" i="1" a="1"/>
  <c r="W53" i="1" s="1"/>
  <c r="W52" i="1" a="1"/>
  <c r="W52" i="1" s="1"/>
  <c r="W51" i="1" a="1"/>
  <c r="W51" i="1" s="1"/>
  <c r="W50" i="1" a="1"/>
  <c r="W50" i="1" s="1"/>
  <c r="W49" i="1" a="1"/>
  <c r="W49" i="1" s="1"/>
  <c r="W48" i="1" a="1"/>
  <c r="W48" i="1" s="1"/>
  <c r="W47" i="1" a="1"/>
  <c r="W47" i="1" s="1"/>
  <c r="W46" i="1" a="1"/>
  <c r="W46" i="1" s="1"/>
  <c r="W45" i="1" a="1"/>
  <c r="W45" i="1" s="1"/>
  <c r="W44" i="1" a="1"/>
  <c r="W44" i="1" s="1"/>
  <c r="W43" i="1" a="1"/>
  <c r="W43" i="1" s="1"/>
  <c r="W42" i="1" a="1"/>
  <c r="W42" i="1" s="1"/>
  <c r="W41" i="1" a="1"/>
  <c r="W41" i="1" s="1"/>
  <c r="W40" i="1" a="1"/>
  <c r="W40" i="1" s="1"/>
  <c r="W39" i="1" a="1"/>
  <c r="W39" i="1" s="1"/>
  <c r="W38" i="1" a="1"/>
  <c r="W38" i="1" s="1"/>
  <c r="W37" i="1" a="1"/>
  <c r="W37" i="1" s="1"/>
  <c r="W36" i="1" a="1"/>
  <c r="W36" i="1" s="1"/>
  <c r="W35" i="1" a="1"/>
  <c r="W35" i="1" s="1"/>
  <c r="W34" i="1" a="1"/>
  <c r="W34" i="1" s="1"/>
  <c r="W33" i="1" a="1"/>
  <c r="W33" i="1" s="1"/>
  <c r="W32" i="1" a="1"/>
  <c r="W32" i="1" s="1"/>
  <c r="W31" i="1" a="1"/>
  <c r="W31" i="1" s="1"/>
  <c r="W30" i="1" a="1"/>
  <c r="W30" i="1" s="1"/>
  <c r="W29" i="1" a="1"/>
  <c r="W29" i="1" s="1"/>
  <c r="W28" i="1" a="1"/>
  <c r="W28" i="1" s="1"/>
  <c r="W27" i="1" a="1"/>
  <c r="W27" i="1" s="1"/>
  <c r="W26" i="1" a="1"/>
  <c r="W26" i="1" s="1"/>
  <c r="W25" i="1" a="1"/>
  <c r="W25" i="1" s="1"/>
  <c r="W24" i="1" a="1"/>
  <c r="W24" i="1" s="1"/>
  <c r="W23" i="1" a="1"/>
  <c r="W23" i="1" s="1"/>
  <c r="W22" i="1" a="1"/>
  <c r="W22" i="1" s="1"/>
  <c r="W21" i="1" a="1"/>
  <c r="W21" i="1" s="1"/>
  <c r="W20" i="1" a="1"/>
  <c r="W20" i="1" s="1"/>
  <c r="W19" i="1" a="1"/>
  <c r="W19" i="1" s="1"/>
  <c r="W18" i="1" a="1"/>
  <c r="W18" i="1" s="1"/>
  <c r="W17" i="1" a="1"/>
  <c r="W17" i="1" s="1"/>
  <c r="W16" i="1" a="1"/>
  <c r="W16" i="1" s="1"/>
  <c r="W15" i="1" a="1"/>
  <c r="W15" i="1" s="1"/>
  <c r="W14" i="1" a="1"/>
  <c r="W14" i="1" s="1"/>
  <c r="W13" i="1" a="1"/>
  <c r="W13" i="1" s="1"/>
  <c r="W12" i="1" a="1"/>
  <c r="W12" i="1" s="1"/>
  <c r="W11" i="1" a="1"/>
  <c r="W11" i="1" s="1"/>
  <c r="W10" i="1" a="1"/>
  <c r="W10" i="1" s="1"/>
  <c r="W9" i="1" a="1"/>
  <c r="W9" i="1" s="1"/>
  <c r="W8" i="1" a="1"/>
  <c r="W8" i="1" s="1"/>
  <c r="W7" i="1" a="1"/>
  <c r="W7" i="1" s="1"/>
  <c r="W6" i="1" a="1"/>
  <c r="W6" i="1" s="1"/>
  <c r="W5" i="1" a="1"/>
  <c r="W5" i="1" s="1"/>
  <c r="W4" i="1" a="1"/>
  <c r="W4" i="1" s="1"/>
  <c r="W3" i="1" a="1"/>
  <c r="W3" i="1" s="1"/>
  <c r="W2" i="1" a="1"/>
  <c r="W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<sst xmlns="http://schemas.openxmlformats.org/spreadsheetml/2006/main" count="26876" uniqueCount="2119">
  <si>
    <t>autore: Ruolo</t>
  </si>
  <si>
    <t>autore: Settore SSD</t>
  </si>
  <si>
    <t>Titolo</t>
  </si>
  <si>
    <t>Anno di pubblicazione</t>
  </si>
  <si>
    <t xml:space="preserve">scopus: Nr citazioni </t>
  </si>
  <si>
    <t>wos: Nr citazioni</t>
  </si>
  <si>
    <t>CECILIA</t>
  </si>
  <si>
    <t>01/09/2023</t>
  </si>
  <si>
    <t>Docenti di ruolo di Ia fascia</t>
  </si>
  <si>
    <t>Settore GEO/06 - Mineralogia</t>
  </si>
  <si>
    <t>Distinguishing the Raman spectrum of polygonal serpentine</t>
  </si>
  <si>
    <t>1.1 Articolo in rivista</t>
  </si>
  <si>
    <t>JOURNAL OF RAMAN SPECTROSCOPY (ONLINE)</t>
  </si>
  <si>
    <t>Q1</t>
  </si>
  <si>
    <t>Q2</t>
  </si>
  <si>
    <t>Beyond Byerlee friction, weak faults and implications for slip behavior</t>
  </si>
  <si>
    <t>EARTH AND PLANETARY SCIENCE LETTERS</t>
  </si>
  <si>
    <t>Dynamic earthquake rupture preserved in a creeping serpentinite shear zone</t>
  </si>
  <si>
    <t>NATURE COMMUNICATIONS</t>
  </si>
  <si>
    <t>Deformation processes, textural evolution and weakening in retrograde serpentinites</t>
  </si>
  <si>
    <t>MINERALS</t>
  </si>
  <si>
    <t>Friction of Mineralogically Controlled Serpentinites and Implications for Fault Weakness</t>
  </si>
  <si>
    <t>JOURNAL OF GEOPHYSICAL RESEARCH. SOLID EARTH</t>
  </si>
  <si>
    <t>Can grain size sensitive flow lubricate faults during the initial stages of earthquake propagation?</t>
  </si>
  <si>
    <t>Melting and cataclastic features in shatter cones in basalt from the Vista Alegre impact structure, Brazil</t>
  </si>
  <si>
    <t>METEORITICS &amp; PLANETARY SCIENCE</t>
  </si>
  <si>
    <t>Q3</t>
  </si>
  <si>
    <t>Evolution of shear fabric in granular fault gouge from stable sliding to stick slip and implications for fault slip mode</t>
  </si>
  <si>
    <t>GEOLOGY</t>
  </si>
  <si>
    <t>The internal structure and composition of a plate-boundary-scale serpentinite shear zone: The Livingstone Fault, New Zealand</t>
  </si>
  <si>
    <t>SOLID EARTH</t>
  </si>
  <si>
    <t>Asbestiform talc from a talc mine near Talcville, New York, U.S.A.: Composition, morphology, and genetic relationships with amphiboles</t>
  </si>
  <si>
    <t>CANADIAN MINERALOGIST</t>
  </si>
  <si>
    <t>Q4</t>
  </si>
  <si>
    <t>Influence of calcite decarbonation on the frictional behavior of carbonate-bearing gouge: Implications for the instability of volcanic flanks and fault slip</t>
  </si>
  <si>
    <t>TECTONOPHYSICS</t>
  </si>
  <si>
    <t>Ni-phyllosilicates (garnierites) from the Falcondo Ni-laterite deposit (Dominican Republic): Mineralogy, nanotextures, and formation mechanisms by HRTEM and AEM</t>
  </si>
  <si>
    <t>AMERICAN MINERALOGIST</t>
  </si>
  <si>
    <t>The influence of normal stress and sliding velocity on the frictional behaviour of calcite at room temperature: insights from laboratory experiments and microstructural observations</t>
  </si>
  <si>
    <t>GEOPHYSICAL JOURNAL INTERNATIONAL</t>
  </si>
  <si>
    <t>Garnet, the archetypal cubic mineral, grows tetragonal</t>
  </si>
  <si>
    <t>SCIENTIFIC REPORTS</t>
  </si>
  <si>
    <t>Garnet, the archetypal cubic mineral, does not grow cubic</t>
  </si>
  <si>
    <t>4.2 Abstract in Atti di convegno</t>
  </si>
  <si>
    <t>I was not born cubic, said low-temperature metamorphic garnet</t>
  </si>
  <si>
    <t>A multimethodic approach to the characterization of a Mn-rich celadonite from Cerchiara mine, Eastern Liguria, Italy</t>
  </si>
  <si>
    <t>Electron diffraction tomography for the characterization of sub-micrometric minerals: application to metamict phases</t>
  </si>
  <si>
    <t>A multimethodic approach for the characterization of manganiceladonite, a new member of the celadonite family from Cerchiara mine, Eastern Liguria, Italy</t>
  </si>
  <si>
    <t>MINERALOGICAL MAGAZINE</t>
  </si>
  <si>
    <t>Seismic slip recorded in tourmaline fault mirrors from Elba Island (Italy)</t>
  </si>
  <si>
    <t>JOURNAL OF STRUCTURAL GEOLOGY</t>
  </si>
  <si>
    <t>Frictional strength and deformation microstructures of mineralogically controlled Serpentinites</t>
  </si>
  <si>
    <t>Neogene Paleoseismicity in the Elba Island Exhumed Geothermal System (Italy): Insights from Monte Calamita Area</t>
  </si>
  <si>
    <t>Progressive thermal deprotonation of staurolite during crustal anatexis: NanoSIMS, TEM and experimental constraints</t>
  </si>
  <si>
    <t>Progressive deprotonation of staurolite during metamorphism and anatexis: NanoSIMS, TEM and experimental constraints</t>
  </si>
  <si>
    <t>Dynamic weakening along incipient low-angle normal faults in pelagic limestones (Southern Apennines, Italy)</t>
  </si>
  <si>
    <t>JOURNAL OF THE GEOLOGICAL SOCIETY</t>
  </si>
  <si>
    <t>A new setup for the study of adsorption/desorption processes and nanoparticles formation in porous alumina</t>
  </si>
  <si>
    <t>JOURNAL OF THE SIENA ACADEMY OF SCIENCES</t>
  </si>
  <si>
    <t>When technology joins symbolic behaviour: The Gravettian burials at Grotta Paglicci (Rignano Garganico - Foggia - Southern Italy)</t>
  </si>
  <si>
    <t>QUATERNARY INTERNATIONAL</t>
  </si>
  <si>
    <t>Histological and Ultrastructural Characterization of Alkaptonuric Tissues</t>
  </si>
  <si>
    <t>CALCIFIED TISSUE INTERNATIONAL</t>
  </si>
  <si>
    <t>Chondroptosis in alkaptonuric cartilage</t>
  </si>
  <si>
    <t>JOURNAL OF CELLULAR PHYSIOLOGY</t>
  </si>
  <si>
    <t>A pilot study to test the reliability of the ERT method in the identification of mixed sulphides bearing dykes: the example of Skoura mine (Morocco)</t>
  </si>
  <si>
    <t>Homogentisic acid induces morphological and mechanical aberration of ochronotic cartilage in alkaptonuria</t>
  </si>
  <si>
    <t>MARCELLO</t>
  </si>
  <si>
    <t>01/11/2007</t>
  </si>
  <si>
    <t>Ricercatori</t>
  </si>
  <si>
    <t>Settore GEO/10 - Geofisica della Terra Solida</t>
  </si>
  <si>
    <t>Quaternary tectonic setting in the Apennine belt</t>
  </si>
  <si>
    <t>1.5 Abstract in rivista</t>
  </si>
  <si>
    <t>GEOPHYSICAL RESEARCH ABSTRACTS</t>
  </si>
  <si>
    <t>L’impatto ambientale della geotermia in Toscana</t>
  </si>
  <si>
    <t>IL GEOLOGO</t>
  </si>
  <si>
    <t>Geotermia in Toscana: nuove conoscenze ed innovazioni tecnologiche</t>
  </si>
  <si>
    <t>Strain Diffusion from the 30 October 2016 Norcia (Central Italy) Earthquake</t>
  </si>
  <si>
    <t>TECTONICS</t>
  </si>
  <si>
    <t>Space geodetic data (GPS) and earthquake forecasting: examples from the Italian geodetic network</t>
  </si>
  <si>
    <t>BOLLETTINO DI GEOFISICA TEORICA E APPLICATA</t>
  </si>
  <si>
    <t>Geotermia nella Toscana meridionale: una risorsa importante da gestire con cura</t>
  </si>
  <si>
    <t>ETRURIANATURA</t>
  </si>
  <si>
    <t>Spatial and Temporal evolution of the subsidence phenomena in the Italian Peninsula</t>
  </si>
  <si>
    <t>Best strategy for the development of a seismic prevention plan</t>
  </si>
  <si>
    <t>How and why the present tectonic setting in the Apennine belt has developed</t>
  </si>
  <si>
    <t>Present Velocity Field in the Italian Region by GPS Data: Geodynamic/Tectonic Implications</t>
  </si>
  <si>
    <t>INTERNATIONAL JOURNAL OF GEOSCIENCES</t>
  </si>
  <si>
    <t>Present Tectonic Setting and Spatio-Temporal Distribution of Seismicity in the Apennine Belt</t>
  </si>
  <si>
    <t>Seismotectonics and present seismic hazard in theTuscany–Romagna–Marche–Umbria Apennines (Italy)</t>
  </si>
  <si>
    <t>JOURNAL OF GEODYNAMICS</t>
  </si>
  <si>
    <t>Recognition of periAdriatic Seismic Zones Most Prone to Next Major Earthquakes: Insights from a Deterministic Approach</t>
  </si>
  <si>
    <t>2.1 Contributo in volume (Capitolo o Saggio)</t>
  </si>
  <si>
    <t>Possible location of the next major earthquakes in the northern Apennines: present key role of the Romagna-Marche-Umbria wedge</t>
  </si>
  <si>
    <t>Terremoti avvenuti in Appennino centrale nel periodo Agosto-Ottobre 2016: un chiaro esempio di come le attuali carte di pericolosità sismica sottovalutano il problema</t>
  </si>
  <si>
    <t>Belt-Parallel Shortening in the Northern Apennines and Seismotectonic Implications</t>
  </si>
  <si>
    <t>Seismotectonics of the Padanian region and surrounding belts: which driving mechanism?</t>
  </si>
  <si>
    <t>Where the next strong earthquake in the Italian peninsula? Insights by a deterministic approach</t>
  </si>
  <si>
    <t>Tentative recognition of the Italian seismic zones most prone to next strong earthquakes (as a tool for reduction of seismic risk)</t>
  </si>
  <si>
    <t>3.1 Monografia o trattato scientifico</t>
  </si>
  <si>
    <t>Stima aggiornata della pericolosità sismica in Toscana e aree circostanti</t>
  </si>
  <si>
    <t>Ricercatori a tempo determinato</t>
  </si>
  <si>
    <t>Settore BIO/07 - Ecologia</t>
  </si>
  <si>
    <t>FOSSI, MARIA CRISTINA; BAINI, MATTEO</t>
  </si>
  <si>
    <t>First data on plastic ingestion by blue sharks (Prionace glauca) from the Ligurian Sea (North-Western Mediterranean Sea)</t>
  </si>
  <si>
    <t>MARINE POLLUTION BULLETIN</t>
  </si>
  <si>
    <t>Tools and constraints in monitoring interactions between marine litter and megafauna: Insights from case studies around the world</t>
  </si>
  <si>
    <t>BAINI, MATTEO; GALLI, MATTEO; FOSSI, MARIA CRISTINA</t>
  </si>
  <si>
    <t>PAEs level in European sea bass Dicentrarchus labrax experimentally exposed to PVC microplastics</t>
  </si>
  <si>
    <t>4.1 Contributo in Atti di convegno</t>
  </si>
  <si>
    <t>BAINI, MATTEO; FOSSI, MARIA CRISTINA; PANTI, CRISTINA</t>
  </si>
  <si>
    <t>Epigenetic effects of environmental contaminants on the skin of the fin whale (Balenoptera physalus) in the Mediterranean basin</t>
  </si>
  <si>
    <t>BAINI, MATTEO; PANTI, CRISTINA; FOSSI, MARIA CRISTINA</t>
  </si>
  <si>
    <t>First assessment of the ecotoxicological status of Cuvier's beaked whale (Ziphius cavirostris) in the NW Mediterranean Sea</t>
  </si>
  <si>
    <t>FOSSI, MARIA CRISTINA; BAINI, MATTEO; PANTI, CRISTINA</t>
  </si>
  <si>
    <t>Impacts of marine litter on cetaceans: a focus on plastic pollution</t>
  </si>
  <si>
    <t>How to detect the impact of marine litter on Mediterranean biodiversity?</t>
  </si>
  <si>
    <t>Harmful effects of plastic litter on Mediterranean Biodiversity: what and what’s new?</t>
  </si>
  <si>
    <t>How to detect the impact of marine debris on Mediterranean biodiversity? The three fold monitoring approach</t>
  </si>
  <si>
    <t>Cetaceans as a potential indicators of microand macroplastic impact in the marine environment: Trend topic and emerging gaps</t>
  </si>
  <si>
    <t>FOSSI, MARIA CRISTINA; PANTI, CRISTINA; BAINI, MATTEO</t>
  </si>
  <si>
    <t>A review of plastic-associated pressures: Cetaceans of the Mediterranean Sea and Eastern Australian Shearwaters as case studies</t>
  </si>
  <si>
    <t>FRONTIERS IN MARINE SCIENCE</t>
  </si>
  <si>
    <t>Variations in phtalates concentration present in fin whales (Balaenoptera physalus), gray whales (Eschrichtius robustus) and humpback whales (Megaptera novaeangliae) in Mexican Pacific</t>
  </si>
  <si>
    <t>PANTI, CRISTINA; BAINI, MATTEO; FOSSI, MARIA CRISTINA</t>
  </si>
  <si>
    <t>Marine litter: one of the major threats for marine mammals. Outcomes from the European Cetacean Society workshop</t>
  </si>
  <si>
    <t>ENVIRONMENTAL POLLUTION</t>
  </si>
  <si>
    <t>PANTI, CRISTINA; FOSSI, MARIA CRISTINA; BAINI, MATTEO</t>
  </si>
  <si>
    <t>Microplastic as a Vector of Chemicals to Fin Whale and Basking Shark in the Mediterranean Sea: A Model-Supported Analysis of Available Data</t>
  </si>
  <si>
    <t>BAINI, MATTEO; CAMPANI, TOMMASO; FOSSI, MARIA CRISTINA</t>
  </si>
  <si>
    <t>Loggerhead sea turtles (Caretta caretta): a target species for monitoring litter ingested by marine organisms in the Mediterranean Sea</t>
  </si>
  <si>
    <t>BAINI, MATTEO; BIANCHI, NICOLA; CALIANI, ILARIA; MARSILI, LETIZIA</t>
  </si>
  <si>
    <t>Developing sampling protocols for biomonitoring contaminants in Mediterranean seabird</t>
  </si>
  <si>
    <t>BAINI, MATTEO; GALLI, MATTEO; DE RYSKY, ERICA; FOSSI, MARIA CRISTINA</t>
  </si>
  <si>
    <t>Visual observations of floating macro litter around Italy (Mediterranean Sea)</t>
  </si>
  <si>
    <t>MEDITERRANEAN MARINE SCIENCE</t>
  </si>
  <si>
    <t>FOSSI, MARIA CRISTINA; BAINI, MATTEO; GALLI, MATTEO; PANTI, CRISTINA</t>
  </si>
  <si>
    <t>Microplastiche in top predator: il caso del pescespada in Mediterraneo</t>
  </si>
  <si>
    <t>GALLI, MATTEO; BAINI, MATTEO; PANTI, CRISTINA; FOSSI, MARIA CRISTINA</t>
  </si>
  <si>
    <t>Microplastic occurrence in La Paz Bay (Mexico) and phthalate esters concentration in two resident filter-feeder species</t>
  </si>
  <si>
    <t>PANTI, CRISTINA; BAINI, MATTEO; GALLI, MATTEO; FOSSI, MARIA CRISTINA</t>
  </si>
  <si>
    <t>Comparison in phthalates concentration in four species of whales with different feeding behaviour from Mexican Pacific</t>
  </si>
  <si>
    <t>BAINI, MATTEO; FOSSI, MARIA CRISTINA; CASINI, SILVIA; MARSILI, LETIZIA</t>
  </si>
  <si>
    <t>A shared protocol to investigate the ecotoxicological status of the Mediterranean shag Phalacrococax aristotelis demarestii in the Tyrrhenian Sea</t>
  </si>
  <si>
    <t>BAINI, MATTEO; FOSSI, MARIA CRISTINA; PANTI, CRISTINA; MARSILI, LETIZIA</t>
  </si>
  <si>
    <t>Cytochrome P450 1A1 and 2B protein expression as biomarker for the first assessment of the ecotoxicological status of Cuvier's beaked (Ziphius cavirostris) in the NW Mediterranean sea</t>
  </si>
  <si>
    <t>FOSSI, MARIA CRISTINA; MARSILI, LETIZIA; BAINI, MATTEO; PANTI, CRISTINA</t>
  </si>
  <si>
    <t>First ecotoxicological investigation in Whale shark of the Gulf of California (Mexico) using skin biopsy</t>
  </si>
  <si>
    <t>FOSSI, MARIA CRISTINA; PANTI, CRISTINA; BAINI, MATTEO; MARSILI, LETIZIA</t>
  </si>
  <si>
    <t>Microplastics, Convergence Areas, and Fin Whales in the Northwestern Mediterranean Sea</t>
  </si>
  <si>
    <t>PANTI, CRISTINA; BAINI, MATTEO; MARSILI, LETIZIA; FOSSI, MARIA CRISTINA</t>
  </si>
  <si>
    <t>Preliminary ecotoxicological data on C type killer whale (Orcinus orca) from Terra Nova Bay (Antarctica): Molecular biomarkers and persistent organic contaminants</t>
  </si>
  <si>
    <t>PANTI, CRISTINA; GIANNETTI, MATTEO; BAINI, MATTEO; FOSSI, MARIA CRISTINA</t>
  </si>
  <si>
    <t>Occurrence, relative abundance and spatial distribution of microplastics and zooplankton NW of Sardinia in the Pelagos Sanctuary Protected Area, Mediterranean Sea</t>
  </si>
  <si>
    <t>ENVIRONMENTAL CHEMISTRY</t>
  </si>
  <si>
    <t>GIANI, DARIO; BAINI, MATTEO; GALLI, MATTEO; CASINI, SILVIA; FOSSI, MARIA CRISTINA</t>
  </si>
  <si>
    <t>Microplastics occurrence in edible fish species (Mullus barbatus and Merluccius merluccius) collected in three different geographical sub-areas of the Mediterranean Sea</t>
  </si>
  <si>
    <t>BAINI, MATTEO; GALLI, MATTEO; MANCUSI, CECILIA; PANTI, CRISTINA; FOSSI, MARIA CRISTINA</t>
  </si>
  <si>
    <t>Which marine debris do the Mediterranean megafauna prefer?</t>
  </si>
  <si>
    <t>FOSSI, MARIA CRISTINA; BAINI, MATTEO; PANTI, CRISTINA; GALLI, MATTEO; MARSILI, LETIZIA</t>
  </si>
  <si>
    <t>Are whale sharks exposed to persistent organic pollutants and plastic pollution in the Gulf of California (Mexico)? First ecotoxicological investigation using skin biopsies</t>
  </si>
  <si>
    <t>COMPARATIVE BIOCHEMISTRY AND PHYSIOLOGY. C. TOXICOLOGY &amp; PHARMACOLOGY</t>
  </si>
  <si>
    <t>FOSSI, MARIA CRISTINA; CALIANI, ILARIA; CASINI, SILVIA; PANTI, CRISTINA; BAINI, MATTEO</t>
  </si>
  <si>
    <t>Bioindicators for monitoring marine litter ingestion and its impacts on Mediterranean biodiversity</t>
  </si>
  <si>
    <t>BAINI, MATTEO; PANTI, CRISTINA; CALIANI, ILARIA; CAMPANI, TOMMASO; FOSSI, MARIA CRISTINA</t>
  </si>
  <si>
    <t>Abundance and characterization of floating microplastics along the Tuscany coast (Italy): the first aplication of the MSFD monitoring proticol</t>
  </si>
  <si>
    <t>FOSSI, MARIA CRISTINA; PANTI, CRISTINA; MARSILI, LETIZIA; BAINI, MATTEO; CALIANI, ILARIA</t>
  </si>
  <si>
    <t>Microplastic, gyres and fin whales in the Mediterranean Sea</t>
  </si>
  <si>
    <t>FOSSI, MARIA CRISTINA; BAINI, MATTEO; PANTI, CRISTINA; MARSILI, LETIZIA; CAMPANI, TOMMASO</t>
  </si>
  <si>
    <t>Plastic debris occurrence, convergence areas and fin whales feeding ground in the Mediterranean marine protected area Pelagos Sanctuary: a modeling approach</t>
  </si>
  <si>
    <t>FOSSI, MARIA CRISTINA; COPPOLA, DANIELE; BAINI, MATTEO; MARSILI, LETIZIA; PANTI, CRISTINA</t>
  </si>
  <si>
    <t>The ecotoxicological status of gray whale (Eschrichtius robustus) in two Mexican breeding grounds: POPs and biomarkers responses in reproductive females and calves</t>
  </si>
  <si>
    <t>PANTI, CRISTINA; BAINI, MATTEO; MARSILI, LETIZIA; PANIGADA, SIMONE; FOSSI, MARIA CRISTINA</t>
  </si>
  <si>
    <t>Assessment of contamination by POPs in killer whales (Orcinus orca) from the Ross Sea, Antarctica</t>
  </si>
  <si>
    <t>POZO, KARLA ANDREA; GOMEZ ABURTO, VICTORIA ANTONIETA; FOSSI, MARIA CRISTINA; BAINI, MATTEO</t>
  </si>
  <si>
    <t>Presence and characterization of microplastics in fish of commercial importance from the Biobío region in central Chile</t>
  </si>
  <si>
    <t>BAINI, MATTEO; CAMPANI, TOMMASO; PANTI, CRISTINA; FINOIA, MARIA GRAZIA; FOSSI, MARIA CRISTINA</t>
  </si>
  <si>
    <t>First detection of seven phthalate esters (PAEs) as plastic tracers in superficial neustonic/planktonic samples and cetacean blubber</t>
  </si>
  <si>
    <t>ANALYTICAL METHODS</t>
  </si>
  <si>
    <t>GIANI, DARIO; BAINI, MATTEO; GALLI, MATTEO; CONCATO, MARGHERITA; CASINI, SILVIA; FOSSI, MARIA CRISTINA</t>
  </si>
  <si>
    <t>Presence of plastics debris in Mediterranean pelagic and demersal fish of commercial interest</t>
  </si>
  <si>
    <t>FOSSI, MARIA CRISTINA; PANTI, CRISTINA; BAINI, MATTEO; MARSILI, LETIZIA; CAMPANI, TOMMASO; CARLETTI, LAURA</t>
  </si>
  <si>
    <t>The PlasticPelagos Project: microplastics, convergence areas and fin whales in the Pelagos Sanctuary (northwestern Mediterranean Sea)</t>
  </si>
  <si>
    <t>BAINI, MATTEO; PEDA', CRISTINA; PANTI, CRISTINA; CALIANI, ILARIA; CASINI, SILVIA; LEONZIO, CLAUDIO; FOSSI, MARIA CRISTINA</t>
  </si>
  <si>
    <t>Bioindicator selection in the strategies for monitoring marine litter in the Mediterranean sea</t>
  </si>
  <si>
    <t>BAINI, MATTEO; FOSSI, MARIA CRISTINA; GALLI, MATTEO; CALIANI, ILARIA; CAMPANI, TOMMASO; FINOIA, MARIA GRAZIA; PANTI, CRISTINA</t>
  </si>
  <si>
    <t>Abundance and characterization of microplastics in the coastal waters of Tuscany (Italy): The application of the MSFD monitoring protocol in the Mediterranean Sea</t>
  </si>
  <si>
    <t>FOSSI, MARIA CRISTINA; PANTI, CRISTINA; MARSILI, LETIZIA; BAINI, MATTEO; GIANNETTI, MATTEO; GUERRANTI, CRISTIANA; PANIGADA, SIMONE</t>
  </si>
  <si>
    <t>Fin whales (Balaenoptera physalus) as wide-scale sentinel of exposure to microplastic in marine environment: the case study of Mediterranean Sea and Sea of Cortez.</t>
  </si>
  <si>
    <t>FOSSI, MARIA CRISTINA; PANTI, CRISTINA; MARSILI, LETIZIA; COPPOLA, DANIELE; BAINI, MATTEO; GIANNETTI, MATTEO; CALIANI, ILARIA; FINOIA, MARIA GRAZIA; PANIGADA, SIMONE</t>
  </si>
  <si>
    <t>Do fin whales (Balaenoptera physalus) feed in microplastic impacted areas in the Pelagos Sanctuary</t>
  </si>
  <si>
    <t>FOSSI, MARIA CRISTINA; MARSILI, LETIZIA; BAINI, MATTEO; GIANNETTI, MATTEO; COPPOLA, DANIELE; GUERRANTI, CRISTIANA; CALIANI, ILARIA; FINOIA, MARIA GRAZIA; PANTI, CRISTINA</t>
  </si>
  <si>
    <t>Fin whales and microplastics: The Mediterranean Sea and the Sea of Cortez scenarios</t>
  </si>
  <si>
    <t>BROGI</t>
  </si>
  <si>
    <t>PAOLO</t>
  </si>
  <si>
    <t>01/06/2018</t>
  </si>
  <si>
    <t>01/06/2026</t>
  </si>
  <si>
    <t>Settore FIS/04 - Fisica Nucleare e Subnucleare</t>
  </si>
  <si>
    <t>BROGI, PAOLO</t>
  </si>
  <si>
    <t>Dark Count Rate Distribution in Neutron-Irradiated CMOS SPADs</t>
  </si>
  <si>
    <t>IEEE TRANSACTIONS ON ELECTRON DEVICES</t>
  </si>
  <si>
    <t>BROGI, PAOLO; MARROCCHESI, PIER SIMONE</t>
  </si>
  <si>
    <t>Crosstalk mapping in CMOS SPAD arrays</t>
  </si>
  <si>
    <t>2016 IEEE Nuclear Science Symposium, Medical Imaging Conference and Room-Temperature Semiconductor Detector Workshop, NSS/MIC/RTSD 2016</t>
  </si>
  <si>
    <t>Dark Count Rate Degradation in CMOS SPADs Exposed to X-Rays and Neutrons</t>
  </si>
  <si>
    <t>IEEE TRANSACTIONS ON NUCLEAR SCIENCE</t>
  </si>
  <si>
    <t>First prototypes of two-tier avalanche pixel sensors for particle detection</t>
  </si>
  <si>
    <t>NUCLEAR INSTRUMENTS &amp; METHODS IN PHYSICS RESEARCH. SECTION A, ACCELERATORS, SPECTROMETERS, DETECTORS AND ASSOCIATED EQUIPMENT</t>
  </si>
  <si>
    <t>Geiger-mode Avalanche Pixels in 180 nm HV CMOS Process for a Dual-layer Particle Detector</t>
  </si>
  <si>
    <t>Crosstalk Characterization of a Two-Tier Pixelated Avalanche Sensor for Charged Particle Detection</t>
  </si>
  <si>
    <t>IEEE JOURNAL OF SELECTED TOPICS IN QUANTUM ELECTRONICS</t>
  </si>
  <si>
    <t>BROGI, PAOLO; MARROCCHESI, PIER SIMONE; SULAJ, ARTA</t>
  </si>
  <si>
    <t>First demonstration of a two-tier pixelated avalanche sensor for charged particle detection</t>
  </si>
  <si>
    <t>IEEE JOURNAL OF THE ELECTRON DEVICES SOCIETY</t>
  </si>
  <si>
    <t>BROGI, PAOLO; MARROCCHESI, PIER SIMONE; MAESTRO, PAOLO</t>
  </si>
  <si>
    <t>CALET measurements with cosmic nuclei: Expected performances of tracking and charge identification</t>
  </si>
  <si>
    <t>POS PROCEEDINGS OF SCIENCE</t>
  </si>
  <si>
    <t>MAESTRO, PAOLO; MARROCCHESI, PIER SIMONE; BIGONGIARI, GABRIELE; BROGI, PAOLO</t>
  </si>
  <si>
    <t>Measurement of cosmic-ray carbon and oxygen energy spectra with CALET</t>
  </si>
  <si>
    <t>ADVANCES IN SPACE RESEARCH</t>
  </si>
  <si>
    <t>SUH, JUNGEUN; MARROCCHESI, PIER SIMONE; BIGONGIARI, GABRIELE; BROGI, PAOLO; SULAJ, ARTA</t>
  </si>
  <si>
    <t>A digital FDIRC prototype for isotopic identification in astroparticle physics</t>
  </si>
  <si>
    <t>BIGONGIARI, GABRIELE; BROGI, PAOLO; MAESTRO, PAOLO; MARROCCHESI, PIER SIMONE; SULAJ, ARTA</t>
  </si>
  <si>
    <t>Calocube - A highly segmented calorimeter for a space based experiment</t>
  </si>
  <si>
    <t>BONECHI, SIMONE; BIGONGIARI, GABRIELE; BROGI, PAOLO; MAESTRO, PAOLO; MARROCCHESI, PIER SIMONE; SULAJ, ARTA</t>
  </si>
  <si>
    <t>A silicon array for cosmic-ray particle identification in space</t>
  </si>
  <si>
    <t>BIGONGIARI, GABRIELE; BROGI, PAOLO; MAESTRO, PAOLO; MARROCCHESI, PIER SIMONE; STOLZI, FRANCESCO; SULAJ, ARTA</t>
  </si>
  <si>
    <t>CaloCube: A new-concept calorimeter for the detection of high-energy cosmic rays in space</t>
  </si>
  <si>
    <t>BIGONGIARI, GABRIELE; BROGI, PAOLO; MAESTRO, PAOLO; MARROCCHESI, PIER SIMONE; STOLZI, FRANCESCO; SUH, JUNGEUN; SULAJ, ARTA</t>
  </si>
  <si>
    <t>CaloCube: A novel calorimeter for high-energy cosmic rays in space</t>
  </si>
  <si>
    <t>JOURNAL OF INSTRUMENTATION</t>
  </si>
  <si>
    <t>CaloCube: A new concept calorimeter for the detection of high energy cosmic rays in space</t>
  </si>
  <si>
    <t>JOURNAL OF PHYSICS. CONFERENCE SERIES</t>
  </si>
  <si>
    <t>CaloCube: an innovative homogeneous calorimeter for the next-generation space experiments</t>
  </si>
  <si>
    <t>BIGONGIARI, GABRIELE; BONECHI, SIMONE; BROGI, PAOLO; MAESTRO, PAOLO; MARROCCHESI, PIER SIMONE; STOLZI, FRANCESCO; SULAJ, ARTA</t>
  </si>
  <si>
    <t>EPJ WEB OF CONFERENCES</t>
  </si>
  <si>
    <t>BIGONGIARI, GABRIELE; BROGI, PAOLO; CHECCHIA, CATERINA; MARROCCHESI, PIER SIMONE; STOLZI, FRANCESCO; SUH, JUNGEUN; SULAJ, ARTA</t>
  </si>
  <si>
    <t>Radiation tolerance characterization of Geiger-mode CMOS avalanche diodes for a dual-layer particle detector</t>
  </si>
  <si>
    <t>MARROCCHESI, PIER SIMONE; BROGI, PAOLO; BIGONGIARI, GABRIELE; CHECCHIA, CATERINA; STOLZI, FRANCESCO; SULAJ, ARTA; SUH, JUNGEUN</t>
  </si>
  <si>
    <t>APiX: a Geiger-mode Avalanche Digital Sensor for Particle Detection</t>
  </si>
  <si>
    <t>BIGONGIARI, GABRIELE; BROGI, PAOLO; MAESTRO, PAOLO; MARROCCHESI, PIER SIMONE; STOLZI, FRANCESCO; SULAJ, ARTA; VANNUCCINI, ELISA</t>
  </si>
  <si>
    <t>CaloCube: An isotropic spaceborne calorimeter for high-energy cosmic rays. Optimization of the detector performance for protons and nuclei</t>
  </si>
  <si>
    <t>ASTROPARTICLE PHYSICS</t>
  </si>
  <si>
    <t>MAESTRO, PAOLO; BIGONGIARI, GABRIELE; BROGI, PAOLO; CHECCHIA, CATERINA; MARROCCHESI, PIER SIMONE; STOLZI, FRANCESCO; SULAJ, ARTA</t>
  </si>
  <si>
    <t>CALET Results after Three Years on Orbit on the International Space Station</t>
  </si>
  <si>
    <t>PHYSICS OF ATOMIC NUCLEI</t>
  </si>
  <si>
    <t>MARROCCHESI, PIER SIMONE; BIGONGIARI, GABRIELE; MAESTRO, PAOLO; STOLZI, FRANCESCO; SULAJ, ARTA; CHECCHIA, CATERINA; BROGI, PAOLO</t>
  </si>
  <si>
    <t>The CALorimetric Electron Telescope (CALET) space experiment for the direct measurement of high energy electrons in cosmic rays</t>
  </si>
  <si>
    <t>IL NUOVO CIMENTO C</t>
  </si>
  <si>
    <t>BAGLIESI, MARIA GRAZIA; BIGONGIARI, GABRIELE; BONECHI, SIMONE; BROGI, PAOLO; MAESTRO, PAOLO; MARROCCHESI, PIER SIMONE; SULAJ, ARTA</t>
  </si>
  <si>
    <t>CALOCUBE: An approach to high-granularity and homogenous calorimetry for space based detectors</t>
  </si>
  <si>
    <t>BIGONGIARI, GABRIELE; BROGI, PAOLO; CHECCHIA, CATERINA; MAESTRO, PAOLO; MARROCCHESI, PIER SIMONE; STOLZI, FRANCESCO; VANNUCCINI, ELISA</t>
  </si>
  <si>
    <t>Energy Spectrum of Cosmic-Ray Electron and Positron from 10 GeV to 3 TeV Observed with the Calorimetric Electron Telescope on the International Space Station</t>
  </si>
  <si>
    <t>PHYSICAL REVIEW LETTERS</t>
  </si>
  <si>
    <t>BIGONGIARI, GABRIELE; BONECHI, SIMONE; BROGI, PAOLO; MAESTRO, PAOLO; MARROCCHESI, PIER SIMONE; STOLZI, FRANCESCO; SUH, JUNGEUN; SULAJ, ARTA</t>
  </si>
  <si>
    <t>A new approach to calorimetry in space-based experiments for high-energy cosmic rays</t>
  </si>
  <si>
    <t>UNIVERSE</t>
  </si>
  <si>
    <t>BIGONGIARI, GABRIELE; BROGI, PAOLO; CHECCHIA, CATERINA; MAESTRO, PAOLO; MARROCCHESI, PIER SIMONE; PENACCHIONI, ANA VIRGINIA; STOLZI, FRANCESCO</t>
  </si>
  <si>
    <t>On-orbit operations and offline data processing of CALET onboard the ISS</t>
  </si>
  <si>
    <t>MARROCCHESI, PIER SIMONE; BAGLIESI, MARIA GRAZIA; BIGONGIARI, GABRIELE; BROGI, PAOLO; CHECCHIA, CATERINA; MAESTRO, PAOLO; STOLZI, FRANCESCO; SULAJ, ARTA</t>
  </si>
  <si>
    <t>Photon counting with a FDIRC Cherenkov prototype readout by SiPM arrays</t>
  </si>
  <si>
    <t>MARROCCHESI, PIER SIMONE; BIGONGIARI, GABRIELE; BONECHI, SIMONE; BROGI, PAOLO; CHECCHIA, CATERINA; MAESTRO, PAOLO; STOLZI, FRANCESCO; SUH, JUNGEUN; SULAJ, ARTA</t>
  </si>
  <si>
    <t>Digital FDIRC: A focused differential internal reflection Cherenkov imaged by SiPM arrays</t>
  </si>
  <si>
    <t>BAGLIESI, MARIA GRAZIA; BIGONGIARI, GABRIELE; BROGI, PAOLO; CHECCHIA, CATERINA; MAESTRO, PAOLO; MARROCCHESI, PIER SIMONE; PENACCHIONI, ANA VIRGINIA; STOLZI, FRANCESCO</t>
  </si>
  <si>
    <t>Calet upper limits on X-RAY and GAMMA-RAY counterparts of GW151226</t>
  </si>
  <si>
    <t>THE ASTROPHYSICAL JOURNAL LETTERS</t>
  </si>
  <si>
    <t>Energy calibration of CALET onboard the International Space Station</t>
  </si>
  <si>
    <t>BIGONGIARI, GABRIELE; BONECHI, SIMONE; BROGI, PAOLO; CHECCHIA, CATERINA; MAESTRO, PAOLO; MARROCCHESI, PIER SIMONE; STOLZI, FRANCESCO; SUH, JUNGEUN; SULAJ, ARTA; VANNUCCINI, ELISA</t>
  </si>
  <si>
    <t>The CALorimetric Electron Telescope (CALET) on the International Space Station: results from the first two years on orbit</t>
  </si>
  <si>
    <t>Direct Measurement of the Cosmic-Ray Proton Spectrum from 50 GeV to 10 TeV with the Calorimetric Electron Telescope on the International Space Station</t>
  </si>
  <si>
    <t>BIGONGIARI, GABRIELE; BROGI, PAOLO; CECCHI, ROBERTO; CHECCHIA, CATERINA; MAESTRO, PAOLO; MARROCCHESI, PIER SIMONE; STIACCINI, LEONARDO; STOLZI, FRANCESCO; SULAJ, ARTA; SUH, JUNGEUN</t>
  </si>
  <si>
    <t>The CALOCUBE project for a space based cosmic ray experiment: design, construction, and first performance of a high granularity calorimeter prototype</t>
  </si>
  <si>
    <t>BAGLIESI, MARIA GRAZIA; BIGONGIARI, GABRIELE; BROGI, PAOLO; CHECCHIA, CATERINA; MAESTRO, PAOLO; MARROCCHESI, PIER SIMONE; PENACCHIONI, ANA VIRGINIA; STOLZI, FRANCESCO; SUH, JUNGEUN; SULAJ, ARTA; VANNUCCINI, ELISA</t>
  </si>
  <si>
    <t>Search for GeV Gamma-Ray Counterparts of Gravitational Wave Events by CALET</t>
  </si>
  <si>
    <t>THE ASTROPHYSICAL JOURNAL</t>
  </si>
  <si>
    <t>Characteristics and Performance of the CALorimetric Electron Telescope (CALET) Calorimeter for Gamma-Ray Observations</t>
  </si>
  <si>
    <t>ASTROPHYSICAL JOURNAL SUPPLEMENT SERIES</t>
  </si>
  <si>
    <t>Extended Measurement of the Cosmic-Ray Electron and Positron Spectrum from 11 GeV to 4.8 TeV with the Calorimetric Electron Telescope on the International Space Station</t>
  </si>
  <si>
    <t>CONTI</t>
  </si>
  <si>
    <t>01/06/2022</t>
  </si>
  <si>
    <t>Docenti di ruolo di IIa fascia</t>
  </si>
  <si>
    <t>Settore GEO/03 - Geologia Strutturale</t>
  </si>
  <si>
    <t>CONTI, PAOLO</t>
  </si>
  <si>
    <t>The geological map of Sardinia (Italy) at 1:250,000 scale</t>
  </si>
  <si>
    <t>JOURNAL OF MAPS</t>
  </si>
  <si>
    <t>CONTI, PAOLO; CORNAMUSINI, GIANLUCA; CARMIGNANI, LUIGI</t>
  </si>
  <si>
    <t>The geological structure of the Emilia-Tuscany Northern Apennines and Alpi Apuane</t>
  </si>
  <si>
    <t>GEOLOGICAL FIELD TRIPS &amp; MAPS</t>
  </si>
  <si>
    <t>Geological Field-Trip Guide to the Emilia-Tuscany Northern Apennines and Alpi Apuane</t>
  </si>
  <si>
    <t>Note Illustrative della Carta Geologica delle regioni Emilia-Romagna, Marche, Toscana e Umbria</t>
  </si>
  <si>
    <t>Geological Map of the Northern Apennines (Emilia-Romagna, Marche, Toscana, Umbria). Scale 1:250.000</t>
  </si>
  <si>
    <t>5.09 Cartografia</t>
  </si>
  <si>
    <t>CORNAMUSINI, GIANLUCA; CONTI, PAOLO; BONCIANI, FILIPPO</t>
  </si>
  <si>
    <t>Geology of the ‘Coltre della Val Marecchia’ (Romagna-Marche Northern Apennines, Italy)</t>
  </si>
  <si>
    <t>CORNAMUSINI, GIANLUCA; CONTI, PAOLO; CARMIGNANI, LUIGI</t>
  </si>
  <si>
    <t>Carta Geologica d'Italia a scala 1:50.000, Foglio 266 - Mercato Saraceno</t>
  </si>
  <si>
    <t>CORNAMUSINI, GIANLUCA; CONTI, PAOLO; BAMBINI, ANNA MARIA</t>
  </si>
  <si>
    <t>Contribution to the stratigraphy of the Oligocene-Miocene foredeep successions of the Emilia-Tuscany Northern Apennines, Italy</t>
  </si>
  <si>
    <t>JOURNAL OF MEDITERRANEAN EARTH SCIENCES</t>
  </si>
  <si>
    <t>The late Oligocene to early Miocene foredeep basin system evolution of the Northern Apennines (Emilia-Tuscany, Italy): Review and new litho- and biostratigraphic data</t>
  </si>
  <si>
    <t>ITALIAN JOURNAL OF GEOSCIENCES</t>
  </si>
  <si>
    <t>VERDIANI, GIULIA; CONTI, PAOLO; CORNAMUSINI, GIANLUCA; PIRRO, ALTAIR</t>
  </si>
  <si>
    <t>Seamless database and digital geological map of Emilia-Romagna, Marche, Tuscany and Umbria regions</t>
  </si>
  <si>
    <t>RENDICONTI ONLINE DELLA SOCIETÀ GEOLOGICA ITALIANA</t>
  </si>
  <si>
    <t>CONTI, PAOLO; CORNAMUSINI, GIANLUCA; CARMIGNANI, LUIGI; MASSA, GIOVANNI</t>
  </si>
  <si>
    <t>A geological transect across the Northern Apennine and insight into its post-collisional evolution</t>
  </si>
  <si>
    <t>MASSA, GIOVANNI; SALVINI, RICCARDO; PIRRO, ALTAIR; CONTI, PAOLO; CARMIGNANI, LUIGI</t>
  </si>
  <si>
    <t>Multidisciplinary approach in the study of marble quarries in the apuan alps</t>
  </si>
  <si>
    <t>PIRRO, ALTAIR; CONTI, PAOLO; CORNAMUSINI, GIANLUCA; CARMIGNANI, LUIGI; VERDIANI, GIULIA</t>
  </si>
  <si>
    <t>A seamless database for a digital geological map of central Italy: The case of Emilia-Romagna, Marche, Tuscany and Umbria regions</t>
  </si>
  <si>
    <t>CORNAMUSINI, GIANLUCA; CONTI, PAOLO; BONCIANI, FILIPPO; CALLEGARI, IVAN; CARMIGNANI, LUIGI</t>
  </si>
  <si>
    <t>Note Illustrative della Carta Geologica d’Italia a scala 1:50.000, Foglio 266-Mercato Saraceno</t>
  </si>
  <si>
    <t>LIBERATO, GIOVANNI PIO; CORNAMUSINI, GIANLUCA; ZURLI, LUCA; CONTI, PAOLO; TALARICO, FRANCO MARIA</t>
  </si>
  <si>
    <t>Preliminary stratigraphic comparison between Permian-Triassic sequences of the Tasman (Australia) and Southern Victoria (Antarctica) basins</t>
  </si>
  <si>
    <t>Stratigraphic insights across Permian-Triassic boundary in southern Gondwana: comparison between Victoria Land (Antarctica) and Tasmania (Australia)</t>
  </si>
  <si>
    <t>Permian-Triassic fluvial deposits: a preliminary lithostratigraphic comparison between Southern Victoria Land (Antarctica) and Tasman (Australia) basins</t>
  </si>
  <si>
    <t>CARMIGNANI, LUIGI; MASSA, GIOVANNI; SALVINI, RICCARDO; PIERUCCIONI, DIEGO; TUFAROLO, EMANUELE; CONTI, PAOLO</t>
  </si>
  <si>
    <t>Acquisition of morpho-structural data by the use of aerial lidar and proximal sensing in the southern end of Monte Altissimo syncline (Apuan Alps, Italy)</t>
  </si>
  <si>
    <t>ZURLI, LUCA; CORNAMUSINI, GIANLUCA; LIBERATO, GIOVANNI PIO; TALARICO, FRANCO MARIA; CONTI, PAOLO; CORTI, VALENTINA</t>
  </si>
  <si>
    <t>Stratigraphic comparison between Victoria Land (Antarctica) and Tasmania (Australia) Late-Palaeozoic glaciogenic sequences</t>
  </si>
  <si>
    <t>ZURLI, LUCA; CORNAMUSINI, GIANLUCA; LIBERATO, GIOVANNI PIO; TALARICO, FRANCO MARIA; CORTI, VALENTINA; CONTI, PAOLO</t>
  </si>
  <si>
    <t>Stratigraphy of Late Palaeozoic Ice Age sequences in Victoria Land (Antarctica) and Tasmania (Australia): a comparison across southern Gondwana</t>
  </si>
  <si>
    <t>The Late Palaeozoic Ice Age across Gondwana: a stratigraphic comparison between Victoria Land (Antarctica) and Tasmania (Australia) diamictites</t>
  </si>
  <si>
    <t>CORSI</t>
  </si>
  <si>
    <t>ILARIA</t>
  </si>
  <si>
    <t>01/01/2021</t>
  </si>
  <si>
    <t>CORSI, ILARIA</t>
  </si>
  <si>
    <t>Effects of nanomaterials in marine invertebrates</t>
  </si>
  <si>
    <t>SCIENCE OF THE TOTAL ENVIRONMENT</t>
  </si>
  <si>
    <t>Ecotoxicology of nanoparticles in aquatic systems</t>
  </si>
  <si>
    <t>Particles in the oceans: Implication for a safe marine environment</t>
  </si>
  <si>
    <t>MARINE ENVIRONMENTAL RESEARCH</t>
  </si>
  <si>
    <t>Nanoparticle-Biological Interactions in a Marine Benthic Foraminifer</t>
  </si>
  <si>
    <t>Eco-friendly ß-cyclodextrin and linecaps polymers for the removal of heavy metals</t>
  </si>
  <si>
    <t>POLYMERS</t>
  </si>
  <si>
    <t>Ecotoxicology in marine environments: The protective role of abc transporters in sea urchin embryos and larvae</t>
  </si>
  <si>
    <t>Titanium dioxide nanoparticles alter routine metabolism and cause histopathological alterations in oreochromis niloticus</t>
  </si>
  <si>
    <t>BOLETIM DO INSTITUTO DE PESCA</t>
  </si>
  <si>
    <t>Episodic records of jellyfish ingestion of plastic items reveal a novel pathway for trophic transference of marine litter</t>
  </si>
  <si>
    <t>Combined effects of n-TiO2 and 2,3,7,8-TCDD in Mytilus galloprovincialis digestive gland: a transcriptomic and immunohistochemical study</t>
  </si>
  <si>
    <t>ENVIRONMENTAL RESEARCH</t>
  </si>
  <si>
    <t>Hydrothermal carbonization of sewage sludge: A critical analysis of process severity, hydrochar properties and environmental implications</t>
  </si>
  <si>
    <t>WASTE MANAGEMENT</t>
  </si>
  <si>
    <t>Comparative ecotoxicity of polystyrene nanoparticles in natural seawater and reconstituted seawater using the rotifer Brachionus plicatilis</t>
  </si>
  <si>
    <t>ECOTOXICOLOGY AND ENVIRONMENTAL SAFETY</t>
  </si>
  <si>
    <t>Evidence for immunomodulation and apoptotic processes induced by cationic polystyrene nanoparticles in the hemocytes of the marine bivalve Mytilus</t>
  </si>
  <si>
    <t>Interactions of cationic polystyrene nanoparticles with marine bivalve hemocytes in a physiological environment: Role of soluble hemolymph proteins</t>
  </si>
  <si>
    <t>Are the primary characteristics of polystyrene nanoplastics responsible for toxicity and ad/absorption in the marine diatom Phaeodactylum tricornutum?</t>
  </si>
  <si>
    <t>L’ecotossicologia nell’era dei cambiamenti globali: le zone termali marine come modello per studiare gli effetti dell’acidificazione degli oceani.</t>
  </si>
  <si>
    <t>Ecofriendly  nanotechnologies and nanomaterials for environmental applications: Key issue and consensus recommendations for sustainable and ecosafe nanoremediation</t>
  </si>
  <si>
    <t>Genomic and chromosomal damage in the marine mussel Mytilus galloprovincialis: Effects of the combined exposure to titanium dioxide nanoparticles and cadmium chloride</t>
  </si>
  <si>
    <t>Do plastics serve as a possible vector for the spread of antibiotic resistance? First insights from bacteria associated to a polystyrene piece from King George Island (Antarctica)</t>
  </si>
  <si>
    <t>INTERNATIONAL JOURNAL OF HYGIENE AND ENVIRONMENTAL HEALTH</t>
  </si>
  <si>
    <t>CORSI, ILARIA; CRESTI, MAURO</t>
  </si>
  <si>
    <t>When isolated at full receptivity, in vitro fertilized wheat (Triticum aestivum, L.) egg cells reveal [Ca2+]cyt oscillation of intracellular origin</t>
  </si>
  <si>
    <t>INTERNATIONAL JOURNAL OF MOLECULAR SCIENCES</t>
  </si>
  <si>
    <t>BERGAMI, ELISA; CORSI, ILARIA</t>
  </si>
  <si>
    <t>Polystyrene nanoparticles affect the innate immune system of the Antarctic sea urchin Sterechinus neumayeri</t>
  </si>
  <si>
    <t>POLAR BIOLOGY</t>
  </si>
  <si>
    <t>CORSI, ILARIA; GRASSI, GIACOMO</t>
  </si>
  <si>
    <t>The Role of Ecotoxicology in the Eco-Design of Nanomaterials for Water Remediation</t>
  </si>
  <si>
    <t>Environmentally sustainable and ecosafe polysaccharide-based materials for water nano-treatment: an eco-design study</t>
  </si>
  <si>
    <t>MATERIALS</t>
  </si>
  <si>
    <t>FALERI, CLAUDIA; CORSI, ILARIA</t>
  </si>
  <si>
    <t>L’impatto delle plastiche invisibili sul plancton marino</t>
  </si>
  <si>
    <t>GRASSI, GIACOMO; CORSI, ILARIA</t>
  </si>
  <si>
    <t>TiO2nanoparticles in seawater: Aggregation and interactions with the green alga Dunaliella tertiolecta</t>
  </si>
  <si>
    <t>MONACI, FABRIZIO; CORSI, ILARIA</t>
  </si>
  <si>
    <t>n-TiO2 and CdCl2 co-exposure to titanium dioxide nanoparticles and cadmium: Genomic, DNA and chromosomal damage evaluation in the marine fish European sea bass (Dicentrarchus labrax)</t>
  </si>
  <si>
    <t>AQUATIC TOXICOLOGY</t>
  </si>
  <si>
    <t>VANNUCCINI, MARIA LUISA; CORSI, ILARIA</t>
  </si>
  <si>
    <t>Nano-sized polystyrene affects feeding, behavior and physiology of brine shrimp Artemia franciscana larvae</t>
  </si>
  <si>
    <t>Amino-modified polystyrene nanoparticles affect signalling pathways of the sea urchin (Paracentrotus lividus) embryos</t>
  </si>
  <si>
    <t>NANOTOXICOLOGY</t>
  </si>
  <si>
    <t>Time-dependent effects of polystyrene nanoparticles in brine shrimp Artemia franciscana at physiological, biochemical and molecular levels</t>
  </si>
  <si>
    <t>CAI, GIAMPIERO; NEPI, MASSIMO; CORSI, ILARIA</t>
  </si>
  <si>
    <t>Effects of graphene based materials on pollen germination</t>
  </si>
  <si>
    <t>GRASSI, GIACOMO; FALERI, CLAUDIA; CORSI, ILARIA</t>
  </si>
  <si>
    <t>Cationic polystyrene nanoparticle and the sea urchin immune system: biocorona formation, cell toxicity, and multixenobiotic resistance phenotype</t>
  </si>
  <si>
    <t>VANNUCCINI, MARIA LUISA; FALERI, CLAUDIA; CORSI, ILARIA</t>
  </si>
  <si>
    <t>Long-term toxicity of surface-charged polystyrene nanoplastics to marine planktonic species Dunaliella tertiolecta and Artemia franciscana</t>
  </si>
  <si>
    <t>VANNUCCINI, MARIA LUISA; GRASSI, GIACOMO; CORSI, ILARIA</t>
  </si>
  <si>
    <t>Combination effects of nano-TiO2 and 2,3,7,8-tetrachlorodibenzo-p-dioxin (TCDD) on biotransformation gene expression in the liver of European sea bass Dicentrarchus labrax</t>
  </si>
  <si>
    <t>GRASSI, GIACOMO; LANDI, CLAUDIA; BINI, LUCA; CORSI, ILARIA</t>
  </si>
  <si>
    <t>Proteomic profile of the hard corona of charged polystyrene nanoparticles exposed to sea urchin Paracentrotus lividus coelomic fluid highlights potential drivers of toxicity</t>
  </si>
  <si>
    <t>ENVIRONMENTAL SCIENCE. NANO</t>
  </si>
  <si>
    <t>GRASSI, GIACOMO; FALERI, CLAUDIA; LIBERATORI, GIULIA; CORSI, ILARIA</t>
  </si>
  <si>
    <t>Co-exposure to titanium dioxide nanoparticles does not affect cadmium toxicity in radish seeds (Raphanus sativus)</t>
  </si>
  <si>
    <t>BELLINGERI, ARIANNA; GRASSI, GIACOMO; FALERI, CLAUDIA; CORSI, ILARIA</t>
  </si>
  <si>
    <t>Combined effects of nanoplastics and copper on the freshwater alga Raphidocelis subcapitata</t>
  </si>
  <si>
    <t>STURBA, LUCREZIA; LIBERATORI, GIULIA; ANCORA, STEFANIA; CORSI, ILARIA</t>
  </si>
  <si>
    <t>Uptake and biological responses in land snail Cornu aspersum exposed to vaporized CdCl2</t>
  </si>
  <si>
    <t>BELLINGERI, ARIANNA; PROTANO, GIUSEPPE; FALERI, CLAUDIA; CORSI, ILARIA</t>
  </si>
  <si>
    <t>Bifunctionalized Silver Nanoparticles as Hg2+ Plasmonic Sensor in Water: Synthesis, Characterizations, and Ecosafety</t>
  </si>
  <si>
    <t>NANOMATERIALS</t>
  </si>
  <si>
    <t>CORSOLINI, SIMONETTA; BARONI, DAVIDE; CORSI, ILARIA; POZO, KARLA ANDREA</t>
  </si>
  <si>
    <t>Dioxin-like compounds bioavailability and genotoxicity assessment in the Gulf of Follonica, Tuscany (Northern Tyrrhenian Sea)</t>
  </si>
  <si>
    <t>LIBERATORI, GIULIA; PROTANO, GIUSEPPE; NANNONI, FRANCESCO; CORSI, ILARIA</t>
  </si>
  <si>
    <t>Ariadna spider as a good candidate bioindicator of heavy metal contamination in the Namib Desert</t>
  </si>
  <si>
    <t>GRASSI, GIACOMO; MONACI, FABRIZIO; FOCARDI, SILVANO ETTORE; CORSI, ILARIA</t>
  </si>
  <si>
    <t>Titanium dioxide nanoparticles modulate the toxicological response to cadmium in the gills of Mytilus galloprovincialis</t>
  </si>
  <si>
    <t>JOURNAL OF HAZARDOUS MATERIALS</t>
  </si>
  <si>
    <t>OLMASTRONI, SILVIA; VANNUCCINI, MARIA LUISA; FATTORINI, NICCOLO'; CORSI, ILARIA</t>
  </si>
  <si>
    <t>Erythrocytes nuclear abnormalities and leukocyte profile of the immune system of Adélie penguins (Pygoscelis adeliae) breeding at Edmonson Point, Ross Sea, Antarctica</t>
  </si>
  <si>
    <t>UVA, MARIANNA; GRASSI, GIACOMO; CORSI, ILARIA; PROTANO, GIUSEPPE; ATREI, ANDREA MASSIMO</t>
  </si>
  <si>
    <t>Carboxymethylcellulose hydrogels cross-linked with magnetite nanoparticles for the removal of organic and inorganic pollutants from water</t>
  </si>
  <si>
    <t>JOURNAL OF ENVIRONMENTAL CHEMICAL ENGINEERING</t>
  </si>
  <si>
    <t>ATREI, ANDREA MASSIMO; FIORANI, MICHELA; BELLINGERI, ARIANNA; PROTANO, GIUSEPPE; CORSI, ILARIA</t>
  </si>
  <si>
    <t>Remediation of acid mine drainage-affected stream waters by means of ecofriendly magnetic hydrogels crosslinked with functionalized magnetite nanoparticles</t>
  </si>
  <si>
    <t>ENVIRONMENTAL NANOTECHNOLOGY, MONITORING AND MANAGEMENT</t>
  </si>
  <si>
    <t>LIBERATORI, GIULIA; VANNUCCINI, MARIA LUISA; PROTANO, GIUSEPPE; NANNONI, FRANCESCO; CORSI, ILARIA</t>
  </si>
  <si>
    <t>Ariadna spider as potential bioindicator of heavy metal exposure in the Namib Desert</t>
  </si>
  <si>
    <t>Ariadna spiders as bioindicator of heavy elements contamination in the Central Namib Desert</t>
  </si>
  <si>
    <t>ECOLOGICAL INDICATORS</t>
  </si>
  <si>
    <t>LIBERATORI, GIULIA; VANNUCCINI, MARIA LUISA; ANCORA, STEFANIA; MARIOTTI, GIACOMO; BIANCHI, NICOLA; CORSI, ILARIA</t>
  </si>
  <si>
    <t>Exposure to a nanosilver-enabled consumer product results in similar accumulation and toxicity of silver nanoparticles in the marine mussel Mytilus galloprovincialis</t>
  </si>
  <si>
    <t>CORSOLINI, SIMONETTA; MARIOTTINI, MICHELA; POZO, KARLA ANDREA; VANNUCCINI, MARIA LUISA; FOCARDI, SILVANO ETTORE; CORSI, ILARIA</t>
  </si>
  <si>
    <t>Influence of titanium dioxide nanoparticles on 2,3,7,8-tetrachlorodibenzo-p-dioxin bioconcentration and toxicity in the marine fish European sea bass (Dicentrarchus labrax)</t>
  </si>
  <si>
    <t>STURBA, LUCREZIA; VANNUCCINI, MARIA LUISA; LIBERATORI, GIULIA; NANNONI, FRANCESCO; PROTANO, GIUSEPPE; FATTORINI, NICCOLO'; CORSI, ILARIA</t>
  </si>
  <si>
    <t>The use of land snail Cornu aspersum as sentinel organism to monitor air pollution</t>
  </si>
  <si>
    <t>FOSSI</t>
  </si>
  <si>
    <t>MARIA CRISTINA</t>
  </si>
  <si>
    <t>01/11/2016</t>
  </si>
  <si>
    <t>FOSSI, MARIA CRISTINA</t>
  </si>
  <si>
    <t>Plastics in a sustainable society - Background paper</t>
  </si>
  <si>
    <t>Foreword—Plastic pollution: a short and impressive story</t>
  </si>
  <si>
    <t>RENDICONTI LINCEI. SCIENZE FISICHE E NATURALI</t>
  </si>
  <si>
    <t>Microplastics: No Small Problem for Filter-Feeding Megafauna</t>
  </si>
  <si>
    <t>TRENDS IN ECOLOGY &amp; EVOLUTION</t>
  </si>
  <si>
    <t>Field sampling techniques and ecotoxicologic biomarkers in cetaceans</t>
  </si>
  <si>
    <t>First record of plastic debris in the stomach of Mediterranean lanternfishes</t>
  </si>
  <si>
    <t>ACTA ADRIATICA</t>
  </si>
  <si>
    <t>Challenges for Sustained Observing and Forecasting Systems in the Mediterranean Sea</t>
  </si>
  <si>
    <t>Valutazione istologica del fegato in spigole (Dicentrarchus labrax) esposte a microplastiche</t>
  </si>
  <si>
    <t>First evidence of presence of plastic debris in stomach of large pelagic fish in the Mediterranean Sea</t>
  </si>
  <si>
    <t>Marine litter plastics and microplastics and their toxic chemicals components: the need for urgent preventive measures</t>
  </si>
  <si>
    <t>ENVIRONMENTAL SCIENCES EUROPE</t>
  </si>
  <si>
    <t>Intestinal alterations in European sea bass Dicentrarchus labrax (Linnaeus, 1758) exposed to microplastics: Preliminary results</t>
  </si>
  <si>
    <t>CASINI, SILVIA; FOSSI, MARIA CRISTINA</t>
  </si>
  <si>
    <t>Physiological / Reproductive Status of Native Fish Exposed to a Complex Chemical Mixture in the BíoBio River, Central Chile</t>
  </si>
  <si>
    <t>CALIANI, ILARIA; FOSSI, MARIA CRISTINA</t>
  </si>
  <si>
    <t>Effects of copper on larvae of the marbled crab Pachygrapsus marmoratus (Decapoda, Grapsidae): Toxicity test and biochemical marker responses</t>
  </si>
  <si>
    <t>FOSSI, MARIA CRISTINA; PANTI, CRISTINA</t>
  </si>
  <si>
    <t>Foreword</t>
  </si>
  <si>
    <t>2.2 Prefazione/Postfazione</t>
  </si>
  <si>
    <t>Sucking clams or hunting seals - consequences to walrus health</t>
  </si>
  <si>
    <t>Marine mammal ecotoxicology: Impacts of multiple stressors on population health</t>
  </si>
  <si>
    <t>PANTI, CRISTINA; FOSSI, MARIA CRISTINA</t>
  </si>
  <si>
    <t>Impact of marine contaminants of emerging concern on the cetacean transcriptome</t>
  </si>
  <si>
    <t>INVERTEBRATE SURVIVAL JOURNAL</t>
  </si>
  <si>
    <t>Contaminants in Atlantic walruses in Svalbard Part 2: relationships with endocrine and immune systems</t>
  </si>
  <si>
    <t>Hepatic gene expression in the European sea bass (Dicentrarchus labrax) experimentally exposed to PVC microplastics</t>
  </si>
  <si>
    <t>FOSSI, MARIA CRISTINA; MARSILI, LETIZIA</t>
  </si>
  <si>
    <t>The Gulf of Ambracia's Common Bottlenose Dolphins, Tursiops truncatus: A Highly Dense and yet Threatened Population</t>
  </si>
  <si>
    <t>ADVANCES IN MARINE BIOLOGY</t>
  </si>
  <si>
    <t>MARSILI, LETIZIA; FOSSI, MARIA CRISTINA</t>
  </si>
  <si>
    <t>Evaluation of PCDD/Fs, dioxin-like PCBs and PBDEs in sperm whales from the Mediterranean Sea</t>
  </si>
  <si>
    <t>Assessment of POPs in stranded sperm whales (Physeter macrocephalus) from the Mediterranean Sea</t>
  </si>
  <si>
    <t>Multidisciplinary studies on a sick-leader syndrome-associated mass stranding of sperm whales (Physeter macrocephalus) along the Adriatic coast of Italy</t>
  </si>
  <si>
    <t>FOSSI, MARIA CRISTINA; CORSOLINI, SIMONETTA</t>
  </si>
  <si>
    <t>Microplastic in the surface waters of the Ross Sea (Antarctica): Occurrence, distribution and characterization by FTIR</t>
  </si>
  <si>
    <t>CHEMOSPHERE</t>
  </si>
  <si>
    <t>CALIANI, ILARIA; FOSSI, MARIA CRISTINA; CASINI, SILVIA</t>
  </si>
  <si>
    <t>Biochemical and cellular responses of the crab Pachygrapsus Marmoratus to evaluate the environmental contamination of the Livorno harbour (Italy) and of and adjacent MPA</t>
  </si>
  <si>
    <t>FOSSI, MARIA CRISTINA; LIMONTA, GIACOMO; PANTI, CRISTINA</t>
  </si>
  <si>
    <t>Effects on immunity of exposure to microplastics in adult zebrafish</t>
  </si>
  <si>
    <t>LIMONTA, GIACOMO; FOSSI, MARIA CRISTINA; PANTI, CRISTINA</t>
  </si>
  <si>
    <t>Microplastics induce transcriptional changes, immune response and behavioral alterations in adult zebrafish</t>
  </si>
  <si>
    <t>Effects of zebrafish exposure to high-density polyethylene and polystyrene microplastics at molecular and histological levels</t>
  </si>
  <si>
    <t>PANTI, CRISTINA; LIMONTA, GIACOMO; FOSSI, MARIA CRISTINA</t>
  </si>
  <si>
    <t>Zebrafish exposure to high-density polyethylene and polystyrene microplastics: effects on liver transcriptome and gastrointestinal histology</t>
  </si>
  <si>
    <t>PANTI, CRISTINA; MARSILI, LETIZIA; FOSSI, MARIA CRISTINA</t>
  </si>
  <si>
    <t>Transcriptomic analysis of bottlenose dolphin (Tursiops truncatus) skin biopsies to assess the effects of emerging contaminants</t>
  </si>
  <si>
    <t>Analysis of the effects of emerging contaminants on the bottlenose dolphin (Tursiops truncatus) skin transcriptome: development of potential biomarkers</t>
  </si>
  <si>
    <t>CAPANNI, FRANCESCA; FOSSI, MARIA CRISTINA; MARSILI, LETIZIA</t>
  </si>
  <si>
    <t>First comparison of organochlorine levels in stranded striped dolphin (Stenella coeruleolaba) of the Mediterranean Sea and of the Atlantic Ocean</t>
  </si>
  <si>
    <t>4.3 Poster</t>
  </si>
  <si>
    <t>CAPANNI, FRANCESCA; MARSILI, LETIZIA; FOSSI, MARIA CRISTINA</t>
  </si>
  <si>
    <t>Assessment of PCDD/Fs, dioxin-like PCBs and PBDEs in Mediterranean striped dolphins</t>
  </si>
  <si>
    <t>Assessment of dl-PCBs, PCDD/Fs and PBDEs in striped dolphins and sperm whales from the Mediterranean Sea</t>
  </si>
  <si>
    <t>MARSILI, LETIZIA; FOSSI, MARIA CRISTINA; CAPANNI, FRANCESCA</t>
  </si>
  <si>
    <t>Multidisciplinary studies on a sperm whales’ mass stranding</t>
  </si>
  <si>
    <t>CALIANI, ILARIA; DI NOI, AGATA; FOSSI, MARIA CRISTINA; CASINI, SILVIA</t>
  </si>
  <si>
    <t>Risposte biochimiche nel granchio Pachygrapsus marmoratus per la valutazione della contaminazione ambientale del porto di Livorno (Italia).</t>
  </si>
  <si>
    <t>BIOLOGIA MARINA MEDITERRANEA</t>
  </si>
  <si>
    <t>CALIANI, ILARIA; POGGIONI, LETIZIA; FOSSI, MARIA CRISTINA; CASINI, SILVIA</t>
  </si>
  <si>
    <t>An immune response-based approach to evaluate physiological stress in rehabilitating loggerhead sea turtle</t>
  </si>
  <si>
    <t>VETERINARY IMMUNOLOGY AND IMMUNOPATHOLOGY</t>
  </si>
  <si>
    <t>BARTALINI, ALICE; CAPANNI, FRANCESCA; FOSSI, MARIA CRISTINA; MARSILI, LETIZIA</t>
  </si>
  <si>
    <t>First assessment of organochlorine compounds levels in sperm whales (Physeter macrocephalus) stranded in the Canary Islands (Atlantic Ocean) and a comparison with the Mediterranean Sea specimens</t>
  </si>
  <si>
    <t>CAMPANI, TOMMASO; CALIANI, ILARIA; ROMI, MARCO; FOSSI, MARIA CRISTINA; CASINI, SILVIA</t>
  </si>
  <si>
    <t>Assessment of toxicological effects of raw and bioremediated olive mill waste in the earthworm Eisenia fetida: a biomarker approach for sustainable agriculture</t>
  </si>
  <si>
    <t>APPLIED SOIL ECOLOGY</t>
  </si>
  <si>
    <t>MARSILI, LETIZIA; COPPOLA, DANIELE; CASINI, SILVIA; FOSSI, MARIA CRISTINA; MICARELLI, PRIMO; RIZZUTO, SIMONE</t>
  </si>
  <si>
    <t>Skin Biopsies as a Sensitive Non-Lethal Technique for the Ecotoxicological Studies of Great White Shark(Carcharodon carcharias) Sampled in South Africa</t>
  </si>
  <si>
    <t>EXPERT OPINION ON ENVIRONMENTAL BIOLOGY</t>
  </si>
  <si>
    <t>CASINI, SILVIA; COPPOLA, DANIELE; GIANNETTI, MATTEO; FOSSI, MARIA CRISTINA; MICARELLI, PRIMO; MARSILI, LETIZIA</t>
  </si>
  <si>
    <t>Skin biopsy as a sensitive non lethal technique for the ecotoxicological studies of South African great white shark (Carcharodon carcharias, Linnaeus 1758)</t>
  </si>
  <si>
    <t>CASINI, SILVIA; CALIANI, ILARIA; MARSILI, LETIZIA; BIANCHI, NICOLA; CAMPANI, TOMMASO; ANCORA, STEFANIA; FOSSI, MARIA CRISTINA</t>
  </si>
  <si>
    <t>Ecotoxicological assessment of Caretta caretta (Linnaeus, 1758) in the Mediterranean Sea using an integrated non-invasive protocol</t>
  </si>
  <si>
    <t>CASINI, SILVIA; CALIANI, ILARIA; GIANNETTI, MATTEO; MARSILI, LETIZIA; MALTESE, SILVIA; COPPOLA, DANIELE; CAMPANI, TOMMASO; ANCORA, STEFANIA; FOSSI, MARIA CRISTINA</t>
  </si>
  <si>
    <t>First ecotoxicological assessment of Caretta caretta (Linnaeus, 1758) in the Mediterranean Sea using an integrated nondestructive protocol</t>
  </si>
  <si>
    <t>PANTI</t>
  </si>
  <si>
    <t>CRISTINA</t>
  </si>
  <si>
    <t>01/02/2022</t>
  </si>
  <si>
    <t>01/02/2025</t>
  </si>
  <si>
    <t>GALGANI, LUISA; PANTI, CRISTINA</t>
  </si>
  <si>
    <t>Impacts of Marine Litter</t>
  </si>
  <si>
    <t>Editorial: "impacts of marine litter"</t>
  </si>
  <si>
    <t>ROSSI</t>
  </si>
  <si>
    <t>FEDERICO</t>
  </si>
  <si>
    <t>01/11/2018</t>
  </si>
  <si>
    <t>Settore CHIM/02 - Chimica Fisica</t>
  </si>
  <si>
    <t>ROSSI, FEDERICO</t>
  </si>
  <si>
    <t>Advances in Bionanomaterials</t>
  </si>
  <si>
    <t>7.1 Curatela</t>
  </si>
  <si>
    <t>Current directions in synthetic cell research</t>
  </si>
  <si>
    <t>Passato, presente e futuro degli oscillatori chimici</t>
  </si>
  <si>
    <t>SAPERE</t>
  </si>
  <si>
    <t>Stochastic numerical models of oscillatory phenomena</t>
  </si>
  <si>
    <t>Use of Zea mays L. in phytoremediation of trichloroethylene</t>
  </si>
  <si>
    <t>ENVIRONMENTAL SCIENCE AND POLLUTION RESEARCH INTERNATIONAL</t>
  </si>
  <si>
    <t>Engineering enzyme-driven dynamic behaviour in lipid vesicles</t>
  </si>
  <si>
    <t>Cross-diffusion induced convective patterns in micellar systems</t>
  </si>
  <si>
    <t>Stochastic numerical modeling of selected oscillatory phenomena</t>
  </si>
  <si>
    <t>Adapted numerical modelling of the Belousov-Zhabotinsky reaction</t>
  </si>
  <si>
    <t>JOURNAL OF MATHEMATICAL CHEMISTRY</t>
  </si>
  <si>
    <t>MONITORAGGIO ED ARRICCHIMENTO ISOTOPICO DELLA CO2 IN ACQUE TERMALI</t>
  </si>
  <si>
    <t>Cross-diffusion-induced convective patterns in microemulsion systems</t>
  </si>
  <si>
    <t>PHYSICAL CHEMISTRY CHEMICAL PHYSICS</t>
  </si>
  <si>
    <t>Modelling Approach to Enzymatic pH Oscillators in Giant Lipid Vesicles</t>
  </si>
  <si>
    <t>Cross-diffusion-driven convective mixing in initially stable stratifications</t>
  </si>
  <si>
    <t>Phytoremediation of contaminated sites by Trichloroethylene using Zea Mays L</t>
  </si>
  <si>
    <t>Total oxidation of trichloroethylene over mayenite (Ca 12 Al 14 O 33 ) catalyst</t>
  </si>
  <si>
    <t>APPLIED CATALYSIS. B, ENVIRONMENTAL</t>
  </si>
  <si>
    <t>Activatory coupling among oscillating droplets produced in microfluidic based devices</t>
  </si>
  <si>
    <t>INTERNATIONAL JOURNAL OF UNCONVENTIONAL COMPUTING</t>
  </si>
  <si>
    <t>The relevance of inorganic nonlinear chemical reactions for the origin of life studies</t>
  </si>
  <si>
    <t>Interaction of the Belousov-Zhabotinsky reaction with phospholipid engineered membranes</t>
  </si>
  <si>
    <t>THE JOURNAL OF PHYSICAL CHEMISTRY. B</t>
  </si>
  <si>
    <t>A novel synthetic route to prepare high surface area mayenite catalyst for TCE oxidation</t>
  </si>
  <si>
    <t>CATALYSTS</t>
  </si>
  <si>
    <t>Environmental Application of Extra-Framework Oxygen Anions in the Nano-Cages of Mayenite</t>
  </si>
  <si>
    <t>Preface [to Advances in Artificial Life, Evolutionary Computation and Systems Chemistry]</t>
  </si>
  <si>
    <t>Preface [to Advances in Artificial Life, Evolutionary Computation, and Systems Chemistry]</t>
  </si>
  <si>
    <t>Interfacial hydrodynamic instabilities driven by cross-diffusion in reverse microemulsions</t>
  </si>
  <si>
    <t>CHAOS</t>
  </si>
  <si>
    <t>Phytoremediation performances of a maize cultivar grown on trichloroethylene polluted medium</t>
  </si>
  <si>
    <t>Tuning the Chemical Communication of Oscillating Microdroplets by Means of Membrane Composition</t>
  </si>
  <si>
    <t>JOURNAL OF PHYSICAL CHEMISTRY. C</t>
  </si>
  <si>
    <t>Nitrate removal from wastewater through biological denitrification with OGA 24 in a batch reactor</t>
  </si>
  <si>
    <t>WATER</t>
  </si>
  <si>
    <t>From microscopic compartmentalization to hydrodynamic patterns: New pathways for information transport</t>
  </si>
  <si>
    <t>Signal transduction and communication through model membranes in networks of coupled chemical oscillators</t>
  </si>
  <si>
    <t>Strategie di fitorisanamento di siti contaminati da solventi clorurati mediante l'impiego della Zea mays L.</t>
  </si>
  <si>
    <t>On the employ of time series in the numerical treatment of differential equations modeling oscillatory phenomena</t>
  </si>
  <si>
    <t>Multivariate Statistical Analysis of Chemical and Electrochemical Oscillators for an Accurate Frequency Selection</t>
  </si>
  <si>
    <t>On the employ of time series in the numerical treatment of differential equations modelling oscillatory phenomena</t>
  </si>
  <si>
    <t>Trichloroethylene solubilization using a series of commercial biodegradable ethoxylated fatty alcohol surfactants</t>
  </si>
  <si>
    <t>JOURNAL OF CHEMICAL TECHNOLOGY AND BIOTECHNOLOGY</t>
  </si>
  <si>
    <t>Classification  of  cross-diffusion-driven  convection  in  2-component double-layer systems:  Theory and Experiments</t>
  </si>
  <si>
    <t>Determinazione simultanea degli NOx in atmosfera mediante l’impiego di un nuovo substrato per il campionamento attivo</t>
  </si>
  <si>
    <t>Influence of the synthesis method on the catalytic activity of mayenite for the oxidation of gas-phase trichloroethylene</t>
  </si>
  <si>
    <t>Oxidative degradation of trichloroethylene over Fe2O3-doped mayenite: Chlorine poisoning mitigation and improved catalytic performance</t>
  </si>
  <si>
    <t>Chemical communication and dynamics of droplet emulsions in networks of Belousov–Zhabotinsky micro-oscillators produced by microfluidics</t>
  </si>
  <si>
    <t>LAB ON A CHIP</t>
  </si>
  <si>
    <t>Scanning Electrochemical Microscopy of Belousov-Zhabotinsky reaction: how confined oscillations reveal short lived radicals and auto-catalytic species</t>
  </si>
  <si>
    <t>ANALYTICAL CHEMISTRY</t>
  </si>
  <si>
    <t>A novel mechanism for in situ nucleation of spirals controlled by the interplay between phase fronts and reaction-diffusion waves in an oscillatory medium</t>
  </si>
  <si>
    <t>Advances in artificial life, evolutionary computation and systems chemistry: 10th Italian workshop, WIVACE 2015 Bari, Italy, september 22-25, 2015 revised selected papers</t>
  </si>
  <si>
    <t>Advances in Artificial Life, Evolutionary Computation, and Systems Chemistry - 11th Italian Workshop, WIVACE 2016, Fisciano, Italy, October 4-6, 2016, Revised Selected Papers</t>
  </si>
  <si>
    <t>CLEMENTE, ILARIA; ROSSI, FEDERICO</t>
  </si>
  <si>
    <t>Lipid-stabilized water-oil interfaces studied by microfocusing small-angle X-ray scattering</t>
  </si>
  <si>
    <t>LANGMUIR</t>
  </si>
  <si>
    <t>Exploring the water/oil/water interface of phospholipid stabilized double emulsions by micro-focusing synchrotron SAXS</t>
  </si>
  <si>
    <t>RSC ADVANCES</t>
  </si>
  <si>
    <t>MARCHETTINI, NADIA; ROSSI, FEDERICO</t>
  </si>
  <si>
    <t>Controlling chemical chaos in the Belousov-Zhabotinsky oscillator</t>
  </si>
  <si>
    <t>Enhanced solubility of trichloroethylene (TCE) by a poly-oxyethylene alcohol as green surfactant</t>
  </si>
  <si>
    <t>ENVIRONMENTAL TECHNOLOGY &amp; INNOVATION</t>
  </si>
  <si>
    <t>Optimization of the anaerobic denitrification process mediated by Bacillus cereus in a batch reactor</t>
  </si>
  <si>
    <t>Control of chemical chaos through medium viscosity in a batch ferroin-catalysed Belousov-Zhabotinsky reaction</t>
  </si>
  <si>
    <t>ROSSI, FEDERICO; MARCHETTINI, NADIA</t>
  </si>
  <si>
    <t>An improved method for BTEX extraction from charcoal</t>
  </si>
  <si>
    <t>Determination of the trichloroethylene diffusion coefficient in water</t>
  </si>
  <si>
    <t>AICHE JOURNAL</t>
  </si>
  <si>
    <t>DETERMINATION OF TRICHLOROETHYLENE DIFFUSION MATRIX IN WATER AND MICELLAR SOLUTIONS</t>
  </si>
  <si>
    <t>DAMIANI, DAMIANO; ROSSI, FEDERICO; MARCHETTINI, NADIA</t>
  </si>
  <si>
    <t>Pollutants monitoring and air quality evaluation in a confined environment: The ‘Majesty’ of Ambrogio Lorenzetti in the St. Augustine Church in Siena (Italy)</t>
  </si>
  <si>
    <t>ATMOSPHERIC POLLUTION RESEARCH</t>
  </si>
  <si>
    <t>Settore FIS/01 - Fisica Sperimentale</t>
  </si>
  <si>
    <t>CASINI</t>
  </si>
  <si>
    <t>SILVIA</t>
  </si>
  <si>
    <t>01/06/2021</t>
  </si>
  <si>
    <t>MARSILI, LETIZIA; CASINI, SILVIA</t>
  </si>
  <si>
    <t>Insights into cetacean immunology: Do ecological and biological factors make the difference?</t>
  </si>
  <si>
    <t>FRONTIERS IN IMMUNOLOGY</t>
  </si>
  <si>
    <t>CALIANI, ILARIA; CASINI, SILVIA; QUERCI, GIACOMO</t>
  </si>
  <si>
    <t>Biochemical and genotoxic biomarkers in Atherina boyeri to evaluate the status of aquatic ecosystems</t>
  </si>
  <si>
    <t>REGIONAL STUDIES IN MARINE SCIENCE</t>
  </si>
  <si>
    <t>CASINI, SILVIA; CAMPANI, TOMMASO; DI NOI, AGATA; CALIANI, ILARIA</t>
  </si>
  <si>
    <t>Evaluation of the ecotoxicological stress induced by anthropogenic contaminants in Apis mellifera</t>
  </si>
  <si>
    <t>MARSILI, LETIZIA; CAPANNI, FRANCESCA; CASINI, SILVIA; LEONZIO, CLAUDIO</t>
  </si>
  <si>
    <t>MERCURY LEVELS IN SEVERAL SPECIES OF CETACEANS IN THE WORLD: A REVIEW</t>
  </si>
  <si>
    <t>PARROTTA, LUIGI; CAMPANI, TOMMASO; CASINI, SILVIA; ROMI, MARCO; CAI, GIAMPIERO</t>
  </si>
  <si>
    <t>Impact of Raw and Bioaugmented Olive-Mill Wastewater and Olive-Mill Solid Waste on the Content of Photosynthetic Molecules in Tobacco Plants</t>
  </si>
  <si>
    <t>JOURNAL OF AGRICULTURAL AND FOOD CHEMISTRY</t>
  </si>
  <si>
    <t>CASINI, SILVIA; CALIANI, ILARIA; POGGIONI, LETIZIA; DI NOI, AGATA; CAMPANI, TOMMASO</t>
  </si>
  <si>
    <t>Can agricultural fungicides be a source of stress for non-target soil organisms? An ecotoxicological study on Eisenia fetida (Savigny, 1826)</t>
  </si>
  <si>
    <t>01/09/2001</t>
  </si>
  <si>
    <t>JOURNAL OF HIGH ENERGY PHYSICS</t>
  </si>
  <si>
    <t>THE EUROPEAN PHYSICAL JOURNAL. C, PARTICLES AND FIELDS</t>
  </si>
  <si>
    <t>PHYSICAL REVIEW D, PARTICLES, FIELDS, GRAVITATION, AND COSMOLOGY</t>
  </si>
  <si>
    <t>DELOGU</t>
  </si>
  <si>
    <t>PASQUALE</t>
  </si>
  <si>
    <t>01/04/2017</t>
  </si>
  <si>
    <t>Settore FIS/07 - Fisica Applicata(Beni Culturali, Ambientali, Biol.e Medicin)</t>
  </si>
  <si>
    <t>DELOGU, PASQUALE</t>
  </si>
  <si>
    <t>The SPARC_LAB Thomson Source</t>
  </si>
  <si>
    <t>Monochromatic breast CT: absorption and phase-retrieved images</t>
  </si>
  <si>
    <t>Energy characterization of Pixirad-1 photon counting detector system</t>
  </si>
  <si>
    <t>Characterization of Pixirad-1 photon counting detector for X-ray imaging</t>
  </si>
  <si>
    <t>Imaging study of a phase-sensitive breast-CT system in continuous acquisition mode</t>
  </si>
  <si>
    <t>Inpainting approaches to fill in detector gaps in phase contrast computed tomography</t>
  </si>
  <si>
    <t>MEASUREMENT SCIENCE &amp; TECHNOLOGY</t>
  </si>
  <si>
    <t>PIXIE III: a very large area photon-counting CMOS pixel ASIC for sharp X-ray spectral imaging</t>
  </si>
  <si>
    <t>A framework for iterative reconstruction in phase-contrast computed tomography dedicated to the breast</t>
  </si>
  <si>
    <t>IEEE TRANSACTIONS ON RADIATION AND PLASMA MEDICAL SCIENCES</t>
  </si>
  <si>
    <t>Quantitative evaluation of breast CT reconstruction by means of figures of merit based on similarity metrics</t>
  </si>
  <si>
    <t>[P050] Measurement of the linear attenuation coefficients of breast tissues by synchrotron radiation computed tomography</t>
  </si>
  <si>
    <t>PHYSICA MEDICA</t>
  </si>
  <si>
    <t>Image quality comparison between a phase-contrast synchrotron radiation breast CT and a clinical breast CT: a phantom based study</t>
  </si>
  <si>
    <t>Monochromatic breast computed tomography with synchrotron radiation: phase-contrast and phase-retrieved image comparison and full-volume reconstruction</t>
  </si>
  <si>
    <t>JOURNAL OF MEDICAL IMAGING</t>
  </si>
  <si>
    <t>ENDRIZZI, MARCO; DELOGU, PASQUALE</t>
  </si>
  <si>
    <t>Achromatic approach to phase-based multi-modal imaging with conventional X-ray sources</t>
  </si>
  <si>
    <t>OPTICS EXPRESS</t>
  </si>
  <si>
    <t>Laboratory implementation of edge illumination X-ray phase-contrast imaging with energy-resolved detectors</t>
  </si>
  <si>
    <t>BOTTIGLI, UBALDO; DELOGU, PASQUALE</t>
  </si>
  <si>
    <t>Towards breast tomography with synchrotron radiation at Elettra: first images</t>
  </si>
  <si>
    <t>PHYSICS IN MEDICINE AND BIOLOGY</t>
  </si>
  <si>
    <t>DELOGU, PASQUALE; BOTTIGLI, UBALDO</t>
  </si>
  <si>
    <t>Optimization of the equalization procedure for a single-photon counting CdTe detector used for CT</t>
  </si>
  <si>
    <t>DELOGU, PASQUALE; DI TRAPANI, VITTORIO</t>
  </si>
  <si>
    <t>Phase-contrast breast CT: the effect of propagation distance</t>
  </si>
  <si>
    <t>PHYSICS IN MEDICINE &amp; BIOLOGY</t>
  </si>
  <si>
    <t>Quantitative characterization of breast tissues with dedicated CT imaging</t>
  </si>
  <si>
    <t>Optimization of the energy for Breast monochromatic absorption X-ray Computed Tomography</t>
  </si>
  <si>
    <t>Large-area single-photon-counting CdTe detector for synchrotron radiation computed tomography: a dedicated pre-processing procedure</t>
  </si>
  <si>
    <t>JOURNAL OF SYNCHROTRON RADIATION</t>
  </si>
  <si>
    <t>DI TRAPANI, VITTORIO; DELOGU, PASQUALE</t>
  </si>
  <si>
    <t>Towards in vivo K-edge X-ray micro-CT with the pixirad-I/pixie-III detector</t>
  </si>
  <si>
    <t>Characterization of noise and efficiency of the Pixirad-1/Pixie-III CdTe X-ray imaging detector</t>
  </si>
  <si>
    <t>K-edge spectral computed tomography with a photon counting detector and discrete reconstruction</t>
  </si>
  <si>
    <t>Post-reconstruction 3D single-distance phase retrieval for multi-stage phase-contrast tomography with photon-counting detectors</t>
  </si>
  <si>
    <t>[OA158] Noise equivalent number of quanta (NEQ): A tool for choosing the optimal reconstruction algorithm in computed tomography (CT)</t>
  </si>
  <si>
    <t>LOSURDO, LILIANA; BOTTIGLI, UBALDO; DELOGU, PASQUALE</t>
  </si>
  <si>
    <t>Fully Automated Support System for Diagnosis of Breast Cancer in Contrast-Enhanced Spectral Mammography Images</t>
  </si>
  <si>
    <t>JOURNAL OF CLINICAL MEDICINE</t>
  </si>
  <si>
    <t>BOTTIGLI, UBALDO; DELOGU, PASQUALE; DI TRAPANI, VITTORIO</t>
  </si>
  <si>
    <t>Advancements towards the implementation of clinical phase-contrast breast computed tomography at Elettra</t>
  </si>
  <si>
    <t>FORESI</t>
  </si>
  <si>
    <t>LUCA MARIA</t>
  </si>
  <si>
    <t>01/10/2015</t>
  </si>
  <si>
    <t>Settore GEO/01 - Paleontologia e Paleoecologia</t>
  </si>
  <si>
    <t>FORESI, LUCA MARIA</t>
  </si>
  <si>
    <t>Mediterranean coccolith ecobiostratigraphy since the penultimate Glacial (the last 145,000 years) and ecobioevent traceability</t>
  </si>
  <si>
    <t>MARINE MICROPALEONTOLOGY</t>
  </si>
  <si>
    <t>Carbonate Deposition In Restricted Basins: A Pliocene Case Study From the Central Mediterranean (Northwestern Apennines), Italy</t>
  </si>
  <si>
    <t>JOURNAL OF SEDIMENTARY RESEARCH</t>
  </si>
  <si>
    <t>Characterization and provenance of building materials from the Roman pier at San Cataldo (Lecce, Southern Apulia, Italy): A lithostratigraphical and micropaleonthological approach</t>
  </si>
  <si>
    <t>MEDITERRANEAN ARCHAEOLOGY &amp; ARCHAEOMETRY</t>
  </si>
  <si>
    <t>FABBRINI, ALESSIO; FORESI, LUCA MARIA</t>
  </si>
  <si>
    <t>Integrated Quantitative Calcareous Plankton Bio-Magnetostratigraphy of the Early Miocene from IODP Leg 342, Hole U1406A, Newfoundland Ridge, NW Atlantic Ocean</t>
  </si>
  <si>
    <t>STRATIGRAPHY AND GEOLOGICAL CORRELATION</t>
  </si>
  <si>
    <t>FORESI, LUCA MARIA; FABBRINI, ALESSIO</t>
  </si>
  <si>
    <t>In search of the Burdigalian GSSP: new evidence from the Contessa Section (Italy)</t>
  </si>
  <si>
    <t>FORESI, LUCA MARIA; TARANTINI, MASSIMO</t>
  </si>
  <si>
    <t>The “Brunella” Project: preparation and study of a mysticete from the Early Pliocene of Tuscany</t>
  </si>
  <si>
    <t>FORESI, LUCA MARIA; BAMBINI, ANNA MARIA</t>
  </si>
  <si>
    <t>Produzioni etrusche in ‘pietra fetida’ nell’Etruria settentrionale: materie prime e loro provenienza</t>
  </si>
  <si>
    <t>NOTIZIARIO DELLA SOPRINTENDENZA PER I BENI ARCHEOLOGICI DELLA TOSCANA</t>
  </si>
  <si>
    <t>BALDASSINI, NICCOLO'; FORESI, LUCA MARIA</t>
  </si>
  <si>
    <t>New bio-magnetostratigraphic data on the Miocene Moria section (Northern Apennines, Italy): connections between the Mediterranean region and the North Atlantic Ocean</t>
  </si>
  <si>
    <t>NEWSLETTERS ON STRATIGRAPHY</t>
  </si>
  <si>
    <t>SALVATORINI, GIANFRANCO; FORESI, LUCA MARIA</t>
  </si>
  <si>
    <t>Mediterranean Neogene planktonic foraminifer biozonation and biochronology</t>
  </si>
  <si>
    <t>EARTH-SCIENCE REVIEWS</t>
  </si>
  <si>
    <t>ALDINUCCI, MAURO; FORESI, LUCA MARIA; MARTINI, IVAN</t>
  </si>
  <si>
    <t>Composite sequence stratigraphic patterns in alluvial to shallow-marine successions: Examples from the Piacenzian of the Valdelsa Basin (Central Italy)</t>
  </si>
  <si>
    <t>SEDIMENTARY GEOLOGY</t>
  </si>
  <si>
    <t>FORESI, LUCA MARIA; ARRIGHI, SIMONA; CAPECCHI, GIULIA; RICCI, STEFANO</t>
  </si>
  <si>
    <t>Pianosa-Birth of an Island Nineteen million years of geological history, from the first rocks to the deer migration in the last glacial period</t>
  </si>
  <si>
    <t>5.06 Mostra</t>
  </si>
  <si>
    <t>FORESI, LUCA MARIA; CAPECCHI, GIULIA; RICCI, STEFANO; ARRIGHI, SIMONA</t>
  </si>
  <si>
    <t>Campo nell’Elba (LI). Isola di Pianosa: Muni Bunker Bimbo: storia e riscoperta di una grotta d’interesse antropologico nell’isola di Pianosa</t>
  </si>
  <si>
    <t>FORESI, LUCA MARIA; ARRIGHI, SIMONA; BOSCHIN, FRANCESCO; CAPECCHI, GIULIA; RICCI, STEFANO</t>
  </si>
  <si>
    <t>Pianosa - Guida Geologica e Archeologica</t>
  </si>
  <si>
    <t>MARTINI, IVAN; FORESI, LUCA MARIA; BAMBINI, ANNA MARIA; RIFORGIATO, FEDERICA; AMBROSETTI, ELISA; SANDRELLI, FABIO</t>
  </si>
  <si>
    <t>Calcareous plankton bio-chronostratigraphy and sedimentology of the "I Sodi" section (Siena Basin, Italy): a key section for the uppermost Neogene marine deposition in the inner northern Apennines</t>
  </si>
  <si>
    <t>FORESI, LUCA MARIA; AMBROSETTI, ELISA; ARRIGHI, SIMONA; BOSCHIN, FRANCESCO; CAPECCHI, GIULIA; MARTINI, IVAN; RICCI, STEFANO</t>
  </si>
  <si>
    <t>Campo nell’Elba (LI). Isola di Pianosa: Grotta di Cala di Biagio, Campagna di Scavo 2014 (Concessione di Scavo)</t>
  </si>
  <si>
    <t>MORONI</t>
  </si>
  <si>
    <t>ADRIANA</t>
  </si>
  <si>
    <t>Settore BIO/08 - Antropologia</t>
  </si>
  <si>
    <t>MORONI, ADRIANA</t>
  </si>
  <si>
    <t>Dietary Variability During Bronze Age in Central Italy: First Results</t>
  </si>
  <si>
    <t>INTERNATIONAL JOURNAL OF OSTEOARCHAEOLOGY</t>
  </si>
  <si>
    <t>Geological heritage in archaeological sites: case examples from Italy and Russia</t>
  </si>
  <si>
    <t>PROCEEDINGS OF THE GEOLOGISTS ASSOCIATION</t>
  </si>
  <si>
    <t>Tectonic control on the Late Quaternary hydrography of the Upper Tiber Basin (Northern Apennines, Italy)</t>
  </si>
  <si>
    <t>GEOMORPHOLOGY</t>
  </si>
  <si>
    <t>Approaching the study of rock monuments. The archaeological site of Pietralba (Upper Tiber Valley, Arezzo, Italy)</t>
  </si>
  <si>
    <t>ARCHAEOLOGICAL AND ANTHROPOLOGICAL SCIENCES</t>
  </si>
  <si>
    <t>The pre-protohistoric human occupation of the Trasimeno basin. Antiquarian collections and modern-day investigations</t>
  </si>
  <si>
    <t>RIVISTA DI SCIENZE PREISTORICHE</t>
  </si>
  <si>
    <t>Geological activity of humans represented in the World Heritage Sites of India, Italy, and Russia: Evidence of the Anthropocene</t>
  </si>
  <si>
    <t>GEOLOšKI ANALI BALKANSKOGA POLUOSTRVA</t>
  </si>
  <si>
    <t>ARRIGHI, SIMONA; MORONI, ADRIANA</t>
  </si>
  <si>
    <t>Socio-economic relations and settlement dynamics in the Upper Tiber Valley during the Bronze Age. The case-study of Gorgo del Ciliegio (Tuscany – Italy)</t>
  </si>
  <si>
    <t>An overview of Alpine and Mediterranean palaeogeography, terrestrial ecosystems and climate history during MIS 3 with focus on the Middle to Upper Palaeolithic transition</t>
  </si>
  <si>
    <t>BOSCATO, PAOLO; CREZZINI, JACOPO; MORONI, ADRIANA</t>
  </si>
  <si>
    <t>Late Pleistocene last occurrences of the narrow-nosed rhinoceros Stephanorhinus hemitoechus (Mammalia, Perissodactyla) in Italy</t>
  </si>
  <si>
    <t>RIVISTA ITALIANA DI PALEONTOLOGIA E STRATIGRAFIA</t>
  </si>
  <si>
    <t>BOSCHIN, FRANCESCO; ARRIGHI, SIMONA; CREZZINI, JACOPO; MORONI, ADRIANA</t>
  </si>
  <si>
    <t>The dawn of dentistry in the late upper Paleolithic: An early case of pathological intervention at Riparo Fredian</t>
  </si>
  <si>
    <t>AMERICAN JOURNAL OF PHYSICAL ANTHROPOLOGY</t>
  </si>
  <si>
    <t>Letter to the editor: Reply to Hardy &amp; Buckley: Earliest evidence of bitumen from Homo sp. teeth is from El Sidron</t>
  </si>
  <si>
    <t>MORONI, ADRIANA; COSTANTINI, ARMANDO; SCARAMUCCI, SEM; GAMBASSINI, PAOLO</t>
  </si>
  <si>
    <t>The Prehistoric Quarry of La Pietra (Roccastrada, Grosseto, Tuscany) Copper Age Lithic Workshops and the Production of Bifacial Points in Central Italy</t>
  </si>
  <si>
    <t>RANALDO, FILOMENA; BOSCATO, PAOLO; MORONI, ADRIANA; RONCHITELLI, ANNA MARIA</t>
  </si>
  <si>
    <t>Riparo dell’Oscurusciuto (Ginosa-TA): 
la chiusura del ciclo Levallois 
alla fine del Paleolitico medio</t>
  </si>
  <si>
    <t>RONCHITELLI, ANNA MARIA; MORONI, ADRIANA; BOSCATO, PAOLO; GAMBASSINI, PAOLO</t>
  </si>
  <si>
    <t>The Uluzzian 50 years later</t>
  </si>
  <si>
    <t>MORONI, ADRIANA; SPAGNOLO, VINCENZO; CREZZINI, JACOPO; BOSCHIN, FRANCESCO; ARRIGHI, SIMONA</t>
  </si>
  <si>
    <t>Settlement, space organization and land-use of a small Middle Bronze Age community of central Italy. The case study of Gorgo del Ciliegio (Arezzo-Tuscany)</t>
  </si>
  <si>
    <t>SPAGNOLO, VINCENZO; BOSCHIN, FRANCESCO; CAPECCHI, GIULIA; CREZZINI, JACOPO; MORONI, ADRIANA</t>
  </si>
  <si>
    <t>Monte Argentario (GR). Cala dei Santi: Grotta dei Santi (concessione di scavo)</t>
  </si>
  <si>
    <t>BIANCHI, NICOLA; MORONI, ADRIANA; CAPECCHI, GIULIA; ANCORA, STEFANIA; RICCI, STEFANO; LEONZIO, CLAUDIO</t>
  </si>
  <si>
    <t>Trace Elements in Eneolithic and Late Medieval Human Bones from Two Archaeological Sites in Tuscany: Evaluation of Diagenetic Processes, Diet and Exposure to Heavy Metals</t>
  </si>
  <si>
    <t>JOURNAL OF ANTHROPOLOGY AND ARCHAEOLOGY</t>
  </si>
  <si>
    <t>SCARAMUCCI, SEM; VOLPI, VANESSA; COSTANTINI, ARMANDO; GIAMELLO, MARCO; DONATI, ALESSANDRO; MORONI, ADRIANA</t>
  </si>
  <si>
    <t>New challenges in the study of lithic raw materials in central Italy at the dawn of metal working societies: La Pietra and other radiolarite quarry-workshops in Tuscany</t>
  </si>
  <si>
    <t>JOURNAL OF LITHIC STUDIES</t>
  </si>
  <si>
    <t>SPAGNOLO, VINCENZO; AURELI, DANIELE; BOSCHIN, FRANCESCO; CAPECCHI, GIULIA; CREZZINI, JACOPO; ARRIGHI, SIMONA; MORONI, ADRIANA</t>
  </si>
  <si>
    <t>The sea destroys, the sea preserves. New evidence on last Neandertals in Central Italy from Grotta di Cala dei Santi (Grosseto)</t>
  </si>
  <si>
    <t>BULLETIN DU MUSEE D'ANTHROPOLOGIE PREHISTORIQUE DE MONACO</t>
  </si>
  <si>
    <t>MORONI, ADRIANA; BOSCATO, PAOLO; ALLEVATO, EMILIA; BENOCCI, ANDREA; FAVILLI, LEONARDO; MANGANELLI, GIUSEPPE; GAMBASSINI, PAOLO</t>
  </si>
  <si>
    <t>The Mesolithic occupation at Grotta della Cala (Marina di Camerota – Salerno – Italy).  A preliminary assessment</t>
  </si>
  <si>
    <t>PREISTORIA ALPINA</t>
  </si>
  <si>
    <t>SPAGNOLO, VINCENZO; CAPECCHI, GIULIA; ARRIGHI, SIMONA; AURELI, DANIELE; CREZZINI, JACOPO; RICCI, STEFANO; SCARAMUCCI, SEM; MORONI, ADRIANA</t>
  </si>
  <si>
    <t>Un tuffo nel mondo dei Neandertaliani, Gotta dei Santi (Argentario)</t>
  </si>
  <si>
    <t>ARRIGHI, SIMONA; AURELI, DANIELE; BOSCHIN, FRANCESCO; SPAGNOLO, VINCENZO; RICCI, STEFANO; CREZZINI, JACOPO; BOSCATO, PAOLO; MORONI, ADRIANA</t>
  </si>
  <si>
    <t>The earliest evidence for mechanically delivered projectile weapons in Europe</t>
  </si>
  <si>
    <t>NATURE ECOLOGY &amp; EVOLUTION</t>
  </si>
  <si>
    <t>MORONI, ADRIANA; CREZZINI, JACOPO; CAPECCHI, GIULIA; ARRIGHI, SIMONA; AURELI, DANIELE; SCARAMUCCI, SEM; RICCI, STEFANO; BOSCHIN, FRANCESCO; SPAGNOLO, VINCENZO</t>
  </si>
  <si>
    <t>Late Neandertals in central Italy. High-resolution chronicles from Grotta dei Santi (Monte Argentario - Tuscany)</t>
  </si>
  <si>
    <t>QUATERNARY SCIENCE REVIEWS</t>
  </si>
  <si>
    <t>MARTINI, IVAN; RONCHITELLI, ANNA MARIA; ARRIGHI, SIMONA; CAPECCHI, GIULIA; RICCI, STEFANO; SCARAMUCCI, SEM; SPAGNOLO, VINCENZO; GAMBASSINI, PAOLO; MORONI, ADRIANA</t>
  </si>
  <si>
    <t>Cave clastic sediments as a tool for refining the study of human occupation of prehistoric sites: insights from the cave site of La Cala (Cilento, southern Italy)</t>
  </si>
  <si>
    <t>JOURNAL OF QUATERNARY SCIENCE</t>
  </si>
  <si>
    <t>SPAGNOLO, VINCENZO; ARRIGHI, SIMONA; AURELI, DANIELE; BOSCATO, PAOLO; BOSCHIN, FRANCESCO; CAPECCHI, GIULIA; CREZZINI, JACOPO; MORONI, ADRIANA; RICCI, STEFANO; SCARAMUCCI, SEM; RONCHITELLI, ANNA MARIA</t>
  </si>
  <si>
    <t>Le potenzialità del GIS nella ricostruzione delle strutture sociali e delle strategie economiche ed insediative degli accampamenti musteriani in Italia centro-meridionale. GIS potentialities in reconstructing social structures and economic and settling strategies in Mousterian sites of Central-Southern Italy</t>
  </si>
  <si>
    <t>ANNALI DELL'UNIVERSITÀ DI FERRARA. SEZIONE: MUSEOLOGIA SCIENTIFICA E NATURALISTICA</t>
  </si>
  <si>
    <t>MORONI, ADRIANA; RONCHITELLI, ANNA MARIA; ARRIGHI, SIMONA; AURELI, DANIELE; BOSCATO, PAOLO; BOSCHIN, FRANCESCO; CAPECCHI, GIULIA; CREZZINI, JACOPO; MARCIANI, GIULIA; RANALDO, FILOMENA; RICCI, STEFANO; SCARAMUCCI, SEM; SPAGNOLO, VINCENZO; GAMBASSINI, PAOLO</t>
  </si>
  <si>
    <t>Grotta del Cavallo (Apulia-Southern Italy). The Uluzzian in the mirror</t>
  </si>
  <si>
    <t>JOURNAL OF ANTHROPOLOGICAL SCIENCES</t>
  </si>
  <si>
    <t>01/01/2022</t>
  </si>
  <si>
    <t>TURINI</t>
  </si>
  <si>
    <t>NICOLA</t>
  </si>
  <si>
    <t>BOSSINI, EDOARDO; BOTTIGLI, UBALDO; LOSURDO, LILIANA; SCRIBANO, ANGELO; TURINI, NICOLA</t>
  </si>
  <si>
    <t>Elastic differential cross-section measurement at √s=13 TeV by TOTEM</t>
  </si>
  <si>
    <t>BERRETTI, MIRKO; BOSSINI, EDOARDO; BOTTIGLI, UBALDO; LOSURDO, LILIANA; OLIVERI, ERALDO; SCRIBANO, ANGELO; TURINI, NICOLA</t>
  </si>
  <si>
    <t>Evidence for non-exponential elastic proton-proton differential cross-section at low |t| and √s=8 TeV by TOTEM</t>
  </si>
  <si>
    <t>NUCLEAR PHYSICS. B</t>
  </si>
  <si>
    <t>Measurement of the forward charged particle pseudorapidity density in pp collisions at s=8  TeV using a displaced interaction point: TOTEM Collaboration</t>
  </si>
  <si>
    <t>BERRETTI, MIRKO; BOSSINI, EDOARDO; BOTTIGLI, UBALDO; LOSURDO, LILIANA; OLIVERI, ERALDO; RUGGIERO, GRAZIA; SCRIBANO, ANGELO; TURINI, NICOLA</t>
  </si>
  <si>
    <t>Diamond detectors for the TOTEM timing upgrade</t>
  </si>
  <si>
    <t>First measurement of elastic, inelastic and total cross-section at √s=13 TeV by TOTEM and overview of cross-section data at LHC energies</t>
  </si>
  <si>
    <t>Measurement of elastic pp scattering at s√=8  TeV in the Coulomb–nuclear interference region: determination of the ρ-parameter and the total cross-section</t>
  </si>
  <si>
    <t>BERRETTI, MIRKO; BOSSINI, EDOARDO; BOTTIGLI, UBALDO; DE LEONARDIS, FRANCESCO; GARCIA, GERALD FORT; ISIDORI, TOMMASO; LOSURDO, LILIANA; OLIVERI, ERALDO; RUGGIERO, GRAZIA; SCRIBANO, ANGELO; TURINI, NICOLA; MARTELLO, VALENTINO GABRIEL</t>
  </si>
  <si>
    <t>First determination of the ρ parameter at √s=13 TeV: probing the existence of a colourless C-odd three-gluon compound state: TOTEM Collaboration</t>
  </si>
  <si>
    <t>Settore GEO/07 - Petrologia e Petrografia</t>
  </si>
  <si>
    <t>LITHOS</t>
  </si>
  <si>
    <t>Settore BIO/05 - Zoologia</t>
  </si>
  <si>
    <t>MANGANELLI, GIUSEPPE; BARBATO, DEBORA; GIUSTI, FOLCO</t>
  </si>
  <si>
    <t>Hypnophila zirjensis n. sp., a new azecid land snail from the Croatian island of žirje (Gastropoda: Pulmonata: Orthurethra)</t>
  </si>
  <si>
    <t>JOURNAL OF CONCHOLOGY</t>
  </si>
  <si>
    <t>MANGANELLI, GIUSEPPE; GIUSTI, FOLCO; BARBATO, DEBORA</t>
  </si>
  <si>
    <t>Exploration of phylogeography of Monacha cantiana s.l. continues: the populations of the Apuan Alps (NW Tuscany, Italy) (Eupulmonata, Stylommatophora, Hygromiidae)</t>
  </si>
  <si>
    <t>ZOOKEYS</t>
  </si>
  <si>
    <t>BARBATO, DEBORA; BENOCCI, ANDREA; MANGANELLI, GIUSEPPE</t>
  </si>
  <si>
    <t>The biogeography of non-marine molluscs in the Tuscan Archipelago reveals combined effects of current eco-geographical drivers and paleogeography</t>
  </si>
  <si>
    <t>ORGANISMS DIVERSITY &amp; EVOLUTION</t>
  </si>
  <si>
    <t>MANGANELLI, GIUSEPPE; BARBATO, DEBORA; BENOCCI, ANDREA</t>
  </si>
  <si>
    <t>Non marine molluscs of Monte Argentario [I molluschi terrestri e d'acqua dolce del Monte Argentario]</t>
  </si>
  <si>
    <t>ATTI DELLA SOCIETÀ TOSCANA DI SCIENZE NATURALI RESIDENTE IN PISA. MEMORIE. SERIE B</t>
  </si>
  <si>
    <t>MANGANELLI, GIUSEPPE; BARBATO, DEBORA; BENOCCI, ANDREA; GIUSTI, FOLCO</t>
  </si>
  <si>
    <t>Unravelling the tangle of the azecid land snails: a survey on the supraspecific systematics based on comparative morphology and molecular phylogeny (Gastropoda: Eupulmonata: Orthurethra)</t>
  </si>
  <si>
    <t>FOLIA MALACOLOGICA</t>
  </si>
  <si>
    <t>BARBATO, DEBORA; BENOCCI, ANDREA; CARUSO, TANCREDI; MANGANELLI, GIUSEPPE</t>
  </si>
  <si>
    <t>The role of dispersal and local environment in urban land snail assemblages: an example of three cities in Central Italy</t>
  </si>
  <si>
    <t>URBAN ECOSYSTEMS</t>
  </si>
  <si>
    <t>BENOCCI, ANDREA; FAVILLI, LEONARDO; BARBATO, DEBORA; MANGANELLI, GIUSEPPE</t>
  </si>
  <si>
    <t>Fauna urbana: biodiversità e conservazione.</t>
  </si>
  <si>
    <t>FAVILLI, LEONARDO; PIAZZINI, SANDRO; BARBATO, DEBORA; MANGANELLI, GIUSEPPE</t>
  </si>
  <si>
    <t>Acclimatization of Poecilia reticulata (Peters, 1859) and Xiphophorus maculatus (Gunther, 1866) (Cyprinodontiformes: Poeciliidae) in central Italy</t>
  </si>
  <si>
    <t>JOURNAL OF APPLIED ICHTHYOLOGY</t>
  </si>
  <si>
    <t>BOSCATO</t>
  </si>
  <si>
    <t>01/02/2020</t>
  </si>
  <si>
    <t>BOSCATO, PAOLO</t>
  </si>
  <si>
    <t>Resti faunistici</t>
  </si>
  <si>
    <t>Ambienti ed economia nel Paleolitico medio 
della Puglia: lo studio delle faune</t>
  </si>
  <si>
    <t>Seasonality and function of Mesolithic valley-bottom sites: Results from Galgenbühel/Dos de la Forca, Adige valley (South Tyrol, Italian Alps)</t>
  </si>
  <si>
    <t>BOSCATO, PAOLO; CREZZINI, JACOPO</t>
  </si>
  <si>
    <t>Allevamento e caccia: i resti di macrofauna</t>
  </si>
  <si>
    <t>Il Cavallo e l’Uro: 
le prede dei cacciatori neandertaliani 
nella Grotta di Santa Croce di Bisceglie (BT)</t>
  </si>
  <si>
    <t>BOSCHIN, FRANCESCO; BOSCATO, PAOLO</t>
  </si>
  <si>
    <t>Late Quaternary horses in Eurasia in the face of climate and vegetation change</t>
  </si>
  <si>
    <t>SCIENCE ADVANCES</t>
  </si>
  <si>
    <t>Equus ferus e Equus hydruntinus nella serie epigravettiana di Grotta Paglicci (Rignano Garganico – Foggia)</t>
  </si>
  <si>
    <t>Lo sfruttamento degli ungulati 
a Grotta Paglicci durante l’Epigravettiano Antico: 
il caso del livello 16a3-3</t>
  </si>
  <si>
    <t>BOSCATO, PAOLO; RONCHITELLI, ANNA MARIA</t>
  </si>
  <si>
    <t>Le strutture di combustione 
al Riparo l’Oscurusciuto (Ginosa - TA)</t>
  </si>
  <si>
    <t>The RESET project: Constructing a European tephra lattice for refined synchronisation of environmental and archaeological events during the last c. 100 ka</t>
  </si>
  <si>
    <t>BOSCATO, PAOLO; BOSCHIN, FRANCESCO; CREZZINI, JACOPO</t>
  </si>
  <si>
    <t>Nuovi dati faunistici del Bronzo finale e della prima età del Ferro dell’insediamento 
La Rocca di Chiuso (Lecco)</t>
  </si>
  <si>
    <t>CREZZINI, JACOPO; BOSCHIN, FRANCESCO; BOSCATO, PAOLO</t>
  </si>
  <si>
    <t>Earliest evidence of dental caries manipulation in the Late Upper Palaeolithic</t>
  </si>
  <si>
    <t>BOSCATO, PAOLO; BOSCHIN, FRANCESCO; RONCHITELLI, ANNA MARIA</t>
  </si>
  <si>
    <t>Paleoenvironmental and paleoclimatic context during the Upper Palaeolithic (late Upper Pleistocene) in the Italian Peninsula. The small mammal record from Grotta Paglicci (Rignano Garganico, Foggia, Southern Italy)</t>
  </si>
  <si>
    <t>WIERER, URSULA; BOSCATO, PAOLO; BOSCHIN, FRANCESCO; CREZZINI, JACOPO</t>
  </si>
  <si>
    <t>Living near the water. Environment, wetland economy and fishing techniques of the Mesolithic site Galgenbühel/Dos de la Forca in the Adige Valley (South Tyrol, Italy)</t>
  </si>
  <si>
    <t>RANALDO, FILOMENA; ARRIGHI, SIMONA; BOSCATO, PAOLO; RONCHITELLI, ANNA MARIA</t>
  </si>
  <si>
    <t>La variabilità tecnica del Musteriano 
della Grotta di Santa Croce (Bisceglie - BT)</t>
  </si>
  <si>
    <t>BOSCHIN, FRANCESCO; BOSCATO, PAOLO; CREZZINI, JACOPO; RONCHITELLI, ANNA MARIA</t>
  </si>
  <si>
    <t>The palaeoecological meaning of macromammal remains from archaeological sites exemplified by the case study of Grotta Paglicci (Upper Palaeolithic, southern Italy)</t>
  </si>
  <si>
    <t>QUATERNARY RESEARCH</t>
  </si>
  <si>
    <t>CAPECCHI, GIULIA; RICCI, STEFANO; BOSCHIN, FRANCESCO; BOSCATO, PAOLO; RONCHITELLI, ANNA MARIA</t>
  </si>
  <si>
    <t>Strontium and stable isotope evidence of human mobility strategies across the Last Glacial Maximum in southern Italy</t>
  </si>
  <si>
    <t>MARCIANI, GIULIA; SPAGNOLO, VINCENZO; AURELI, DANIELE; BOSCATO, PAOLO; RONCHITELLI, ANNA MARIA</t>
  </si>
  <si>
    <t>Continuities and discontinuities at the Oscurusciuto rock shelter (Ginosa, Taranto). The last Neanderthals in Southern Italy</t>
  </si>
  <si>
    <t>SPAGNOLO, VINCENZO; AURELI, DANIELE; BOSCATO, PAOLO; RANALDO, FILOMENA; RONCHITELLI, ANNA MARIA</t>
  </si>
  <si>
    <t>Between hearths and volcanic ash: the SU 13 palimpsest of the Oscurusciuto rock shelter (Ginosa e Southern Italy): analytical and interpretative questions</t>
  </si>
  <si>
    <t>SPAGNOLO, VINCENZO; AURELI, DANIELE; RANALDO, FILOMENA; BOSCATO, PAOLO; RONCHITELLI, ANNA MARIA</t>
  </si>
  <si>
    <t>Middle Palaeolithic technical behaviour: Material import-export and Levallois production at the SU 13 of Oscurusciuto rock shelter, Southern Italy</t>
  </si>
  <si>
    <t>SPAGNOLO, VINCENZO; AURELI, DANIELE; BOSCHIN, FRANCESCO; BOSCATO, PAOLO; RONCHITELLI, ANNA MARIA</t>
  </si>
  <si>
    <t>Neanderthal activity and resting areas from stratigraphic unit 13 at the Middle Palaeolithic site of Oscurusciuto (Ginosa - Taranto, Southern Italy)</t>
  </si>
  <si>
    <t>BOSCHIN, FRANCESCO; CREZZINI, JACOPO; ARRIGHI, SIMONA; AURELI, DANIELE; BOSCATO, PAOLO; RONCHITELLI, ANNA MARIA</t>
  </si>
  <si>
    <t>Tafonomia e tecniche di imaging 3D: metodi, applicazioni e prospettive. 3D imaging and taphonomy: methods, applications and perspectives</t>
  </si>
  <si>
    <t>MARCIANI, GIULIA; ARRIGHI, SIMONA; AURELI, DANIELE; SPAGNOLO, VINCENZO; BOSCATO, PAOLO; RONCHITELLI, ANNA MARIA</t>
  </si>
  <si>
    <t>Middle Palaeolithic lithic tools: techno-functional and use-wear analysis of target objects from SU 13 at the Oscurusciuto rock shelter, Southern Italy</t>
  </si>
  <si>
    <t>CREZZINI, JACOPO; BOSCHIN, FRANCESCO; BOSCATO, PAOLO; RICCI, STEFANO; RONCHITELLI, ANNA MARIA; SPAGNOLO, VINCENZO</t>
  </si>
  <si>
    <t>A Spotted Hyaena den in the Middle Palaeolithic of Grotta Paglicci (Gargano promontory – Apulia – Southern Italy)</t>
  </si>
  <si>
    <t>CREZZINI, JACOPO; ARRIGHI, SIMONA; BOSCHIN, FRANCESCO; GIAMELLO, MARCO</t>
  </si>
  <si>
    <t>Measuring weathering and nanoparticle coating impact on surface roughness of natural stones</t>
  </si>
  <si>
    <t>STUDIES IN CONSERVATION</t>
  </si>
  <si>
    <t>GIAMELLO, MARCO; RICCI, STEFANO; BOSCHIN, FRANCESCO; CREZZINI, JACOPO; ARRIGHI, SIMONA; CAPECCHI, GIULIA; SCALA, ANDREA</t>
  </si>
  <si>
    <t>Le imprimiture</t>
  </si>
  <si>
    <t>CALIANI</t>
  </si>
  <si>
    <t>18/12/2018</t>
  </si>
  <si>
    <t>18/12/2021</t>
  </si>
  <si>
    <t>CALIANI, ILARIA</t>
  </si>
  <si>
    <t>Biomarkers employment in planktonic copepods for early management and conservation of aquatic ecosystems: the case of the 'Capo Peloro' lakes (southern Italy)</t>
  </si>
  <si>
    <t>ANCORA, STEFANIA; CALIANI, ILARIA; LEONZIO, CLAUDIO</t>
  </si>
  <si>
    <t>Carbonic anhydrase integrated into a multimarker approach for the detection of the stress status induced by pollution exposure in Mytilus galloprovincialis: A field case study</t>
  </si>
  <si>
    <t>MAESTRO</t>
  </si>
  <si>
    <t>MAESTRO, PAOLO</t>
  </si>
  <si>
    <t>Cosmic rays: direct measurements</t>
  </si>
  <si>
    <t>Particle tracking in the CALET experiment</t>
  </si>
  <si>
    <t>Search for the Exotic Meson X(5568) with the Collider Detector at Fermilab</t>
  </si>
  <si>
    <t>Tevatron Run II combination of the effective leptonic electroweak mixing angle</t>
  </si>
  <si>
    <t>PHYSICAL REVIEW D</t>
  </si>
  <si>
    <t>Search for Resonances Decaying to Top and Bottom Quarks with the CDF Experiment</t>
  </si>
  <si>
    <t>Measurement of the energy spectra of carbon and oxygen nuclei in cosmic rays with CALET</t>
  </si>
  <si>
    <t>Combined forward-backward asymmetry measurements in top-antitop quark production at the tevatron</t>
  </si>
  <si>
    <t>First measurement of the forward-backward asymmetry in bottom-quark pair production at high mass</t>
  </si>
  <si>
    <t>PHYSICAL REVIEW. D. PARTICLES, FIELDS, GRAVITATION, AND COSMOLOGY</t>
  </si>
  <si>
    <t>Measurement of the top-quark mass in the tt¯ dilepton channel using the full CDF Run II data set</t>
  </si>
  <si>
    <t>Search for Higgs-like particles produced in association with bottom quarks in proton-antiproton collisions</t>
  </si>
  <si>
    <t>Measurement of the inclusive-isolated prompt-photon cross section in p-pbar collisions using the full CDF data set</t>
  </si>
  <si>
    <t>Studies of high-transverse momentum jet substructure and top quarks produced in 1.96 TeV proton-antiproton collisions</t>
  </si>
  <si>
    <t>Tevatron constraints on models of the Higgs boson with exotic spin and parity using decays to bottom-antibottom quark pairs</t>
  </si>
  <si>
    <t>Measurement of the differential cross sections for W -boson production in association with jets in p p collisions at s =1.96 TeV</t>
  </si>
  <si>
    <t>Search for production of an Υ (1 S) meson in association with a W or Z boson using the full 1.96 TeV pp ¯ collision data set at CDF</t>
  </si>
  <si>
    <t>Constraints on models of the Higgs boson with exotic spin and parity using decays to bottom-antibottom quarks in the full CDF data set</t>
  </si>
  <si>
    <t>Search for standard-model  Z and Higgs bosons decaying into a bottom-antibottom quark pair in proton-antiproton collisions at 1.96 TeV</t>
  </si>
  <si>
    <t>Measurement of the production and differential cross sections of W+ W- bosons in association with jets in pp¯ collisions at √s = 1.96TeV</t>
  </si>
  <si>
    <t>Measurement of differential production cross sections for Z/gamma* bosons in association with jets in p anti-p collisions at sqrt(s)=1.96 TeV</t>
  </si>
  <si>
    <t>Tevatron Combination of Single-Top-Quark Cross Sections and Determination of the Magnitude of the Cabibbo-Kobayashi-Maskawa Matrix Element Vtb</t>
  </si>
  <si>
    <t>Measurement of central exclusive π+π- production in p p ¯ collisions at s =0.9 and 1.96 TeV at CDF MEASUREMENT of CENTRAL EXCLUSIVE π+π- ...</t>
  </si>
  <si>
    <t>BIGONGIARI, GABRIELE; MAESTRO, PAOLO; MARROCCHESI, PIER SIMONE</t>
  </si>
  <si>
    <t>GAMMA-400 gamma-ray observatory</t>
  </si>
  <si>
    <t>Space γ-observatory GAMMA-400 Current Status and Perspectives</t>
  </si>
  <si>
    <t>PHYSICS PROCEDIA</t>
  </si>
  <si>
    <t>The GAMMA-400 gamma-ray telescope for precision gamma-ray emission investigations</t>
  </si>
  <si>
    <t>Perspectives of the GAMMA-400 space observatory for high-energy gamma rays and cosmic rays measurements</t>
  </si>
  <si>
    <t>BIGONGIARI, GABRIELE; BONECHI, SIMONE; MAESTRO, PAOLO; MARROCCHESI, PIER SIMONE</t>
  </si>
  <si>
    <t>The GAMMA-400 experiment: Status and prospects</t>
  </si>
  <si>
    <t>BULLETIN OF THE RUSSIAN ACADEMY OF SCIENCES. PHYSICS</t>
  </si>
  <si>
    <t>Separation of electrons and protons in the GAMMA-400 gamma-ray telescope</t>
  </si>
  <si>
    <t>BAGLIESI, MARIA GRAZIA; BIGONGIARI, GABRIELE; MAESTRO, PAOLO; MARROCCHESI, PIER SIMONE</t>
  </si>
  <si>
    <t>The CALorimetric Electron Telescope (CALET) for high-energy astroparticle physics on the International Space Station</t>
  </si>
  <si>
    <t>BARRIA, PATRIZIA; CATASTINI, PIERLUIGI; CAVALIERE, VIVIANA; MAESTRO, PAOLO; RUFFINI, FABRIZIO</t>
  </si>
  <si>
    <t>Study of the energy dependence of the underlying event in proton-antiproton collisions</t>
  </si>
  <si>
    <t>Measurement of the Bc± production cross section in p p-bar collisions at sqrt(s)=1.96 TeV</t>
  </si>
  <si>
    <t>Measurement of the forward-backward asymmetry in low-mass bottom-quark pairs produced in proton-antiproton collisions</t>
  </si>
  <si>
    <t>Search for a low-mass neutral Higgs boson with suppressed couplings to fermions using events with multiphoton final states</t>
  </si>
  <si>
    <t>Measurement of sin^2theta_eff_lept using e+ e- pairs from γ∗/Z bosons produced in p p-bar collisions at a center-of-momentum energy of 1.96 TeV</t>
  </si>
  <si>
    <t>Measurement of the WW and WZ production cross section using final states with a charged lepton and heavy-flavor jets in the full CDF Run II data set</t>
  </si>
  <si>
    <t>Measurement of the single top quark production cross section and |Vtb | in 1.96 TeV p p-bar collisions with missing transverse energy and jets and final CDF combination</t>
  </si>
  <si>
    <t>BARRIA, PATRIZIA; CATASTINI, PIERLUIGI; CAVALIERE, VIVIANA; GAROSI, PAOLA; MAESTRO, PAOLO; RUFFINI, FABRIZIO</t>
  </si>
  <si>
    <t>Measurement of the D+ -meson production cross section at low transverse momentum in  p anti-p collisions at s=1.96  TeV</t>
  </si>
  <si>
    <t>BAGLIESI, MARIA GRAZIA; BIGONGIARI, GABRIELE; BONECHI, SIMONE; MAESTRO, PAOLO; MARROCCHESI, PIER SIMONE; VANNUCCINI, ELISA</t>
  </si>
  <si>
    <t>BARRIA, PATRIZIA; CATASTINI, PIERLUIGI; CAVALIERE, VIVIANA; MAESTRO, PAOLO; RUFFINI, FABRIZIO; TORRE, STEFANO; VOLPI, GUIDO</t>
  </si>
  <si>
    <t>Measurement of vector boson plus D∗ (2010)+ meson production in p p-bar collisions at sqrt(s) =1.96 TeV</t>
  </si>
  <si>
    <t>Measurement of the forward-backward asymmetry of top-quark and antiquark pairs using the full CDF Run II data set</t>
  </si>
  <si>
    <t>MARSILI</t>
  </si>
  <si>
    <t>LETIZIA</t>
  </si>
  <si>
    <t>01/06/2023</t>
  </si>
  <si>
    <t>MARSILI, LETIZIA</t>
  </si>
  <si>
    <t>Cetacean mass strandings and multidisciplinary work</t>
  </si>
  <si>
    <t>Persistent organic pollutants in cetaceans living in a hotspot area: the Mediterranean sea</t>
  </si>
  <si>
    <t>First report of Salmonella 1,4,[5],12:i:- in free-ranging striped dolphins (Stenella coeruleoalba), Italy</t>
  </si>
  <si>
    <t>Spatio-temporal patterns of genetic diversity in the Mediterranean striped dolphin (Stenella coeruleoalba)</t>
  </si>
  <si>
    <t>JOURNAL OF ZOOLOGICAL SYSTEMATICS AND EVOLUTIONARY RESEARCH</t>
  </si>
  <si>
    <t>Insights into dolphins' immunology: immuno-phenotypic study on Mediterranean and Atlantic Stranded Cetaceans</t>
  </si>
  <si>
    <t>Trace element concentrations in the Mediterranean monk seal (Monachus monachus) in the eastern Mediterranean Sea</t>
  </si>
  <si>
    <t>Meningoencephalitis and Listeria monocytogenes, Toxoplasma gondii and Brucella spp. coinfection in a dolphin in Italy</t>
  </si>
  <si>
    <t>DISEASES OF AQUATIC ORGANISMS</t>
  </si>
  <si>
    <t>Occlusive mycotic tracheobronchitis and systemic alphaherpesvirus coinfection in a free-living striped dolphin stenella coeruleoalba in Italy</t>
  </si>
  <si>
    <t>Cetacean Poxvirus in two striped dolphins (Stenella coeruleoalba) stranded on the Tyrrhenian coast of Italy: histopathological, ultrastructural, biomolecular, and ecotoxicological findings</t>
  </si>
  <si>
    <t>FRONTIERS IN VETERINARY SCIENCE</t>
  </si>
  <si>
    <t>Western blot expression of 5-lipoxygenase in the brain from striped dolphins (stenella coeruleoalba) and bottlenose dolphins (tursiops truncatus) with or without encephalitis/meningo-encephalitis of infectious nature</t>
  </si>
  <si>
    <t>JOURNAL OF BIOLOGICAL REGULATORS &amp; HOMEOSTATIC AGENTS</t>
  </si>
  <si>
    <t>CONSALES, GUIA; MARSILI, LETIZIA</t>
  </si>
  <si>
    <t>First assessment of organochlorine levels in three different cetacean species in the Greek Ionian Sea</t>
  </si>
  <si>
    <t>Bioaccumulation of organochlorine compounds in large, threatened elasmobranchs off northern New South Wales, Australia</t>
  </si>
  <si>
    <t>ALOISI, ANNA MARIA; MARSILI, LETIZIA</t>
  </si>
  <si>
    <t>A novel human pain insensitivity disorder caused by a point mutation in ZFHX2</t>
  </si>
  <si>
    <t>BRAIN</t>
  </si>
  <si>
    <t>MARSILI, LETIZIA; CAPANNI, FRANCESCA</t>
  </si>
  <si>
    <t>S.T.R.E.S.S. (Statistical Toxicological Risk Elaboration System in Stenella coeruleoalba) from organochlorine compounds (OCs): white (no hazard) or red (emergency) code?</t>
  </si>
  <si>
    <t>L’importanza dell’elaborazione statistica nella valutazione del pericolo potenziale da organoclorurati nella stenella striata (Stenella coeruleoalba) del Mar Mediterraneo</t>
  </si>
  <si>
    <t>LENZI, MAURO; FRANCHI, ENRICA; MARSILI, LETIZIA</t>
  </si>
  <si>
    <t>Assessment of Fish-Farms Wastewaters Synergistic Impact on a Mediterranean Non-Tidal Lagoon</t>
  </si>
  <si>
    <t>HSOA JOURNAL OF AQUACULTURE &amp; FISHERIES</t>
  </si>
  <si>
    <t>CONSALES, GUIA; MICARELLI, PRIMO; MARSILI, LETIZIA</t>
  </si>
  <si>
    <t>Organochlorine compounds in several species of shark sampled in three different world areas</t>
  </si>
  <si>
    <t>Top predators marini ed accumulo di organoclorurati: il Mar Mediterraneo a confronto con altre aree del mondo</t>
  </si>
  <si>
    <t>CAPANNI, FRANCESCA; D'AGOSTINO, ANTONELLA; MARSILI, LETIZIA</t>
  </si>
  <si>
    <t>Statistica e tossicologia: l’importanza della interdisciplinarietà per valutare il pericolo potenziale da organoclorurati nella stenella striata (Stenella coeruleoalba) del Mar Mediterraneo</t>
  </si>
  <si>
    <t>CONSALES, GUIA; MICARELLI, PRIMO; COPPOLA, DANIELE; CARLETTI, LAURA; MARSILI, LETIZIA</t>
  </si>
  <si>
    <t>Sharks and organochlorine compounds: from Australia to South Africa passing by Mediterranean Sea</t>
  </si>
  <si>
    <t>MARTINI</t>
  </si>
  <si>
    <t>IVAN</t>
  </si>
  <si>
    <t>01/05/2021</t>
  </si>
  <si>
    <t>Settore GEO/02 - Geologia Stratigrafica e Sedimentologica</t>
  </si>
  <si>
    <t>MARTINI, IVAN</t>
  </si>
  <si>
    <t>Sedimentation and basin-fill history of the Pliocene succession exposed in the northern Siena-Radicofani Basin (Tuscany, Italy): a sequence-stratigraphic approach</t>
  </si>
  <si>
    <t>MARTINI, IVAN; SANDRELLI, FABIO</t>
  </si>
  <si>
    <t>Facies analysis of a Pliocene river-dominated deltaic succession (Siena Basin, Italy): Implications for the formation and infilling of terminal distributary channels</t>
  </si>
  <si>
    <t>SEDIMENTOLOGY</t>
  </si>
  <si>
    <t>AMBROSETTI, ELISA; MARTINI, IVAN; SANDRELLI, FABIO</t>
  </si>
  <si>
    <t>Shoal-water deltas in high-accommodation settings: Insights from the lacustrine Valimi Formation (Gulf of Corinth, Greece)</t>
  </si>
  <si>
    <t>MARTINI, IVAN; AMBROSETTI, ELISA; SANDRELLI, FABIO</t>
  </si>
  <si>
    <t>The role of sediment supply in large-scale stratigraphic architecture of ancient Gilbert-type deltas (Pliocene Siena-Radicofani Basin, Italy)</t>
  </si>
  <si>
    <t>SANDRELLI, FABIO; MAZZEI, ROBERTO; MONECHI, SIMONETTA; MARTINI, IVAN</t>
  </si>
  <si>
    <t>The Scaglia Toscana Formation of the Monti del Chianti: new lithostratigraphic and biostratigraphic data</t>
  </si>
  <si>
    <t>MIRALDI</t>
  </si>
  <si>
    <t>ELISABETTA</t>
  </si>
  <si>
    <t>01/03/1995</t>
  </si>
  <si>
    <t>Settore BIO/15 - Biologia Farmaceutica</t>
  </si>
  <si>
    <t>MIRALDI, ELISABETTA</t>
  </si>
  <si>
    <t>Harpagophytum procumbens DC.</t>
  </si>
  <si>
    <t>PIANTE MEDICINALI</t>
  </si>
  <si>
    <t>Preparazioni innovative a base di Cannabis non psicotropa</t>
  </si>
  <si>
    <t>BIAGI, MARCO; MIRALDI, ELISABETTA</t>
  </si>
  <si>
    <t>Una pianta anti-aging</t>
  </si>
  <si>
    <t>ELISIR DI SALUTE</t>
  </si>
  <si>
    <t>Ginseng: la radice dell'energia</t>
  </si>
  <si>
    <t>Il tarassaco, l'erba che depura</t>
  </si>
  <si>
    <t>MIRALDI, ELISABETTA; BIAGI, MARCO</t>
  </si>
  <si>
    <t>Il giallo che cura</t>
  </si>
  <si>
    <t>MIRALDI, ELISABETTA; BAINI, GIULIA</t>
  </si>
  <si>
    <t>Medicinal plants and health in human history: from empirical use to modern Phytotherapy</t>
  </si>
  <si>
    <t>MIRALDI, ELISABETTA; MAGNANO, ANNA ROSA</t>
  </si>
  <si>
    <t>L'albero della vita</t>
  </si>
  <si>
    <t>Fitoterapia e ipertensione</t>
  </si>
  <si>
    <t>PARAFARMACIA</t>
  </si>
  <si>
    <t>Tè verde, una fonte di benessere</t>
  </si>
  <si>
    <t>GOVERNA, PAOLO; MIRALDI, ELISABETTA; BIAGI, MARCO</t>
  </si>
  <si>
    <t>Effects of Boswellia Serrata Roxb. and Curcuma longa L. in an In Vitro Intestinal Inflammation Model Using Immune Cells and Caco-2</t>
  </si>
  <si>
    <t>PHARMACEUTICALS</t>
  </si>
  <si>
    <t>Effectiveness of 5-Pyrrolidone-2-carboxylic Acid and Copper Sulfate Pentahydrate Association against Drug Resistant Staphylococcus Strains</t>
  </si>
  <si>
    <t>NATURAL PRODUCT COMMUNICATIONS</t>
  </si>
  <si>
    <t>MIRALDI, ELISABETTA; GOVERNA, PAOLO; BIAGI, MARCO</t>
  </si>
  <si>
    <t>Cannabis sativa L., utilizzo in terapia</t>
  </si>
  <si>
    <t>Skin Wound Healing: from Mediterranean ethnobotany to evidence based phytotherapy</t>
  </si>
  <si>
    <t>ATHENS JOURNAL OF SCIENCES (ONLINE)</t>
  </si>
  <si>
    <t>MIRALDI, ELISABETTA; BIAGI, MARCO; MAGNANO, ANNA ROSA</t>
  </si>
  <si>
    <t>Eucalipto, l'essenza che cura</t>
  </si>
  <si>
    <t>MIRALDI, ELISABETTA; MAGNANO, ANNA ROSA; BIAGI, MARCO</t>
  </si>
  <si>
    <t>Le buone azioni della Cannabis</t>
  </si>
  <si>
    <t>BIAGI, MARCO; GOVERNA, PAOLO; MIRALDI, ELISABETTA; GIACHETTI, DANIELA</t>
  </si>
  <si>
    <t>Leaf extract from Mount Amiata chestnut as a novel anti-photoaging and skin care agent</t>
  </si>
  <si>
    <t>GOVERNA, PAOLO; GIACHETTI, DANIELA; MIRALDI, ELISABETTA; BIAGI, MARCO</t>
  </si>
  <si>
    <t>Piante medicinali ad attività cicatrizzante</t>
  </si>
  <si>
    <t>BIAGI, MARCO; MAGNANO, ANNA ROSA; GIACHETTI, DANIELA; MIRALDI, ELISABETTA</t>
  </si>
  <si>
    <t>Attivitá anti Helicobacter pylori dell’estratto standardizzato a base di propoli propolfenol® in associazione con gli antibiotici usati in farmacoterapia convenzionale</t>
  </si>
  <si>
    <t>BAINI, GIULIA; MAGNANO, ANNA ROSA; CORSINI, MADDALENA; MIRALDI, ELISABETTA</t>
  </si>
  <si>
    <t>"Bastarda Rossa" Chestnut leaf extract from Mount Amiata as a novel anti-photoaging agent</t>
  </si>
  <si>
    <t>BIAGI, MARCO; BAINI, GIULIA; MIRALDI, ELISABETTA; TERROSI, CHIARA; CUSI, MARIA GRAZIA</t>
  </si>
  <si>
    <t>In vitro neuraminidase inhibitory effect and activity against influenza virus A H1N1 of herbal drugs used for common cold</t>
  </si>
  <si>
    <t>PLANTA MEDICA</t>
  </si>
  <si>
    <t>BIAGI, MARCO; MIRALDI, ELISABETTA; MAGNANO, ANNA ROSA; GOVERNA, PAOLO; GIACHETTI, DANIELA</t>
  </si>
  <si>
    <t>Herbal products in Italy: the thin line between phytotherapy, nutrition and parapharmaceuticals; a normative overview of the fastest growing market in Europe</t>
  </si>
  <si>
    <t>GIACHETTI, DANIELA; MIRALDI, ELISABETTA; GOVERNA, PAOLO; MAGNANO, ANNA ROSA; BIAGI, MARCO</t>
  </si>
  <si>
    <t>Phytotherapy and skin wound healing</t>
  </si>
  <si>
    <t>ACTA VULNOLOGICA</t>
  </si>
  <si>
    <t>GOVERNA, PAOLO; CUSI, MARIA GRAZIA; TERROSI, CHIARA; BAINI, GIULIA; MIRALDI, ELISABETTA; BIAGI, MARCO</t>
  </si>
  <si>
    <t>Beyond the biological effect of a chemically characterized poplar propolis: Antibacterial and antiviral activity and comparison with flurbiprofen in cytokines release by LPS-stimulated human mononuclear cells</t>
  </si>
  <si>
    <t>BIOMEDICINES</t>
  </si>
  <si>
    <t>GOVERNA, PAOLO; BAINI, GIULIA; GIACHETTI, DANIELA; MAGNANO, ANNA ROSA; MIRALDI, ELISABETTA; BIAGI, MARCO</t>
  </si>
  <si>
    <t>Phytotherapy in the management of diabetes: a review</t>
  </si>
  <si>
    <t>MOLECULES</t>
  </si>
  <si>
    <t>PROTANO</t>
  </si>
  <si>
    <t>GIUSEPPE</t>
  </si>
  <si>
    <t>01/11/2002</t>
  </si>
  <si>
    <t>Settore GEO/08 - Geochimica e Vulcanologia</t>
  </si>
  <si>
    <t>PROTANO, GIUSEPPE</t>
  </si>
  <si>
    <t>GEOBASI: il Database Geochimico della Regione Toscana</t>
  </si>
  <si>
    <t>GEOBASI: The geochemical Database of Tuscany Region (Italy)</t>
  </si>
  <si>
    <t>ACQUE SOTTERRANEE</t>
  </si>
  <si>
    <t>Interactions on Cerium oxide nanoparticles with natural biomolecules affect toxicity for aquatic biota</t>
  </si>
  <si>
    <t>Environmental biomolecules affect the fate and toxicity of Cerium oxide nanoparticles for aquatic biota</t>
  </si>
  <si>
    <t>Interactions with natural biomolecules affect the ecotoxicity Cerium oxide nanoparticles for aquatic biota</t>
  </si>
  <si>
    <t>Coating of Cerium oxide nanoparticles with natural molecules modifies the toxic effects towards Mytilus galloprovincialis</t>
  </si>
  <si>
    <t>NANNONI, FRANCESCO; PROTANO, GIUSEPPE</t>
  </si>
  <si>
    <t>Heavy element contamination in soil and earthworms in the urban area of Siena (Italy)</t>
  </si>
  <si>
    <t>Chemical and biological methods to evaluate the availability of heavy metals in soils of the Siena urban area (Italy)</t>
  </si>
  <si>
    <t>Heavy element accumulation in Evernia prunastri lichen transplants around a municipal solid waste landfill in central Italy</t>
  </si>
  <si>
    <t>Multi-matrix environmental monitoring to assess heavy element distribution around a municipal solid waste landfill in Italy</t>
  </si>
  <si>
    <t>INTERNATIONAL JOURNAL OF ENVIRONMENTAL SCIENCE AND TECHNOLOGY</t>
  </si>
  <si>
    <t>Bioaccumulation of heavy elements by Armadillidium vulgare (Crustacea, Isopoda) exposed to fallout of a municipal solid waste landfill</t>
  </si>
  <si>
    <t>PROTANO, GIUSEPPE; NANNONI, FRANCESCO</t>
  </si>
  <si>
    <t>Influence of ore processing activity on Hg, As and Sb contamination and fractionation in soils in a former mining site of Monte Amiata ore district (Italy)</t>
  </si>
  <si>
    <t>PROTANO, GIUSEPPE; SALLEOLINI, MASSIMO</t>
  </si>
  <si>
    <t>Geochemistry of groundwater in a sector of the Colline Metallifere mining district (Tuscany, Italy)</t>
  </si>
  <si>
    <t>Multivariate statistical characterization of groundwater chemistry: a case study in a zone affected by hydrothermal circulation</t>
  </si>
  <si>
    <t>Multivariate statistical characterization of groundwater chemistry: a case study in a zone affected by hydrothermal circulation (southern Tuscany, Italy)</t>
  </si>
  <si>
    <t>NANNONI, FRANCESCO; ROSSI, SARA; PROTANO, GIUSEPPE</t>
  </si>
  <si>
    <t>Potentially toxic element contamination in soil and accumulation in maize plants in a smelter area in Kosovo</t>
  </si>
  <si>
    <t>ANGIOLINI, CLAUDIA; BONARI, GIANMARIA; FRIGNANI, FLAVIO; NANNONI, FRANCESCO; PROTANO, GIUSEPPE</t>
  </si>
  <si>
    <t>Ecological patterns of morphological variation in Italian populations of Romulea bulbocodium (Iridaceae)</t>
  </si>
  <si>
    <t>FLORA</t>
  </si>
  <si>
    <t>BONARI, GIANMARIA; MONACI, FABRIZIO; NANNONI, FRANCESCO; ANGIOLINI, CLAUDIA; PROTANO, GIUSEPPE</t>
  </si>
  <si>
    <t>Trace Element Uptake and Accumulation in the Medicinal Herb Hypericum perforatum L. Across Different Geolithological Settings</t>
  </si>
  <si>
    <t>BIOLOGICAL TRACE ELEMENT RESEARCH</t>
  </si>
  <si>
    <t>BONARI, GIANMARIA; MIGLIORINI, MASSIMO; ANGIOLINI, CLAUDIA; PROTANO, GIUSEPPE; NANNONI, FRANCESCO</t>
  </si>
  <si>
    <t>Conservation of the Mediterranean coastal pine woodlands: How can management support biodiversity?</t>
  </si>
  <si>
    <t>FOREST ECOLOGY AND MANAGEMENT</t>
  </si>
  <si>
    <t>ANCORA, STEFANIA; FOCARDI, SILVANO ETTORE; LEONZIO, CLAUDIO; NANNONI, FRANCESCO; PROTANO, GIUSEPPE</t>
  </si>
  <si>
    <t>Elementi in traccia in organismi provenienti da un’area ad intensa attività idrotermale delle Isole Eolie</t>
  </si>
  <si>
    <t>BONARI, GIANMARIA; MIGLIORINI, MASSIMO; PROTANO, GIUSEPPE; FANCIULLI, PIETRO PAOLO; ANGIOLINI, CLAUDIA</t>
  </si>
  <si>
    <t>Concordance between plant species, oribatid mites and soil in a Mediterranean stone pine forest</t>
  </si>
  <si>
    <t>ANTHROPOD-PLANT INTERACTIONS</t>
  </si>
  <si>
    <t>SALVINI</t>
  </si>
  <si>
    <t>RICCARDO</t>
  </si>
  <si>
    <t>Settore GEO/05 - Geologia Applicata</t>
  </si>
  <si>
    <t>SALVINI, RICCARDO</t>
  </si>
  <si>
    <t>Applications of photogrammetry for environmental research</t>
  </si>
  <si>
    <t>1.2 Recensione in rivista</t>
  </si>
  <si>
    <t>ISPRS INTERNATIONAL JOURNAL OF GEO-INFORMATION</t>
  </si>
  <si>
    <t>A geomatic approach for emergency mapping of shallow landslides</t>
  </si>
  <si>
    <t>Improvements in the integration of remote sensing and rock slope modelling</t>
  </si>
  <si>
    <t>NATURAL HAZARDS</t>
  </si>
  <si>
    <t>The application of modern technologies of Geomatics in the Engineering Geology</t>
  </si>
  <si>
    <t>The impact of new technologies in the engineering classification of rock masses</t>
  </si>
  <si>
    <t>ITALIAN JOURNAL OF ENGINEERING GEOLOGY AND ENVIRONMENT</t>
  </si>
  <si>
    <t>Multitemporal monitoring of a coastal landslide through SfM-derived point cloud comparison</t>
  </si>
  <si>
    <t>THE PHOTOGRAMMETRIC RECORD</t>
  </si>
  <si>
    <t>First results from topographic and geological mapping in the area of Uşakli Höyük (Turkey)</t>
  </si>
  <si>
    <t>Integrating remote sensing data for the assessments of coastal cliffs hazard: MAREGOT Project</t>
  </si>
  <si>
    <t>Modern technologies of Geomatics applied to engineering geology. Editorial in Advanced Geosciences</t>
  </si>
  <si>
    <t>ADVANCED GEOSCIENCES</t>
  </si>
  <si>
    <t>3D change detection analysis of a coastal landslide performed by multi-temporal point clouds comparison</t>
  </si>
  <si>
    <t>Editorial – Coastal changes, from past records to future trends: proxy analysis, modelling, and monitoring</t>
  </si>
  <si>
    <t>JOURNAL OF COASTAL CONSERVATION</t>
  </si>
  <si>
    <t>Evaluation of geomorphic changes and retreat rates of a coastal pyroclastic cliff in the Campi Flegrei volcanic district, southern Italy</t>
  </si>
  <si>
    <t>Assessment of gully erosion in the Upper Awash, Central Ethiopian highlands based on a comparison of archived aerial photographs and very high resolution satellite images</t>
  </si>
  <si>
    <t>GEOGRAFIA FISICA E DINAMICA QUATERNARIA</t>
  </si>
  <si>
    <t>SALVINI, RICCARDO; VERDIANI, GIULIA</t>
  </si>
  <si>
    <t>Analisi spaziale della distribuzione della ceramica nel complesso dell’area A</t>
  </si>
  <si>
    <t>BIGLIARDI, GIULIO; SALVINI, RICCARDO</t>
  </si>
  <si>
    <t>Rilievo e modellazione 3d di un sito archeologico tramite strumentazione UAV: confronto tra approccio closed- ed approccio open-source</t>
  </si>
  <si>
    <t>SALVINI, RICCARDO; CARMIGNANI, LUIGI</t>
  </si>
  <si>
    <t>Elevation modelling and palaeo-environmental interpretation in the Siwa area (Egypt): Application of SAR interferometry and radargrammetry to COSMO-SkyMed imagery</t>
  </si>
  <si>
    <t>CATENA</t>
  </si>
  <si>
    <t>DI BARTOLO, SILVIA; SALVINI, RICCARDO</t>
  </si>
  <si>
    <t>Multitemporal Terrestrial Laser Scanning for Marble Extraction Assessment in an Underground Quarry of the Apuan Alps (Italy)</t>
  </si>
  <si>
    <t>SENSORS</t>
  </si>
  <si>
    <t>SALVINI, RICCARDO; VANNESCHI, CLAUDIO</t>
  </si>
  <si>
    <t>Geological application of uav photogrammetry and terrestrial laser scanning in marble quarrying (Apuan alps, italy)</t>
  </si>
  <si>
    <t>Application of an integrated geotechnical and topographic monitoring system in the Lorano marble quarry (Apuan Alps, Italy)</t>
  </si>
  <si>
    <t>Integration of geotechnical and remote monitoring systems for the analysis and control of ground deformation in marble quarrying (Apuan Alps, Italy)</t>
  </si>
  <si>
    <t>Slope stability analyses and geological risk reduction: two case studies, from engineering-geological characterization to rockfall runout modeling with intervention proposal</t>
  </si>
  <si>
    <t>An integrated remote sensing-GIS approach for the analysis of an open pit in the Carrara marble district, Italy: Slope stability assessment through kinematic and numerical methods</t>
  </si>
  <si>
    <t>COMPUTERS AND GEOTECHNICS</t>
  </si>
  <si>
    <t>MASTROROCCO, GIOVANNI; SALVINI, RICCARDO</t>
  </si>
  <si>
    <t>3D point cloud analysis for surface roughness measurement: Application of UAV photogrammetry</t>
  </si>
  <si>
    <t>Application of UAV photogrammetry for the multi-temporal estimation of surface extent and volumetric excavation in the Sa Pigada Bianca open-pit mine, Sardinia, Italy</t>
  </si>
  <si>
    <t>ENVIRONMENTAL EARTH SCIENCES</t>
  </si>
  <si>
    <t>SALVINI, RICCARDO; MASTROROCCO, GIOVANNI</t>
  </si>
  <si>
    <t>Using a Remotely Piloted Aircraft System (RPAS) to analyze the stability of a natural rock slope</t>
  </si>
  <si>
    <t>Characterization of localized hazard in a marble rock slope using a Remotely Piloted Aircraft System (RPAS) and terrestrial laser scanning</t>
  </si>
  <si>
    <t>LANCIANO, CHIARA; TUFAROLO, EMANUELE; SALVINI, RICCARDO</t>
  </si>
  <si>
    <t>Hyperspectral proximal sensing of a marshy area: data acquisition methods and image processing</t>
  </si>
  <si>
    <t>TUFAROLO, EMANUELE; SALVINI, RICCARDO; LANCIANO, CHIARA</t>
  </si>
  <si>
    <t>Valutazione dell'accuratezza di prodotti fotogrammetrici di alta risoluzione spaziale ottenuti con tecniche SfM da rilievi con autogyro</t>
  </si>
  <si>
    <t>VANNESCHI, CLAUDIO; BONCIANI, FILIPPO; SALVINI, RICCARDO</t>
  </si>
  <si>
    <t>SFM-MVS photogrammetry for rockfall analysis and hazard assessment along the ancient roman via Flaminia road at the Furlo gorge (Italy)</t>
  </si>
  <si>
    <t>TUFAROLO, EMANUELE; VANNESCHI, CLAUDIO; SALVINI, RICCARDO</t>
  </si>
  <si>
    <t>Evaluation of camera positions and ground points quality in a GNSS-NRTK based UAV survey: preliminary results from a practical test in morphological very complex areas</t>
  </si>
  <si>
    <t>INTERNATIONAL ARCHIVES OF THE PHOTOGRAMMETRY, REMOTE SENSING AND SPATIAL INFORMATION SCIENCES</t>
  </si>
  <si>
    <t>MASTROROCCO, GIOVANNI; SALVINI, RICCARDO; VANNESCHI, CLAUDIO</t>
  </si>
  <si>
    <t>Fracture mapping in challenging environment: a 3D virtual reality approach combining terrestrial LiDAR and high definition images</t>
  </si>
  <si>
    <t>BULLETIN OF ENGINEERING GEOLOGY AND THE ENVIRONMENT</t>
  </si>
  <si>
    <t>SALVINI, RICCARDO; MASTROROCCO, GIOVANNI; VANNESCHI, CLAUDIO</t>
  </si>
  <si>
    <t>The use of an unmanned aerial vehicle for fracture mapping within a marble quarry (Carrara, Italy): photogrammetry and discrete fracture network modelling</t>
  </si>
  <si>
    <t>GEOMATICS, NATURAL HAZARDS &amp; RISK</t>
  </si>
  <si>
    <t>VANNESCHI, CLAUDIO; MASTROROCCO, GIOVANNI; SALVINI, RICCARDO</t>
  </si>
  <si>
    <t>Remote sensing techniques in underground mining: Application of terrestrial LIDAR for stability analysis and optimization of excavation activities</t>
  </si>
  <si>
    <t>TUFAROLO, EMANUELE; SALVINI, RICCARDO; LANCIANO, CHIARA; CARMIGNANI, LUIGI</t>
  </si>
  <si>
    <t>Structure from motion technique of proximal sensing airborne data for 3D reconstruction of extraction sites</t>
  </si>
  <si>
    <t>MASTROROCCO, GIOVANNI; VANNESCHI, CLAUDIO; SALVINI, RICCARDO; COLTORTI, MAURO</t>
  </si>
  <si>
    <t>SAPR photogrammetry for the study of damaging hydrogeological events: the example of Ripa Bianca natural reserve, Esino River (Marche, Italy)</t>
  </si>
  <si>
    <t>MASTROROCCO, GIOVANNI; DI BARTOLO, SILVIA; RINDINELLA, ANDREA; SALVINI, RICCARDO</t>
  </si>
  <si>
    <t>Terrestrial Laser Scanning for underground marble quarry planning: comparison of multi-temporal 3D point clouds</t>
  </si>
  <si>
    <t>SALVINI, RICCARDO; MASTROROCCO, GIOVANNI; DI BARTOLO, SILVIA; VANNESCHI, CLAUDIO</t>
  </si>
  <si>
    <t>Use of a remotely piloted aircraft system for hazard assessment in a rocky mining area (Lucca, Italy)</t>
  </si>
  <si>
    <t>NATURAL HAZARDS AND EARTH SYSTEM SCIENCES</t>
  </si>
  <si>
    <t>TUFAROLO, EMANUELE; SALVINI, RICCARDO; BERNARDINETTI, STEFANO; LANCIANO, CHIARA; CARMIGNANI, LUIGI; MASSA, GIOVANNI</t>
  </si>
  <si>
    <t>Structure from Motion technique of proximal-sensing airborne data for 3D reconstruction of extraction sites</t>
  </si>
  <si>
    <t>BOTTIGLI</t>
  </si>
  <si>
    <t>UBALDO</t>
  </si>
  <si>
    <t>01/11/2000</t>
  </si>
  <si>
    <t>01/11/2021</t>
  </si>
  <si>
    <t>BOTTIGLI, UBALDO; LOSURDO, LILIANA</t>
  </si>
  <si>
    <t>Hough transform for clustered microcalcifications detection in full-field digital mammograms</t>
  </si>
  <si>
    <t>LOSURDO, LILIANA; BOTTIGLI, UBALDO</t>
  </si>
  <si>
    <t>Microcalcification detection in full-field digital mammograms: A fully automated computer-aided system</t>
  </si>
  <si>
    <t>Radiomics analysis on contrast-enhanced spectral mammography images for breast cancer diagnosis: A pilot study</t>
  </si>
  <si>
    <t>ENTROPY</t>
  </si>
  <si>
    <t>A combined approach of multiscale texture analysis and interest point/corner detectors for microcalcifications diagnosis</t>
  </si>
  <si>
    <t>Ensemble discretewavelet transform and gray-level co-occurrence matrix for microcalcification cluster classification in digital mammography</t>
  </si>
  <si>
    <t>APPLIED SCIENCES</t>
  </si>
  <si>
    <t>LOSURDO, LILIANA; BOTTIGLI, UBALDO; MANGIA, ANNA MARIA</t>
  </si>
  <si>
    <t>A gradient-based approach for breast DCE-MRI analysis</t>
  </si>
  <si>
    <t>BIOMED RESEARCH INTERNATIONAL</t>
  </si>
  <si>
    <t>BERRETTI, MIRKO; BOSSINI, EDOARDO; BOTTIGLI, UBALDO; LOSURDO, LILIANA; SCRIBANO, ANGELO</t>
  </si>
  <si>
    <t>Observation of proton-tagged, central (semi)exclusive production of high-mass lepton pairs in pp collisions at 13 TeV with the CMS-TOTEM precision proton spectrometer</t>
  </si>
  <si>
    <t>COLTORTI</t>
  </si>
  <si>
    <t>MAURO</t>
  </si>
  <si>
    <t>01/10/2000</t>
  </si>
  <si>
    <t>01/11/2022</t>
  </si>
  <si>
    <t>Settore GEO/04 - Geografia Fisica e Geomorfologia</t>
  </si>
  <si>
    <t>COLTORTI, MAURO</t>
  </si>
  <si>
    <t>The Transition from Hunting–Gathering to Food Production in the Gamo Highlands of Southern Ethiopia</t>
  </si>
  <si>
    <t>AFRICAN ARCHAEOLOGICAL REVIEW</t>
  </si>
  <si>
    <t>Geomorphology, soils and palaeosols of the Chencha area (Gamo Gofa, south western Ethiopian Highlands)</t>
  </si>
  <si>
    <t>JOURNAL OF AFRICAN EARTH SCIENCES</t>
  </si>
  <si>
    <t>Stratigraphy, facies analysis and chronology of Quaternary deposits at Capo S. Marco (Sinis Peninsula, west Sardinia, Italy)</t>
  </si>
  <si>
    <t>Grotta Romanelli (Lecce, Southern Italy) between past and future: new studies and perspectives for an archaeo-geosite symbol of the Palaeolithic in Europe</t>
  </si>
  <si>
    <t>GEOHERITAGE</t>
  </si>
  <si>
    <t>COLTORTI, MAURO; RAVANI, SILVIA</t>
  </si>
  <si>
    <t>Caratteri geomorfologici della fascia costiera compresa tra la foce del fiume Albegna, la Laguna di Orbetello ed Ansedonia</t>
  </si>
  <si>
    <t>COLTORTI, MAURO; TOGNACCINI, SOFIA</t>
  </si>
  <si>
    <t>The gravitational landscape of Montespertoli (Valdelsa Basin, Tuscany, Italy): State of activity and characteristics of complex landslides</t>
  </si>
  <si>
    <t>MUTTILLO, BRUNELLA; COLTORTI, MAURO</t>
  </si>
  <si>
    <t>A human deciduous tooth and new dating results from the Middle Pleistocene site of Isernia La Pineta, Italy</t>
  </si>
  <si>
    <t>PLOS ONE</t>
  </si>
  <si>
    <t>COLTORTI, MAURO; PIERUCCINI, PIERLUIGI</t>
  </si>
  <si>
    <t>Ancient Ethiopian genome reveals extensive Eurasian admixture throughout the African continent</t>
  </si>
  <si>
    <t>SCIENCE</t>
  </si>
  <si>
    <t>COLTORTI, MAURO; FANTOZZI, PIER LORENZO</t>
  </si>
  <si>
    <t>Geomorphological and Neotectonic Map of the Apuan Alps (Tuscany, Italy)</t>
  </si>
  <si>
    <t>COLTORTI, MAURO; FANTOZZI, PIER LORENZO; PIERUCCINI, PIERLUIGI</t>
  </si>
  <si>
    <t>Tuscany Hills and Valleys: Uplift, Exhumation, Valley Downcutting and Relict Landforms</t>
  </si>
  <si>
    <t>COLTORTI, MAURO; FIRUZABADI', DARIO; FANTOZZI, PIER LORENZO; PIERUCCINI, PIERLUIGI</t>
  </si>
  <si>
    <t>Planation surfaces and the long therm geomorphological evolution of Ethiopia</t>
  </si>
  <si>
    <t>PERUZZI, GIACOMO; ALBARELLO, DARIO; COLTORTI, MAURO; LUNEDEI, ENRICO; PIERUCCINI, PIERLUIGI</t>
  </si>
  <si>
    <t>Seismic hazard assessment at municipality scale: the Unesco cultural heritage site of San Gimignano (Italy)</t>
  </si>
  <si>
    <t>JOURNAL OF PERFORMANCE OF CONSTRUCTED FACILITIES</t>
  </si>
  <si>
    <t>FANTOZZI</t>
  </si>
  <si>
    <t>PIER LORENZO</t>
  </si>
  <si>
    <t>01/12/2000</t>
  </si>
  <si>
    <t>FANTOZZI, PIER LORENZO</t>
  </si>
  <si>
    <t>How can childbirth care for the rural poor be improved? A contribution from spatial modelling in Rural Tanzania</t>
  </si>
  <si>
    <t>GLIOZZO, ELISABETTA; FANTOZZI, PIER LORENZO</t>
  </si>
  <si>
    <t>Geosources for ceramic production and communication pathways: the exchange network and the scale of chemical representative differences</t>
  </si>
  <si>
    <t>APPLIED CLAY SCIENCE</t>
  </si>
  <si>
    <t>FANTOZZI, PIER LORENZO; RIGATI, ROBERTO; SALLEOLINI, MASSIMO</t>
  </si>
  <si>
    <t>Metodi topografici per la ricostruzione dettagliata della piezometria nelle aree costiere: il caso del Parco Regionale della Maremma (Toscana meridionale)</t>
  </si>
  <si>
    <t>GEOLOGIA TECNICA &amp; AMBIENTALE</t>
  </si>
  <si>
    <t>GIAMELLO</t>
  </si>
  <si>
    <t>MARCO</t>
  </si>
  <si>
    <t>01/04/2002</t>
  </si>
  <si>
    <t>Settore GEO/09 - Georisorse Miner.Appl.Mineral.-Petrogr.per l'amb.e i Beni Cul</t>
  </si>
  <si>
    <t>GIAMELLO, MARCO</t>
  </si>
  <si>
    <t>Portoro, the black and gold Italian ‘‘marble’’</t>
  </si>
  <si>
    <t>Il cantiere della Maestà. Indagini sulla bottega di Simone Martini</t>
  </si>
  <si>
    <t>Ca-oxalate and alteration films on the stones of the medieval Romanesque Sardinian monuments (Italy)</t>
  </si>
  <si>
    <t>Petrographic and mineralogical characterization of volcanic rocks and surface-depositions on Romanesque monuments</t>
  </si>
  <si>
    <t>Archaeometric study of natural hydraulic mortars: the case of the Late Roman Villa dell'Oratorio (Florence, Italy)</t>
  </si>
  <si>
    <t>Production of the Roman Cement in Italy: identification of a raw material used in Tuscany between XIXth and XXth century</t>
  </si>
  <si>
    <t>Mineralogical and chemical modifications on the rock-surface from Romanesque monuments: ancient conservation treatments and alteration processes</t>
  </si>
  <si>
    <t>Multianalytical approach to diagnosis and conservation of building materials: the case of Punta Troia Castle in Marettimo (Aegadian Islands-Sicily, Italy)</t>
  </si>
  <si>
    <t>APPLIED PHYSICS. A, MATERIALS SCIENCE &amp; PROCESSING</t>
  </si>
  <si>
    <t>Production of the Roman Cement in Italy: characterization of a raw material used in Tuscany between 19th and 20th century and its comparison with a commercialized French stone material</t>
  </si>
  <si>
    <t>INTERNATIONAL JOURNAL OF ARCHITECTURAL HERITAGE</t>
  </si>
  <si>
    <t>GIAMELLO, MARCO; SCALA, ANDREA</t>
  </si>
  <si>
    <t>Chemical and mineralogical characterization and 14C dating of white and red pigments in the rock paintings from Nyero (Uganda)</t>
  </si>
  <si>
    <t>MICROCHEMICAL JOURNAL</t>
  </si>
  <si>
    <t>GIAMELLO, MARCO; MUGNAINI, SONIA</t>
  </si>
  <si>
    <t>Le 'vasche di Leonardo' tra realtà e ipotesi</t>
  </si>
  <si>
    <t>MUGNAINI, SONIA; GIAMELLO, MARCO</t>
  </si>
  <si>
    <t>Laser removal of biofilm from Carrara marble using 532 nm: The first validation study</t>
  </si>
  <si>
    <t>MEASUREMENT</t>
  </si>
  <si>
    <t>GIAMELLO, MARCO; DROGHINI, FRANCESCA</t>
  </si>
  <si>
    <t>Colour and Context: a Research Project on the Medieval Facade</t>
  </si>
  <si>
    <t>FORNACELLI, CRISTINA; GIAMELLO, MARCO</t>
  </si>
  <si>
    <t>Le tessere vitree</t>
  </si>
  <si>
    <t>GIAMELLO, MARCO; FORNACELLI, CRISTINA</t>
  </si>
  <si>
    <t>Studio, restauro dei settili in pasta vitrea dagli scavi della villa tardoantica di Aiano-Torraccia di Chiusi (SI)</t>
  </si>
  <si>
    <t>Studio, catalogazione e restauro dei settili in pasta vitrea dagli scavi della villa tardoantica di Aiano-Torraccia di Chiusi (SI)</t>
  </si>
  <si>
    <t>GIAMELLO, MARCO; PAGANI, GIANCARLO; BURACCHI, ELENA</t>
  </si>
  <si>
    <t>Rocce industriali, da costruzione e ornamentali presenti nei centri storici delle Colline Metallifere</t>
  </si>
  <si>
    <t>GABBRIELLI, FABIO; GIAMELLO, MARCO; GIORGI, ELISABETTA</t>
  </si>
  <si>
    <t>Grancia of Cuna: from the Complexity of the Historical Building to a Composed Knowledge for the Project</t>
  </si>
  <si>
    <t>GIAMELLO, MARCO; GIORGI, ELISABETTA; GABBRIELLI, FABIO</t>
  </si>
  <si>
    <t>The Medieval Grange of Cuna – Siena (Italy)- Interdisciplinary Studies on Masonry Structures</t>
  </si>
  <si>
    <t>GIAMELLO, MARCO; GABBRIELLI, FABIO; MUGNAINI, SONIA; SCALA, ANDREA</t>
  </si>
  <si>
    <t>Malte ‘fortificate’: lo studio delle malte di allettamento nei fortini peruzziani delle mura di Siena (Italia)</t>
  </si>
  <si>
    <t>GIAMELLO, MARCO; MUGNAINI, SONIA; SCALA, ANDREA; TERROSI, ALESSANDRO</t>
  </si>
  <si>
    <t>Le indagini scientifiche sulle facciate di palazzo Piccolomini delle "Papesse"</t>
  </si>
  <si>
    <t>Indagini scientifiche su marmi e finiture del Portale del Rossellino nella sala del Concistoro del Palazzo pubblico di Siena</t>
  </si>
  <si>
    <t>GIAMELLO, MARCO; DROGHINI, FRANCESCA; SCALA, ANDREA; TERROSI, ALESSANDRO</t>
  </si>
  <si>
    <t>Ancient surface treatments of the historical architecture: methodological data comparison from different study cases</t>
  </si>
  <si>
    <t>BIANCHI, GIOVANNA; FICHERA, GIUSEPPE; GIAMELLO, MARCO; TURBANTI, ISABELLA</t>
  </si>
  <si>
    <t>Characterisation of ancient mortars from the S. Niccolò archaeological complex in Montieri (Tuscany – Italy)</t>
  </si>
  <si>
    <t>CONSTRUCTION AND BUILDING MATERIALS</t>
  </si>
  <si>
    <t>FRATINI, FABIO; GIAMELLO, MARCO; DROGHINI, FRANCESCA; MUGNAINI, SONIA; SCALA, ANDREA</t>
  </si>
  <si>
    <t>Le pietre dell’architettura storica di Firenze, Pisa e Siena: eventi di divulgazione scientifica nazionale nell’ambito del Pianeta Terra.</t>
  </si>
  <si>
    <t>CAVARI, FERNANDA; DROGHINI, FRANCESCA; GIAMELLO, MARCO; MASCIONE, CYNTHIA; SCALA, ANDREA</t>
  </si>
  <si>
    <t>The imitation of coloured marbles in a first style wall painting from the Etruscan-Roman town of Populonia (LI – Italy), Proceedings</t>
  </si>
  <si>
    <t>GIAMELLO, MARCO; MUGNAINI, SONIA; DROGHINI, FRANCESCA; GABBRIELLI, FABIO; GIORGI, ELISABETTA</t>
  </si>
  <si>
    <t>Earth Masonries in the Medieval Grange of Cuna - Siena (Italy)</t>
  </si>
  <si>
    <t>JOURNAL OF MATERIALS &amp; ENVIRONMENTAL SCIENCE</t>
  </si>
  <si>
    <t>ATREI, ANDREA MASSIMO; SCALA, ANDREA; GIAMELLO, MARCO; UVA, MARIANNA; PULSELLI, RICCARDO MARIA; MARCHETTINI, NADIA</t>
  </si>
  <si>
    <t>Chemical Composition and Micro Morphology of Golden Laminae in the Wall Painting “La Maestà” by Simone Martini: A Study by Optical Microscopy, XRD, FESEM-EDS and ToF-SIMS</t>
  </si>
  <si>
    <t>MONTALBANO, ANGELA VERA; DONATI, ALESSANDRO; GIAMELLO, MARCO; MARIOTTI, EMILIO; MARIOTTI, MARIA ALESSANDRA; MARCHINI, DANIELA</t>
  </si>
  <si>
    <t>La scienza in 4D</t>
  </si>
  <si>
    <t>GIAMELLO, MARCO; SCALA, ANDREA; TERROSI, ALESSANDRO; DROGHINI, FRANCESCA; MUGNAINI, SONIA; ATREI, ANDREA MASSIMO; MARCHETTINI, NADIA</t>
  </si>
  <si>
    <t>I colori, le lamine metalliche e i leganti</t>
  </si>
  <si>
    <t>MARIOTTI</t>
  </si>
  <si>
    <t>EMILIO</t>
  </si>
  <si>
    <t>01/03/2001</t>
  </si>
  <si>
    <t>MARIOTTI, EMILIO</t>
  </si>
  <si>
    <t>Optical characterization of antirelaxation coatings</t>
  </si>
  <si>
    <t>First results on Ge resonant laser photoionization in hollow cathode lamp</t>
  </si>
  <si>
    <t>REVIEW OF SCIENTIFIC INSTRUMENTS</t>
  </si>
  <si>
    <t>Light-induced atomic desorption dynamics in cells with different coatings</t>
  </si>
  <si>
    <t>Optical characterization of antirelaxation coatings for photonics applications</t>
  </si>
  <si>
    <t>BULGARIAN CHEMICAL COMMUNICATIONS</t>
  </si>
  <si>
    <t>New calibrated evaporation oven for time of flight mass spectrometer in offline SPES laser laboratory</t>
  </si>
  <si>
    <t>AIP CONFERENCE PROCEEDINGS</t>
  </si>
  <si>
    <t>MARIOTTI, EMILIO; MOI, LUIGI</t>
  </si>
  <si>
    <t>Sub-doppler spectroscopy of sodium vapor in an ultrathin cell</t>
  </si>
  <si>
    <t>OPTICS AND SPECTROSCOPY</t>
  </si>
  <si>
    <t>KHANBEKYAN, ALEN; MARIOTTI, EMILIO</t>
  </si>
  <si>
    <t>Particle detection in rare gas solids: DEMIURGOS experiment</t>
  </si>
  <si>
    <t>Novel approaches in low energy threshold detectors for Dark Matter searches</t>
  </si>
  <si>
    <t>Experimental set-up for the growth of solid crystals of inert gases for particle detection</t>
  </si>
  <si>
    <t>MARIOTTI, EMILIO; MONTALBANO, ANGELA VERA</t>
  </si>
  <si>
    <t>Come sta cambiando l'orientamento universitario e la formazione in servizio degli insegnanti: il caso senese</t>
  </si>
  <si>
    <t>L'insegnamento della Fisica nel biennio del Liceo Scientifico: dalle Indicazioni Nazionali alla Pratica Didattica</t>
  </si>
  <si>
    <t>LA FISICA NELLA SCUOLA</t>
  </si>
  <si>
    <t>KHANBEKYAN, ALEN; KHANBEKYAN, ALEN; MARIOTTI, EMILIO</t>
  </si>
  <si>
    <t>Buffer gas-assisted four-wave mixing resonances in alkali vapor excited by a single cw laser</t>
  </si>
  <si>
    <t>THE EUROPEAN PHYSICAL JOURNAL. D, ATOMIC, MOLECULAR AND OPTICAL PHYSICS</t>
  </si>
  <si>
    <t>KHANBEKYAN, ALEN; MARINELLI, CARMELA; MARIOTTI, EMILIO</t>
  </si>
  <si>
    <t>Dark matter search by laser spectroscopy</t>
  </si>
  <si>
    <t>MARIOTTI, EMILIO; CECCHI, ROBERTO; STIACCINI, LEONARDO</t>
  </si>
  <si>
    <t>ToF diagnostic of Tin resonant laser photoionization in SPES laser offline laboratory</t>
  </si>
  <si>
    <t>MARMUGI, LUCA; MARIOTTI, EMILIO; MOI, LUIGI; MARINELLI, CARMELA</t>
  </si>
  <si>
    <t>Photo-induced modifications of the substrate-adsorbate interaction in K-loaded porous glass</t>
  </si>
  <si>
    <t>JOURNAL OF PHYSICS D. APPLIED PHYSICS</t>
  </si>
  <si>
    <t>PAPI, NICOLÒ; MARINELLI, CARMELA; MARIOTTI, EMILIO; MILLUCCI, VINCENZO</t>
  </si>
  <si>
    <t>Edge detection in Atomic Magnetometer Imaging</t>
  </si>
  <si>
    <t>KHANBEKYAN, ALEN; KHANBEKYAN, KAREN; MARINELLI, CARMELA; MARIOTTI, EMILIO</t>
  </si>
  <si>
    <t>Magnetic-field-compensation optical vector magnetometer</t>
  </si>
  <si>
    <t>APPLIED OPTICS</t>
  </si>
  <si>
    <t>BIANCHI, GIOVANNI; KHANBEKYAN, ALEN; MARINELLI, CARMELA; MARIOTTI, EMILIO; MOI, LUIGI; STIACCINI, LEONARDO</t>
  </si>
  <si>
    <t>Observation of 7p²P₃/₂ -&gt; 7d²D optical transitions in 209 and 210 francium isotopes</t>
  </si>
  <si>
    <t>OPTICS LETTERS</t>
  </si>
  <si>
    <t>MONTALBANO, ANGELA VERA; DONATI, ALESSANDRO; MARCHINI, DANIELA; MARIOTTI, EMILIO; MARIOTTI, MARIA ALESSANDRA</t>
  </si>
  <si>
    <t>The time in science: An interdisciplinary laboratorial approach</t>
  </si>
  <si>
    <t>BIANCHI, GIOVANNI; KHANBEKYAN, ALEN; MARINELLI, CARMELA; MARIOTTI, EMILIO; MARMUGI, LUCA; STIACCINI, LEONARDO; VANELLA, ANDREA</t>
  </si>
  <si>
    <t>Enhanced atomic desorption of 209 and 210 Francium from organic coating</t>
  </si>
  <si>
    <t>MARIOTTI, EMILIO; BEVILACQUA, GIUSEPPE; BIANCALANA, VALERIO; CECCHI, ROBERTO; DANCHEVA, YORDANKA; KHANBEKYAN, ALEN; MARINELLI, CARMELA; MOI, LUIGI; STIACCINI, LEONARDO; MARMUGI, LUCA</t>
  </si>
  <si>
    <t>Forty years after the first dark resonance experiment: an overview of the COSMA project results</t>
  </si>
  <si>
    <t>JOURNAL OF VOLCANOLOGY AND GEOTHERMAL RESEARCH</t>
  </si>
  <si>
    <t>DISPERATI, LEONARDO; TREFOLINI, EMANUELE; MECCHERI, MARCO; PAPASIDERO, MICHELE PIO; VACCA, VINCENZO; VITI, FEDERICO</t>
  </si>
  <si>
    <t>Effects of bedrock structure on engineering geological mapping of Slope Deposits: examples from Southern Alpi Apuane (Italy)</t>
  </si>
  <si>
    <t>PAOLETTI</t>
  </si>
  <si>
    <t>PAOLETTI, RICCARDO</t>
  </si>
  <si>
    <t>Development of a SiPM based camera for Cherenkov Telescope Array</t>
  </si>
  <si>
    <t>NUCLEAR AND PARTICLE PHYSICS PROCEEDINGS</t>
  </si>
  <si>
    <t>Development of a Charge Preamplifier to Improve NUV-HD SiPM Performances</t>
  </si>
  <si>
    <t>An upgrade of the camera focal plane of a SchwarzschildCouder Telescope prototype (pSCT) for the Cherenkov Telescope Array (CTA)</t>
  </si>
  <si>
    <t>BONNOLI, GIACOMO; PAOLETTI, RICCARDO</t>
  </si>
  <si>
    <t>Constraining Lorentz Invariance Violation Using the Crab Pulsar Emission Observed up to TeV Energies by MAGIC</t>
  </si>
  <si>
    <t>BONNOLI, GIACOMO; DA VELA, PAOLO; PAOLETTI, RICCARDO</t>
  </si>
  <si>
    <t>A cut-off in the TeV gamma-ray spectrum of the SNR Cassiopeia A</t>
  </si>
  <si>
    <t>MONTHLY NOTICES OF THE ROYAL ASTRONOMICAL SOCIETY</t>
  </si>
  <si>
    <t>Teraelectronvolt pulsed emission from the Crab Pulsar detected by MAGIC</t>
  </si>
  <si>
    <t>ASTRONOMY &amp; ASTROPHYSICS</t>
  </si>
  <si>
    <t>Observations of Sagittarius A* during the pericenter passage of the G2 object with MAGIC</t>
  </si>
  <si>
    <t>Unprecedented study of the broadband emission of Mrk 421 during flaring activity in March 2010</t>
  </si>
  <si>
    <t>Insights into the emission of the blazar 1ES 1011+496 through unprecedented broadband observations during 2011 and 2012</t>
  </si>
  <si>
    <t>BOSSINI, EDOARDO; PAOLETTI, RICCARDO; SCRIBANO, ANGELO</t>
  </si>
  <si>
    <t>The EEE project – Science in schools: state and results</t>
  </si>
  <si>
    <t>BONNOLI, GIACOMO; PAOLETTI, RICCARDO; STAMERRA, ANTONIO</t>
  </si>
  <si>
    <t>FIRST NuSTAR OBSERVATIONS of MRK 501 WITHIN A RADIO to TeV MULTI-INSTRUMENT CAMPAIGN</t>
  </si>
  <si>
    <t>Limits to dark matter annihilation cross-section from a combined analysis of MAGIC and Fermi-LAT observations of dwarf satellite galaxies</t>
  </si>
  <si>
    <t>JOURNAL OF COSMOLOGY AND ASTROPARTICLE PHYSICS</t>
  </si>
  <si>
    <t>BONNOLI, GIACOMO; MEUCCI, MARIO; PAOLETTI, RICCARDO; PARTINI, SERENA</t>
  </si>
  <si>
    <t>Discovery of very high energy γ -ray emission from the blazar 1ES 0033+595 by the MAGIC telescopes</t>
  </si>
  <si>
    <t>BONNOLI, GIACOMO; CECCHI, ROBERTO; DA VELA, PAOLO; PAOLETTI, RICCARDO</t>
  </si>
  <si>
    <t>The major upgrade of the MAGIC telescopes, Part II: A performance study using observations of the Crab Nebula</t>
  </si>
  <si>
    <t>The major upgrade of the MAGIC telescopes, Part I: The hardware improvements and the commissioning of the system</t>
  </si>
  <si>
    <t>BONNOLI, GIACOMO; DA VELA, PAOLO; PAOLETTI, RICCARDO; STAMERRA, ANTONIO</t>
  </si>
  <si>
    <t>MAGIC observations of MWC 656, the only known Be/BH system</t>
  </si>
  <si>
    <t>Super-orbital variability of LS I +61 ° 303 at TeV energies</t>
  </si>
  <si>
    <t>Multiwavelength observations of the blazar 1ES 1011+496 in Spring 2008</t>
  </si>
  <si>
    <t>MAGIC observations of the microquasar V404 Cygni during the 2015 outburst</t>
  </si>
  <si>
    <t>First multi-wavelength campaign on the gamma-ray-loud active galaxy IC 310</t>
  </si>
  <si>
    <t>Investigating the peculiar emission from the new VHE gamma-ray source H1722+119</t>
  </si>
  <si>
    <t>Multiwavelength observations of a VHE gamma-ray flare from PKS 1510-089 in 2015</t>
  </si>
  <si>
    <t>Multiband variability studies and novel broadband SED modeling of Mrk 501 in 2009</t>
  </si>
  <si>
    <t>Very high-energy gamma-ray follow-up program using neutrino triggers from IceCube</t>
  </si>
  <si>
    <t>Constraints on particle acceleration in SS433/W50 from MAGIC and H.E.S.S. Observations</t>
  </si>
  <si>
    <t>MAGIC detection of short-term variability of the high-peaked BL Lac object 1ES 0806+524</t>
  </si>
  <si>
    <t>Very high-energy γ -ray observations of novae and dwarf novae with the MAGIC telescopes</t>
  </si>
  <si>
    <t>Search for VHE gamma-ray emission from Geminga pulsar and nebula with the MAGIC telescopes</t>
  </si>
  <si>
    <t>Measurement of the Crab Nebula spectrum over three decades in energy with the MAGIC telescopes</t>
  </si>
  <si>
    <t>JOURNAL OF HIGH ENERGY ASTROPHYSICS</t>
  </si>
  <si>
    <t>MAGIC detection of very high energy γ-ray emission from the low-luminosity blazar 1ES 1741+196</t>
  </si>
  <si>
    <t>Observation of the black widow B1957+20 millisecond pulsar binary system with the MAGIC telescopes</t>
  </si>
  <si>
    <t>Very-high-energy gamma-ray observations of the Type Ia Supernova SN 2014J with the MAGIC telescopes</t>
  </si>
  <si>
    <t>MAGIC observations of the February 2014 flare of 1ES 1011+496 and ensuing constraint of the EBL density</t>
  </si>
  <si>
    <t>Probing the very high energy γ -ray spectral curvature in the blazar PG 1553+113 with the MAGIC telescopes</t>
  </si>
  <si>
    <t>Multiwavelenght of quiescent states of MRK 421 with unprecedented hard x-ray coverage provided by NuSTAR in 2013</t>
  </si>
  <si>
    <t>VERY HIGH ENERGY γ-RAYS from the UNIVERSE'S MIDDLE AGE: DETECTION of the z = 0.940 BLAZAR PKS 1441+25 with MAGIC</t>
  </si>
  <si>
    <t>A search for spectral hysteresis and energy-dependent time lags from X-RAY and TeV GAMMA-RAY observations of Mrk 421</t>
  </si>
  <si>
    <t>Deep observation of the NGC 1275 region with MAGIC: Search of diffuse γ -ray emission from cosmic rays in the Perseus cluster</t>
  </si>
  <si>
    <t>Detection of very high energy gamma-ray emission from the gravitationally lensed blazar QSO B0218+357 with the MAGIC telescopes</t>
  </si>
  <si>
    <t>BONNOLI, GIACOMO; DA VELA, PAOLO; PAOLETTI, RICCARDO; RUGLIANCICH, ANDREA</t>
  </si>
  <si>
    <t>Performance of the MAGIC telescopes under moonlight</t>
  </si>
  <si>
    <t>BONNOLI, GIACOMO; DA VELA, PAOLO; PAOLETTI, RICCARDO; PARTINI, SERENA; STAMERRA, ANTONIO</t>
  </si>
  <si>
    <t>Multiwavelength observations of Mrk 501 in 2008</t>
  </si>
  <si>
    <t>The 2009 multiwavelength campaign on Mrk 421: Variability and correlation studies</t>
  </si>
  <si>
    <t>BONNOLI, GIACOMO; DA VELA, PAOLO; PAOLETTI, RICCARDO; RUGLIANCICH, ANDREA; STAMERRA, ANTONIO</t>
  </si>
  <si>
    <t>Multimessenger observations of a flaring blazar coincident with high-energy neutrino IceCube-170922A</t>
  </si>
  <si>
    <t>BONNOLI, GIACOMO; DA VELA, PAOLO; NINCI, DANIELE; PAOLETTI, RICCARDO; RUGLIANCICH, ANDREA; STAMERRA, ANTONIO</t>
  </si>
  <si>
    <t>MAGIC and Fermi-LAT gamma-ray results on unassociated HAWC sources</t>
  </si>
  <si>
    <t>Gamma-ray flaring activity of NGC1275 in 2016-2017 measured by MAGIC</t>
  </si>
  <si>
    <t>Deep observations of the globular cluster M15 with the MAGIC telescopes</t>
  </si>
  <si>
    <t>Limits on the flux of tau neutrinos from 1 PeV to 3 EeV with the MAGIC telescopes</t>
  </si>
  <si>
    <t>Constraining very-high-energy and optical emission from FRB 121102 with the MAGIC telescopes</t>
  </si>
  <si>
    <t>Periastron Observations of TeV Gamma-Ray Emission from a Binary System with a 50-year Period</t>
  </si>
  <si>
    <t>Multi-wavelength characterization of the blazar S5 0716+714 during an unprecedented outburst phase</t>
  </si>
  <si>
    <t>Indirect dark matter searches in the dwarf satellite galaxy Ursa Major II with the MAGIC telescopes</t>
  </si>
  <si>
    <t>Discovery of TeV $gamma$-ray emission from the neighbourhood of the supernova remnant G24.7+0.6 by MAGIC</t>
  </si>
  <si>
    <t>The broad-band properties of the intermediate synchrotron peaked BL Lac S2 0109+22 from radio to VHE gamma-rays</t>
  </si>
  <si>
    <t>A fast, very-high-energy γ -ray flare from BL Lacertae during a period of multi-wavelength activity in June 2015?</t>
  </si>
  <si>
    <t>Detection of the blazar S4 0954+65 at very-high-energy with the MAGIC telescopes during an exceptionally high optical state</t>
  </si>
  <si>
    <t>The Blazar TXS 0506+056 associated with a high-energy neutrino: insights into extragalactic jets and cosmic-ray acceleration</t>
  </si>
  <si>
    <t>Detection of persistent VHE gamma-ray emission from PKS 1510-089 by the MAGIC telescopes during low states between 2012 and 2017</t>
  </si>
  <si>
    <t>BELLIZZI, LORENZO; BONNOLI, GIACOMO; DA VELA, PAOLO; NINCI, DANIELE; PAOLETTI, RICCARDO; RUGLIANCICH, ANDREA; STAMERRA, ANTONIO</t>
  </si>
  <si>
    <t>Teraelectronvolt emission from the γ-ray burst GRB 190114C</t>
  </si>
  <si>
    <t>NATURE</t>
  </si>
  <si>
    <t>Observation of inverse Compton emission from a long γ-ray burst</t>
  </si>
  <si>
    <t>Monte Carlo studies for the optimisation of the Cherenkov Telescope Array layout</t>
  </si>
  <si>
    <t>Constraints on Gamma-Ray and Neutrino Emission from NGC 1068 with the MAGIC Telescopes</t>
  </si>
  <si>
    <t>Measurement of the extragalactic background light using MAGIC and Fermi-LAT gamma-ray observations of blazars up to z = 1</t>
  </si>
  <si>
    <t>Testing emission models on the extreme blazar 2WHSP J073326.7+515354 detected at very high energies with the MAGIC telescopes</t>
  </si>
  <si>
    <t>BONNOLI, GIACOMO; DA VELA, PAOLO; MARTINEZ, MARIA DEL CARMEN; LO NIGRO, CRISTIANA; NINCI, DANIELE; PAOLETTI, RICCARDO; RUGLIANCICH, ANDREA</t>
  </si>
  <si>
    <t>Constraining dark matter lifetime with a deep gamma-ray survey of the Perseus galaxy cluster with MAGIC</t>
  </si>
  <si>
    <t>PHYSICS OF THE DARK UNIVERSE</t>
  </si>
  <si>
    <t>PULSELLI</t>
  </si>
  <si>
    <t>FEDERICO MARIA</t>
  </si>
  <si>
    <t>01/04/2018</t>
  </si>
  <si>
    <t>Settore CHIM/12 - Chimica dell'Ambiente e dei Beni Culturali</t>
  </si>
  <si>
    <t>PULSELLI, FEDERICO MARIA</t>
  </si>
  <si>
    <t>System sustainability</t>
  </si>
  <si>
    <t>2.4 Voce (in dizionario o enciclopedia)</t>
  </si>
  <si>
    <t>Overcoming the myths of mainstream economics to enable a newwellbeing economy</t>
  </si>
  <si>
    <t>SUSTAINABILITY</t>
  </si>
  <si>
    <t>Emergy accounting as a support for a strategic planning towards a regional sustainable milk production</t>
  </si>
  <si>
    <t>AGRICULTURAL SYSTEMS</t>
  </si>
  <si>
    <t>Implications of a consumer-based perspective for the estimation of GHG emissions. The illustrative case of Luxembourg</t>
  </si>
  <si>
    <t>Predicting Sustainable Economic Welfare – Analysis and perspectives for Luxembourg based on energy policy scenarios</t>
  </si>
  <si>
    <t>TECHNOLOGICAL FORECASTING AND SOCIAL CHANGE</t>
  </si>
  <si>
    <t>Human-nature nexuses: Broadening knowledge on integrated biosphere-technosphere modelling to advance the assessment of ecosystem services</t>
  </si>
  <si>
    <t>ECOSYSTEM SERVICES</t>
  </si>
  <si>
    <t>NERI, LAURA; PULSELLI, FEDERICO MARIA</t>
  </si>
  <si>
    <t>Imputing missing data in non-renewable empower time series from night-time lights observations</t>
  </si>
  <si>
    <t>PULSELLI, FEDERICO MARIA; MARCHI, MICHELA</t>
  </si>
  <si>
    <t>Global Warming Potential and the Net Carbon Balance☆</t>
  </si>
  <si>
    <t>PATRIZI, NICOLETTA; PULSELLI, FEDERICO MARIA</t>
  </si>
  <si>
    <t>Learning and teaching sustainability: the contribution of Ecological Footprint calculators</t>
  </si>
  <si>
    <t>JOURNAL OF CLEANER PRODUCTION</t>
  </si>
  <si>
    <t>PULSELLI, FEDERICO MARIA; BASTIANONI, SIMONE</t>
  </si>
  <si>
    <t>Emergy and sustainability</t>
  </si>
  <si>
    <t>Flourishing within limits to growth - Following nature’s way</t>
  </si>
  <si>
    <t>Emergy evaluation of hierarchically nested systems: application to EU27, Italy and Tuscany and consequences for the meaning of emergy indicators</t>
  </si>
  <si>
    <t>ECOLOGICAL MODELLING</t>
  </si>
  <si>
    <t>LEMMI, ACHILLE; NERI, LAURA; PULSELLI, FEDERICO MARIA</t>
  </si>
  <si>
    <t>Evaluating sustainability through an input-state-output framework: the case of the Italian provinces</t>
  </si>
  <si>
    <t>NERI, LAURA; PULSELLI, FEDERICO MARIA; COSCIEME, LUCA</t>
  </si>
  <si>
    <t>Evaluating dynamics of national economies through cluster analysis within the input-state-output sustainability framework</t>
  </si>
  <si>
    <t>BRUNO, MORENA; PULSELLI, FEDERICO MARIA; PATRIZI, NICOLETTA</t>
  </si>
  <si>
    <t>The carbon footprint of Danish diets</t>
  </si>
  <si>
    <t>CLIMATIC CHANGE</t>
  </si>
  <si>
    <t>BASTIANONI, SIMONE; COSCIEME, LUCA; PULSELLI, FEDERICO MARIA</t>
  </si>
  <si>
    <t>The input-state-output model and related indicators to investigate the relationships among environment, society and economy</t>
  </si>
  <si>
    <t>MARCHI, MICHELA; PULSELLI, FEDERICO MARIA; BIMONTE, SALVATORE</t>
  </si>
  <si>
    <t>GHG emissions analysis of solid waste produced in a supermarket of Mass Market Retailers (MMR)</t>
  </si>
  <si>
    <t>PROCEDIA ENVIRONMENTAL SCIENCE, ENGINEERING AND MANAGEMENT</t>
  </si>
  <si>
    <t>NICCOLUCCI, VALENTINA; PULSELLI, FEDERICO MARIA; MARCHETTINI, NADIA</t>
  </si>
  <si>
    <t>Implications of land-grabbing on the ecological balance of Brazil</t>
  </si>
  <si>
    <t>RESOURCES</t>
  </si>
  <si>
    <t>PULSELLI, FEDERICO MARIA; NICCOLUCCI, VALENTINA; PATRIZI, NICOLETTA</t>
  </si>
  <si>
    <t>Accounting for "land-grabbing" from a biocapacity viewpoint</t>
  </si>
  <si>
    <t>Corrigendum to Accounting for "land-grabbing" from a biocapacity viewpoint [Sci. Total Environ., 539, (2016), 551-559] Doi: 10.1016/j.scitotenv.2015.09.021</t>
  </si>
  <si>
    <t>MARCHI, MICHELA; NERI, ELENA; PULSELLI, FEDERICO MARIA; BASTIANONI, SIMONE</t>
  </si>
  <si>
    <t>CO2 recovery from wine production: Possible implications on the carbon balance at territorial level</t>
  </si>
  <si>
    <t>JOURNAL OF CO2 UTILIZATION</t>
  </si>
  <si>
    <t>CARO, DARIO; PULSELLI, FEDERICO MARIA; BORGHESI, SIMONE; BASTIANONI, SIMONE</t>
  </si>
  <si>
    <t>Mapping the international flows of GHG emissions within a more feasible consumption-based framework</t>
  </si>
  <si>
    <t>PULSELLI, FEDERICO MARIA; GOFFETTI, GIULIA; COSCIEME, LUCA; BASTIANONI, SIMONE</t>
  </si>
  <si>
    <t>A Sustainability 3D Framework of the 20 Regions of Italy and Comparison With World Countries</t>
  </si>
  <si>
    <t>FRONTIERS IN ENERGY RESEARCH</t>
  </si>
  <si>
    <t>MACCANTI, MATTEO; MARCHI, MICHELA; PULSELLI, FEDERICO MARIA; BASTIANONI, SIMONE</t>
  </si>
  <si>
    <t>Greenhouse gas emissions from the integrated waste management system and the relevance at territorial scale: The case of the province of grosseto</t>
  </si>
  <si>
    <t>MARCHI, MICHELA; MARCHETTINI, NADIA; PULSELLI, FEDERICO MARIA; BASTIANONI, SIMONE</t>
  </si>
  <si>
    <t>Carbon dioxide sequestration model of a vertical greenery system</t>
  </si>
  <si>
    <t>MARCHI, MICHELA; PULSELLI, FEDERICO MARIA; BASTIANONI, SIMONE; MARCHETTINI, NADIA</t>
  </si>
  <si>
    <t>Integration of anaerobic-aerobic digestion of organic wastes: GHG emission impacts at micro and macro scale</t>
  </si>
  <si>
    <t>MARCHI, MICHELA; PULSELLI, FEDERICO MARIA; MARCHETTINI, NADIA; BASTIANONI, SIMONE</t>
  </si>
  <si>
    <t>The greenhouse gas inventory as a tool for planning integrated waste management systems: a case study in central Italy</t>
  </si>
  <si>
    <t>PATRIZI, NICOLETTA; PULSELLI, FEDERICO MARIA; MORANDI, FABIANA; BASTIANONI, SIMONE</t>
  </si>
  <si>
    <t>Evaluation of the emergy investment needed for bioethanol production in a biorefinery using residual resources and energy</t>
  </si>
  <si>
    <t>NERI, ELENA; PULSELLI, RICCARDO MARIA; PULSELLI, FEDERICO MARIA; MARCHETTINI, NADIA</t>
  </si>
  <si>
    <t>“Vernaccia di San Gimignano DOCG”: towards a sustainable wine farming</t>
  </si>
  <si>
    <t>PULSELLI, RICCARDO MARIA; PATRIZI, NICOLETTA; NERI, ELENA; PULSELLI, FEDERICO MARIA</t>
  </si>
  <si>
    <t>Carbon Accounting Explained to Drive Renewable Energy Transition and Decarbonisation of Mediterranean Cities</t>
  </si>
  <si>
    <t>NICCOLUCCI, VALENTINA; PULSELLI, FEDERICO MARIA; BASTIANONI, SIMONE; MARCHETTINI, NADIA</t>
  </si>
  <si>
    <t>Exploring ecosystem services assessment through Ecological Footprint accounting</t>
  </si>
  <si>
    <t>PATRIZI, NICOLETTA; NICCOLUCCI, VALENTINA; PULSELLI, FEDERICO MARIA; BASTIANONI, SIMONE</t>
  </si>
  <si>
    <t>Sustainability of agro-livestock integration: Implications and results of Emergy evaluation</t>
  </si>
  <si>
    <t>PULSELLI, FEDERICO MARIA; COSCIEME, LUCA; NERI, LAURA; LEMMI, ACHILLE; BASTIANONI, SIMONE</t>
  </si>
  <si>
    <t>The world economy in a cube: A more rational structural representation of sustainability</t>
  </si>
  <si>
    <t>GLOBAL ENVIRONMENTAL CHANGE-HUMAN AND POLICY DIMENSIONS</t>
  </si>
  <si>
    <t>BASTIANONI, SIMONE; COSCIEME, LUCA; CARO, DARIO; MARCHETTINI, NADIA; PULSELLI, FEDERICO MARIA</t>
  </si>
  <si>
    <t>The needs of sustainability: The overarching contribution of systems approach</t>
  </si>
  <si>
    <t>GOFFETTI, GIULIA; MONTINI, MASSIMILIANO; VOLPE, FRANCESCA; PULSELLI, FEDERICO MARIA; MARCHETTINI, NADIA</t>
  </si>
  <si>
    <t>Disaggregating the SWOT analysis of marine renewable energies</t>
  </si>
  <si>
    <t>BASTIANONI, SIMONE; PULSELLI, FEDERICO MARIA; COSCIEME, LUCA; NERI, LAURA; BETTI, GIANNI; LEMMI, ACHILLE</t>
  </si>
  <si>
    <t>The world economies in a cube</t>
  </si>
  <si>
    <t>SALADINI, FABRIZIO; PATRIZI, NICOLETTA; PULSELLI, FEDERICO MARIA; MARCHETTINI, NADIA; BASTIANONI, SIMONE</t>
  </si>
  <si>
    <t>Guidelines for emergy evaluation of first, second and third generation biofuels</t>
  </si>
  <si>
    <t>RENEWABLE &amp; SUSTAINABLE ENERGY REVIEWS</t>
  </si>
  <si>
    <t>GIGLIOTTI, MASSIMO; NICCOLUCCI, VALENTINA; MARCHI, MICHELA; GAGLIARDI, FRANCESCA; PULSELLI, FEDERICO MARIA</t>
  </si>
  <si>
    <t>Relationship between the sustainable development goals framework and emergy evaluation for an environmental assessment of the 2030 agenda</t>
  </si>
  <si>
    <t>BASTIANONI, SIMONE; COSCIEME, LUCA; GIGLIOTTI, MASSIMO; MACCANTI, MATTEO; NERI, ELENA; NERI, LAURA; PULSELLI, FEDERICO MARIA</t>
  </si>
  <si>
    <t>Overview of sustainability assessment methods within the input-state-output framework</t>
  </si>
  <si>
    <t>SALADINI, FABRIZIO; BETTI, GIANNI; CUPERTINO, SEBASTIANO; GIGLIOTTI, MASSIMO; AUTINO, ANTONELLA; PULSELLI, FEDERICO MARIA; RICCABONI, ANGELO; BASTIANONI, SIMONE</t>
  </si>
  <si>
    <t>Linking the water-energy-food nexus and sustainable development indicators for the Mediterranean region</t>
  </si>
  <si>
    <t>TALARICO</t>
  </si>
  <si>
    <t>FRANCO MARIA</t>
  </si>
  <si>
    <t>16/12/2020</t>
  </si>
  <si>
    <t>TALARICO, FRANCO MARIA</t>
  </si>
  <si>
    <t>Mesozoic structural evolution of the New Siberian Islands</t>
  </si>
  <si>
    <t>Evidence of a full West Antarctic Ice Sheet back to the early Oligocene: Insight from double dating of detrital apatites in Ross Sea sediments</t>
  </si>
  <si>
    <t>TERRA NOVA</t>
  </si>
  <si>
    <t>PEROTTI, MATTEO; TALARICO, FRANCO MARIA</t>
  </si>
  <si>
    <t>Multianalytical provenance analysis of Eastern Ross Sea LGM till sediments (Antarctica): Petrography, geochronology, and thermochronology detrital data</t>
  </si>
  <si>
    <t>GEOCHEMISTRY, GEOPHYSICS, GEOSYSTEMS</t>
  </si>
  <si>
    <t>SANDRONI, SONIA; TALARICO, FRANCO MARIA</t>
  </si>
  <si>
    <t>Antarctic Ice Sheet variability across the Eocene-Oligocene boundary climate transition</t>
  </si>
  <si>
    <t>A sedimentological record of early Miocene ice advance and retreat, AND-2A drill hole, McMurdo Sound, Antarctica</t>
  </si>
  <si>
    <t>GEOSPHERE</t>
  </si>
  <si>
    <t>GIORGETTI, GIOVANNA; TALARICO, FRANCO MARIA</t>
  </si>
  <si>
    <t>One-million year Rare Earth Element stratigraphies along an Antarctic marine sediment core</t>
  </si>
  <si>
    <t>CORNAMUSINI, GIANLUCA; TALARICO, FRANCO MARIA</t>
  </si>
  <si>
    <t>Stratigraphy, sedimentology and paleoenvironmental insights of upper Paleozoic glacigenic strata in Northern Victoria Land (Antarctica)</t>
  </si>
  <si>
    <t>Upper Paleozoic glacigenic deposits of Gondwana: Stratigraphy and paleoenvironmental significance of a tillite succession in Northern Victoria Land (Antarctica)</t>
  </si>
  <si>
    <t>Miocene Antarctic ice dynamics in the Ross Embayment (Western Ross Sea, Antarctica): Insights fromprovenance analyses of sedimentary clasts in the AND-2A drill core</t>
  </si>
  <si>
    <t>GLOBAL AND PLANETARY CHANGE</t>
  </si>
  <si>
    <t>ZURLI, LUCA; PEROTTI, MATTEO; TALARICO, FRANCO MARIA</t>
  </si>
  <si>
    <t>Petrography of gravel size clasts from IODP_exp374 drillcores (Ross Sea – Antarctica): implications for Miocene ice flows</t>
  </si>
  <si>
    <t>Petrography and provenance study of gravel size clasts from Miocene glacio-marine sequences in the IODP_exp374 Ross Sea drillcores (Antarctica): preliminary study</t>
  </si>
  <si>
    <t>GEOPHYSICAL RESEARCH LETTERS</t>
  </si>
  <si>
    <t>PALMERI, ROSARIA; SANDRONI, SONIA; TALARICO, FRANCO MARIA</t>
  </si>
  <si>
    <t>High-pressure granulite-facies metamorphism in central Dronning Maud Land (East Antarctica): implications for Gondwana assembly</t>
  </si>
  <si>
    <t>INDELICATO, CARLO; PEROTTI, MATTEO; TALARICO, FRANCO MARIA</t>
  </si>
  <si>
    <t>Portable Raman spectroscopy for the identification and characterization of limestones and dolomitic rocks</t>
  </si>
  <si>
    <t>CORTI, VALENTINA; CORNAMUSINI, GIANLUCA; TALARICO, FRANCO MARIA</t>
  </si>
  <si>
    <t>Paleo-dendrochronology of a Triassic Polar Forest in Allan Hills (Antarctica)</t>
  </si>
  <si>
    <t>Reconstruction of paleoenvironmental change through paleodendrochronology analysis of a Triassic polar forest in Allan Hills (Antarctica)</t>
  </si>
  <si>
    <t>PACE, DONATO IVANO; CORNAMUSINI, GIANLUCA; TALARICO, FRANCO MARIA</t>
  </si>
  <si>
    <t>Variability in uplift, exhumation and crustal deformation along the Transantarctic Mountains front in southern Victoria Land, Antarctica</t>
  </si>
  <si>
    <t>PACE, DONATO IVANO; TALARICO, FRANCO MARIA; CORNAMUSINI, GIANLUCA</t>
  </si>
  <si>
    <t>Contrasting exhumation and deformation style along a rift shoulder: insights from the Transantarctic Mountains</t>
  </si>
  <si>
    <t>CORNAMUSINI, GIANLUCA; ZURLI, LUCA; PEROTTI, MATTEO; TALARICO, FRANCO MARIA</t>
  </si>
  <si>
    <t>Deformational structures in Paleozoic sandstones of the Transantarctic Mountains: glacial vs tectonic origin</t>
  </si>
  <si>
    <t>Deformational setting and structural features in Paleozoic sandstones of the Transantarctic Mountains: glacial vs tectonic origin</t>
  </si>
  <si>
    <t>ZURLI, LUCA; PEROTTI, MATTEO; TALARICO, FRANCO MARIA; CORNAMUSINI, GIANLUCA</t>
  </si>
  <si>
    <t>Clast’s provenance of Miocene glacio-marine sequences in the Ross Sea (Antarctica) from IODP_exp374 drillcores: a petrographic approach</t>
  </si>
  <si>
    <t>Petrographic characterization of gravel size clasts of the IODP_exp374 cores: implication for Miocene ice flows in the Ross Sea region (Antarctica)</t>
  </si>
  <si>
    <t>CORTI, VALENTINA; CORNAMUSINI, GIANLUCA; LIBERATO, GIOVANNI PIO; TALARICO, FRANCO MARIA</t>
  </si>
  <si>
    <t>Polycyclic aromatic hydrocarbons as marker of fossil charcoal in transported Triassic wood of Allan Hills (Southern Victoria Land, Antarctica)</t>
  </si>
  <si>
    <t>Fossil charcoal within drifted wood of Triassic fluvial sandstones of Allan Hills (Southern Victoria Land, Antarctica): evidences from polycyclic aromatic hydrocarbons</t>
  </si>
  <si>
    <t>Integrated palaeoenvironmental reconstruction based on palynofacies and palynological analyses of the Lashly Formation from Allan Hills, South Victoria Land (Antarctica)</t>
  </si>
  <si>
    <t>PEROTTI, MATTEO; ZURLI, LUCA; SANDRONI, SONIA; CORNAMUSINI, GIANLUCA; TALARICO, FRANCO MARIA</t>
  </si>
  <si>
    <t>Provenance of Ross Sea Drift in McMurdo Sound (Antarctica) and implication for middle Quaternary to LGM glacial transport: new evidence from petrographic data</t>
  </si>
  <si>
    <t>Provenance of Ross Sea Drift in McMurdo Sound (Antarctica): new evidence from petrographic data and implication for middle Quaternary to LGM glacial transport</t>
  </si>
  <si>
    <t>Provenance of Ross Sea Drift in McMurdo Sound (Antarctica) and implications for middle-Quaternary to LGM glacial transport: New evidence from petrographic data</t>
  </si>
  <si>
    <t>LIBERATO, GIOVANNI PIO; CORNAMUSINI, GIANLUCA; ZURLI, LUCA; CORTI, VALENTINA; TALARICO, FRANCO MARIA</t>
  </si>
  <si>
    <t>Sandstones provenance study of the Permian-Triassic sequences at Allan Hills (Victoria Land, Antarctica): evidence from petrographic framework</t>
  </si>
  <si>
    <t>Provenance study of Permian-Triassic sandstones (Allan Hills, Antarctica): quantitative compositional, minero-chemical and geochronological analyses</t>
  </si>
  <si>
    <t>Fluvial sediments provenance analysis across P/T boundary at Allan Hills (Victoria Land, Antarctica) through sandstone petrography, detrital garnet composition and detrital zircon ages</t>
  </si>
  <si>
    <t>ZURLI, LUCA; CORNAMUSINI, GIANLUCA; LIBERATO, GIOVANNI PIO; TALARICO, FRANCO MARIA; CORTI, VALENTINA</t>
  </si>
  <si>
    <t>Petrography and geochronology of Permian glaciogenic sequences in Victoria Land (Antarctica)</t>
  </si>
  <si>
    <t>Provenance of Permian glaciogenic deposits in Victoria Land (Antarctica): petrography and geochronology</t>
  </si>
  <si>
    <t>Provenance study of Late Palaeozoic Ice Age sequences in Victoria Land (Antarctica): petrography and geochronology</t>
  </si>
  <si>
    <t>TALARICO, FRANCO MARIA; CORNAMUSINI, GIANLUCA; GIORGETTI, GIOVANNA; SANDRONI, SONIA; STRADA, ELEONORA</t>
  </si>
  <si>
    <t>Antarctic ice sheet sensitivity to atmospheric CO 2 variations in the early to mid-Miocene</t>
  </si>
  <si>
    <t>PROCEEDINGS OF THE NATIONAL ACADEMY OF SCIENCES OF THE UNITED STATES OF AMERICA</t>
  </si>
  <si>
    <t>LIBERATO, GIOVANNI PIO; CORNAMUSINI, GIANLUCA; PEROTTI, MATTEO; SANDRONI, SONIA; TALARICO, FRANCO MARIA</t>
  </si>
  <si>
    <t>Stratigraphy of a Permian-Triassic fluvial-dominated succession in Southern Victoria Land (Antarctica): preliminary data</t>
  </si>
  <si>
    <t>Stratigraphic features of a Permian-Triassic fluvial-dominated succession in Southern Victoria Land (Antarctica): preliminary data.</t>
  </si>
  <si>
    <t>BERNARDINETTI, STEFANO; PIERUCCIONI, DIEGO; MUGNAIOLI, ENRICO; TALARICO, FRANCO MARIA; TROTTA, MARILENA; TUFAROLO, EMANUELE</t>
  </si>
  <si>
    <t>A pilot study to test the reliability of the ERT method in the identification of mixed sulphides bearing dykes: The example of Sidi Flah mine (Anti-Atlas, Morocco)</t>
  </si>
  <si>
    <t>ORE GEOLOGY REVIEWS</t>
  </si>
  <si>
    <t>RICCI, CARLO ALBERTO; CASAGLI, ALESSIO; MULLER, JACQUELINE IRENE; OLMASTRONI, SILVIA; PALMERI, ROSARIA; SANDRONI, SONIA; TALARICO, FRANCO MARIA</t>
  </si>
  <si>
    <t>The Italian Museo Nazionale dell’Antartide</t>
  </si>
  <si>
    <t>5.13 Altro</t>
  </si>
  <si>
    <t>ALBARELLO</t>
  </si>
  <si>
    <t>DARIO</t>
  </si>
  <si>
    <t>01/02/2017</t>
  </si>
  <si>
    <t>ALBARELLO, DARIO</t>
  </si>
  <si>
    <t>A scoring test on probabilistic seismic hazard estimates in Italy</t>
  </si>
  <si>
    <t>Application of SASHA to seismic hazard assessment for Portugal mainland</t>
  </si>
  <si>
    <t>BULLETIN OF EARTHQUAKE ENGINEERING</t>
  </si>
  <si>
    <t>Scoring and testing procedures devoted to probabilistic seismic hazard assessment</t>
  </si>
  <si>
    <t>SURVEYS IN GEOPHYSICS</t>
  </si>
  <si>
    <t>Mapping the seismic bedrock of the po plain (Italy) through ambient-vibration monitoring</t>
  </si>
  <si>
    <t>BULLETIN OF THE SEISMOLOGICAL SOCIETY OF AMERICA</t>
  </si>
  <si>
    <t>Probabilistic seismic hazard assessment in SE-Spain based on macroseismic site histories</t>
  </si>
  <si>
    <t>Seismic hazard assessment for Iceland in terms of macroseismic intensity using a site approach</t>
  </si>
  <si>
    <t>Accounting for spatial correlation in the empirical scoring of probabilistic seismic hazard estimates</t>
  </si>
  <si>
    <t>Long-range dependence in earthquake-moment release and implications for earthquake occurrence probability</t>
  </si>
  <si>
    <t>Extensive application of seismic microzoning in Italy: methodological approaches and socio-political implications</t>
  </si>
  <si>
    <t>Influence of twenty years of research on ground-motion prediction equations on probabilistic seismic hazard in Italy</t>
  </si>
  <si>
    <t>The possible effect of vertical ground motion on the horizontal seismic response at the surface of a sedimentary structure</t>
  </si>
  <si>
    <t>Empirical scoring of ground motion prediction equations for probabilistic seismic hazard analysis in Italy including site effects</t>
  </si>
  <si>
    <t>Reconstructing seismic ground motion at reference site conditions: the case of accelerometric records of the Italian National Accelerometric Network (RAN)</t>
  </si>
  <si>
    <t>ALBARELLO, DARIO; LUNEDEI, ENRICO</t>
  </si>
  <si>
    <t>Guidelines for the good practice of surface wave analysis: a product of the InterPACIFIC project</t>
  </si>
  <si>
    <t>LUNEDEI, ENRICO; ALBARELLO, DARIO</t>
  </si>
  <si>
    <t>Horizontal-to-vertical spectral ratios from a full-wavefield model of ambient vibrations generated by a distribution of spatially correlated surface sources</t>
  </si>
  <si>
    <t>Power spectral density function and spatial autocorrelation of the ambient vibration full-wavefield generated by a distribution of spatially correlated surface sources</t>
  </si>
  <si>
    <t>PAOLUCCI, ENRICO; LUNEDEI, ENRICO; ALBARELLO, DARIO</t>
  </si>
  <si>
    <t>Application of the principal component analysis (PCA) to HVSR data aimed at the seismic characterization of earthquake prone areas</t>
  </si>
  <si>
    <t>PERUZZI, GIACOMO; ALBARELLO, DARIO; PILEGGI, DOMENICO</t>
  </si>
  <si>
    <t>Assessing 1D litho-stratigraphical amplification factor for microzoning studies in Italy</t>
  </si>
  <si>
    <t>PAOLUCCI, ENRICO; ALBARELLO, DARIO; LUNEDEI, ENRICO; PILEGGI, DOMENICO</t>
  </si>
  <si>
    <t>A large scale  ambient vibration survey in the area demaged by May-June 2012 seismic sequence in Emilia Romagna, Italy</t>
  </si>
  <si>
    <t>ALBARELLO, DARIO; FRANCESCONE, MARCO; LUNEDEI, ENRICO; PAOLUCCI, ENRICO; PAPASIDERO, MICHELE PIO; PERUZZI, GIACOMO; PIERUCCINI, PIERLUIGI</t>
  </si>
  <si>
    <t>Seismic characterization and reconstruction of reference ground motion at accelerometric sites of the Italian national accelerometric network (RAN)</t>
  </si>
  <si>
    <t>CORSOLINI</t>
  </si>
  <si>
    <t>SIMONETTA</t>
  </si>
  <si>
    <t>01/12/2001</t>
  </si>
  <si>
    <t>CORSOLINI, SIMONETTA</t>
  </si>
  <si>
    <t>Persistent Organic Pollutants in Antarctica</t>
  </si>
  <si>
    <t>5.12 Articolo sul sito web</t>
  </si>
  <si>
    <t>Persistent Organic Pollutants go to Antarctica?</t>
  </si>
  <si>
    <t>AMAP Assessment 2016: Chemicals of Emerging Arctic Concern</t>
  </si>
  <si>
    <t>Polybrominated Diphenyl Ethers (PBDEs) in Indoor Environments from Antarctica</t>
  </si>
  <si>
    <t>Antarctic: Persistent Organic Pollutants and Environmental Health in the Region</t>
  </si>
  <si>
    <t>Persistent Pollutants in Arctic and Antarctic Krill and in Commercial Krill Oil</t>
  </si>
  <si>
    <t>HBCDs in the top predator Greenland shark (Somniosus microcephalus) from Greenland seawaters</t>
  </si>
  <si>
    <t>Novel brominated flame retardants (n-BFRs) in indoor dust from Bases and vessel in Antarctica</t>
  </si>
  <si>
    <t>The trophic transfer of persistent pollutants (HCB, DDTs, PCBs) within polar marine food webs</t>
  </si>
  <si>
    <t>Persistent Contaminants in Antarctic Marine Organisms: Contamination Profile and Temporal Trend</t>
  </si>
  <si>
    <t>Bioaccumulation of endocrine disrupting compounds in the greenland shark Somniosus macrocephalus</t>
  </si>
  <si>
    <t>Legacy persistent organic pollutants including PBDEs in the trophic web of the Ross Sea (Antarctica)</t>
  </si>
  <si>
    <t>Monitoring of persistent organic pollutants in the polar regions: knowledge gaps &amp; gluts through evidence mapping</t>
  </si>
  <si>
    <t>Dynamics of legacy and emerging pollutants in fjord ecosystems of the high Arctic: Svalbard (Norway) and NE Greenland</t>
  </si>
  <si>
    <t>Temporal trend of perfluoroalkyl substances and current-use pesticides in penguin eggs from the Ross Sea (Antarctica)</t>
  </si>
  <si>
    <t>Bioaccumulation of nonylphenols and bisphenol A in the Greenland shark Somniosus microcephalus from the Greenland seawaters</t>
  </si>
  <si>
    <t>Persistent organic pollutants (POPs) in abiotic and biotic compartments of the Ross Sea Ecosystems: from the past to the future</t>
  </si>
  <si>
    <t>Multiple exposure to legacy and emerging pollutants in populations of Boreogadus saida from inner and outer Bessel fjord (NE Greenland)</t>
  </si>
  <si>
    <t>Multiple exposure of the Boreogadus saida populations to legacy and emerging pollutants from inner and outer Bessel fjord (NE Greenland)</t>
  </si>
  <si>
    <t>The Italian National Antarctic Research Programme (PNRA): Contribution to the study of environmental contamination in the Ross Sea and Victoria Land, Antarctica</t>
  </si>
  <si>
    <t>Studio del profilo storico degli impatti umani mediante analisi granulometriche e eco-tossicologiche dei sedimenti: il caso del Canale di Ritorno a Mare nella piana di Follonica - Scarlino</t>
  </si>
  <si>
    <t>BARONI, DAVIDE; CORSOLINI, SIMONETTA</t>
  </si>
  <si>
    <t>PBDEs vs Biological Traits in Boreogadus saida from NE Greenland</t>
  </si>
  <si>
    <t>Esiste una correlazione tra parametri biologici e contaminazione? Il caso del Merluzzo polare nel Parco Nazionale della Groenlandia nord-orientale</t>
  </si>
  <si>
    <t>CORSOLINI, SIMONETTA; BARONI, DAVIDE</t>
  </si>
  <si>
    <t>PBDEs and PCBs in terrestrial and freshwater ecosystems of the Victoria Land, Antarctica</t>
  </si>
  <si>
    <t>PCBs and PBDEs in soil, sediment and moss community from ponds across Victoria Land, Antarctica</t>
  </si>
  <si>
    <t>Have the iceberg B15 affected the POPs bioaccumulation in the Ross Sea? The case of Trematomus bernacchii</t>
  </si>
  <si>
    <t>ORGANOHALOGEN COMPOUNDS</t>
  </si>
  <si>
    <t>BALLERINI, TOSCA; CORSOLINI, SIMONETTA</t>
  </si>
  <si>
    <t>Celebrating Antarctica - A Treaty Protecting a Continent. Revision of the Italian version</t>
  </si>
  <si>
    <t>3.8 Traduzione di libro</t>
  </si>
  <si>
    <t>CORSOLINI, SIMONETTA; POZO, KARLA ANDREA</t>
  </si>
  <si>
    <t>Legacy and emergent POPs in the marine fauna of NE Greenland with special emphasis on the Greenland shark Somniosus microcephalus</t>
  </si>
  <si>
    <t>Characterization, source identification and risk associated with polyaromatic and chlorinated organic contaminants (PAHs, PCBs, PCBzs and OCPs) in the surface sediments of Hooghly estuary, India</t>
  </si>
  <si>
    <t>OLMASTRONI, SILVIA; CORSOLINI, SIMONETTA</t>
  </si>
  <si>
    <t>Perfluoroalkyl substances in penguin eggs from the Ross Sea (Antarctica): evidence of 15 year of sampling</t>
  </si>
  <si>
    <t>POZO, KARLA ANDREA; CORSOLINI, SIMONETTA</t>
  </si>
  <si>
    <t>Trematomus bernacchii as an indicator of POP temporal trend in the Antarctic seawaters</t>
  </si>
  <si>
    <t>Persistent organic pollutants (POPs) in the atmosphere of the coastal areas of the Ross Sea, Antarctica: Indications for long-term downward trends</t>
  </si>
  <si>
    <t>Passive air sampling of persistent organic pollutants (POPs) and emerging compounds in Kolkata megacity and rural mangrove wetland Sundarban in India: An approach to regional monitoring</t>
  </si>
  <si>
    <t>CORSOLINI, SIMONETTA; BORGHESI, NICOLETTA</t>
  </si>
  <si>
    <t>A comparative assessment of fatty acids in Antarctic organisms from the Ross Sea: Occurrence and distribution</t>
  </si>
  <si>
    <t>FOCARDI, SILVANO ETTORE; CORSOLINI, SIMONETTA</t>
  </si>
  <si>
    <t>Qualità dell’aria in Toscana: variazioni stagionali della concentrazione di pesticidi di uso corrente</t>
  </si>
  <si>
    <t>CORSOLINI, SIMONETTA; PALA, NICOLAS; BARONI, DAVIDE</t>
  </si>
  <si>
    <t>LOPPI, STEFANO; POZO, KARLA ANDREA; CORSOLINI, SIMONETTA</t>
  </si>
  <si>
    <t>Accumulation of polycyclic aromatic hydrocarbons by lichen transplants: comparison with gas-phase passive air samplers</t>
  </si>
  <si>
    <t>COTRONEI, SALVATORE; POZO, KARLA ANDREA; CORSOLINI, SIMONETTA</t>
  </si>
  <si>
    <t>POPs in Cod Fish and Greenland Halibut from NW Greenland</t>
  </si>
  <si>
    <t>Occurrence of PBDEs in the Greenland Shark Somniosus microcephalus</t>
  </si>
  <si>
    <t>Evidence of DDTs in the Greenland shark Somniosus microcephalus from Greenland seawaters</t>
  </si>
  <si>
    <t>Contamination Profile of DDTs in the Shark Somniosus microcephalus from Greenland Seawaters</t>
  </si>
  <si>
    <t>BULLETIN OF ENVIRONMENTAL CONTAMINATION AND TOXICOLOGY</t>
  </si>
  <si>
    <t>POZO, KARLA ANDREA; CORSOLINI, SIMONETTA; FOCARDI, SILVANO ETTORE</t>
  </si>
  <si>
    <t>Assessing levels and seasonal variations of current-use pesticides (CUPs) in the Tuscan atmosphere, Italy, using polyurethane foam disks (PUF) passive air samplers</t>
  </si>
  <si>
    <t>DISPERATI</t>
  </si>
  <si>
    <t>LEONARDO</t>
  </si>
  <si>
    <t>DISPERATI, LEONARDO</t>
  </si>
  <si>
    <t>Multi-Index Image Differencing Method (MINDED) for flood extent estimations</t>
  </si>
  <si>
    <t>REMOTE SENSING</t>
  </si>
  <si>
    <t>Bi-temporal change analysis of satellite imagery to detect landslides triggered by intense rainfall events</t>
  </si>
  <si>
    <t>Assessment of land-use and land-cover changes from 1965 to 2014 in Tam Giang-Cau Hai Lagoon, central Vietnam</t>
  </si>
  <si>
    <t>APPLIED GEOGRAPHY</t>
  </si>
  <si>
    <t>Mapeamento de áreas suscetíveis a deslizamentos no município de Pato Branco, Paraná com a aplicação do modelo SHALSTAB</t>
  </si>
  <si>
    <t>Remote sensing for coastal risk reduction purposes: optical and microwave data fusion for shoreline evolution monitoring and modelling</t>
  </si>
  <si>
    <t>Spectral characterization of coastal sediments using Field Spectral Libraries, Airborne Hyperspectral Images and Topographic LiDAR Data (FHyL)</t>
  </si>
  <si>
    <t>INTERNATIONAL JOURNAL OF APPLIED EARTH OBSERVATION AND GEOINFORMATION</t>
  </si>
  <si>
    <t>CENCI, LUCA; DISPERATI, LEONARDO</t>
  </si>
  <si>
    <t>Exploiting Sentinel 1 and 2 data for geo-environmental monitoring of sandy coastal areas</t>
  </si>
  <si>
    <t>Integrating remote sensing and GIS techniques for monitoring and modeling shoreline evolution to support coastal risk management</t>
  </si>
  <si>
    <t>GISCIENCE &amp; REMOTE SENSING</t>
  </si>
  <si>
    <t>DISPERATI, LEONARDO; RINDINELLA, ANDREA</t>
  </si>
  <si>
    <t>Estimation of canopy attributes in beech forests using true colour digital images from a small fixed-wing UAV</t>
  </si>
  <si>
    <t>Assessing the daedalus sensor's performance by means of spectral mixture analysis in the Migliarino, San Rossore, Massaciuccoli Regional Park (Italy)</t>
  </si>
  <si>
    <t>PAPASIDERO, MICHELE PIO; DISPERATI, LEONARDO</t>
  </si>
  <si>
    <t>Spatial analysis of hydraulic conductivity for slope deposits at catchment scale in Northern Tuscany, Italy</t>
  </si>
  <si>
    <t>DISPERATI, LEONARDO; CENCI, LUCA; ALVES, FATIMA</t>
  </si>
  <si>
    <t>Multi-index image differencing method for flood water detection</t>
  </si>
  <si>
    <t>MARZINI, LORENZO; D'ADDARIO, ENRICO; DISPERATI, LEONARDO</t>
  </si>
  <si>
    <t>Relationships between vegetation cover characters and shallow landslides</t>
  </si>
  <si>
    <t>TREFOLINI, EMANUELE; RINDINELLA, ANDREA; DISPERATI, LEONARDO</t>
  </si>
  <si>
    <t>Cluster analysis applied to engineering geological mapping</t>
  </si>
  <si>
    <t>VENTURINI, TIZIANO; TREFOLINI, EMANUELE; DISPERATI, LEONARDO</t>
  </si>
  <si>
    <t>Mapping slope deposits depth by means of cluster analysis: A comparative assessment</t>
  </si>
  <si>
    <t>BIGIO, TOMMASO; BONCIANI, FILIPPO; DISPERATI, LEONARDO; RINDINELLA, ANDREA</t>
  </si>
  <si>
    <t>Sensitivity analysis for shallow Landsliding susceptibility assessment in northern Tuscany</t>
  </si>
  <si>
    <t>D'ADDARIO, ENRICO; DISPERATI, LEONARDO; MAMMOLITI, ELISA; PAPASIDERO, MICHELE PIO</t>
  </si>
  <si>
    <t>Analisi spaziale e statistica delle relazioni tra frane superficiali e proprietà geologico-tecniche del substrato</t>
  </si>
  <si>
    <t>The relevance of bedrock involvement for shallow landslide susceptibility assessment by physically-based modelling</t>
  </si>
  <si>
    <t>MAMMOLITI, ELISA; DISPERATI, LEONARDO; VACCA, VINCENZO; D'ADDARIO, ENRICO; PAPASIDERO, MICHELE PIO</t>
  </si>
  <si>
    <t>Estimating Schmidt hammer rebound values based on Equotip hardness measurements using a non-parametric Bayesian Network</t>
  </si>
  <si>
    <t>PAPASIDERO, MICHELE PIO; TREFOLINI, EMANUELE; VACCA, VINCENZO; VITI, FEDERICO; DISPERATI, LEONARDO</t>
  </si>
  <si>
    <t>Influence of digital terrain model on mapping of slope deposits depth</t>
  </si>
  <si>
    <t>D'ADDARIO, ENRICO; TREFOLINI, EMANUELE; MAMMOLITI, ELISA; PAPASIDERO, MICHELE PIO; VACCA, VINCENZO; VITI, FEDERICO; DISPERATI, LEONARDO</t>
  </si>
  <si>
    <t>A new shallow landslides inventory for Southern Lunigiana (Tuscany, Italy) and analysis of predisposing factors</t>
  </si>
  <si>
    <t>DISPERATI, LEONARDO; TREFOLINI, EMANUELE; D'ADDARIO, ENRICO; MAMMOLITI, ELISA; PAPASIDERO, MICHELE PIO; VACCA, VINCENZO; VITI, FEDERICO</t>
  </si>
  <si>
    <t>Engineering geology characterization of slope deposits and physically-based assessment of shallow landslide susceptibility (Alpi Apuane, Italy)</t>
  </si>
  <si>
    <t>MAMMOLITI, ELISA; DISPERATI, LEONARDO; TREFOLINI, EMANUELE; VACCA, VINCENZO; D'ADDARIO, ENRICO; VITI, FEDERICO; PAPASIDERO, MICHELE PIO</t>
  </si>
  <si>
    <t>Testing and improving the Rock Mass Quality Index (RQI) in North-Western Tuscany (Italy)</t>
  </si>
  <si>
    <t>PAPASIDERO, MICHELE PIO; VITI, FEDERICO; DISPERATI, LEONARDO; VACCA, VINCENZO; D'ADDARIO, ENRICO; MAMMOLITI, ELISA; TREFOLINI, EMANUELE</t>
  </si>
  <si>
    <t>Comparison between direct measurements and indirect estimations of hydraulic conductivity for slope deposits of the North-Western Tuscany, Italy</t>
  </si>
  <si>
    <t>TREFOLINI, EMANUELE; DISPERATI, LEONARDO; VACCA, VINCENZO; D'ADDARIO, ENRICO; MAMMOLITI, ELISA; PAPASIDERO, MICHELE PIO; VITI, FEDERICO</t>
  </si>
  <si>
    <t>Modelling-mapping slope deposits depth and uncertainty assessment by means of machine learning approaches</t>
  </si>
  <si>
    <t>MARINELLI</t>
  </si>
  <si>
    <t>CARMELA</t>
  </si>
  <si>
    <t>MARINELLI, CARMELA; MARMUGI, LUCA</t>
  </si>
  <si>
    <t>Low energy atomic photodesorption from organic coatings</t>
  </si>
  <si>
    <t>COATINGS</t>
  </si>
  <si>
    <t>Antirelaxation coatings in coherent spectroscopy: Theoretical investigation and experimental test</t>
  </si>
  <si>
    <t>PHYSICAL REVIEW A</t>
  </si>
  <si>
    <t>Influence of anti-relaxation coating of optical cells on the potassium D-1 line saturated absorption</t>
  </si>
  <si>
    <t>Transformation of electromagnetically induced transparency into absorption in a thermal potassium optical cell with spin preserving coating</t>
  </si>
  <si>
    <t>MARMUGI, LUCA; MARINELLI, CARMELA</t>
  </si>
  <si>
    <t>Tunable and polarization-controlled high-contrast bright and dark coherent resonances in potassium</t>
  </si>
  <si>
    <t>MONTALBANO, ANGELA VERA; MARINELLI, CARMELA</t>
  </si>
  <si>
    <t>A flipped-classroom pilot in a spectroscopy course for undergraduates</t>
  </si>
  <si>
    <t>ENRICO</t>
  </si>
  <si>
    <t>BASTIANONI</t>
  </si>
  <si>
    <t>SIMONE</t>
  </si>
  <si>
    <t>01/10/2006</t>
  </si>
  <si>
    <t>BASTIANONI, SIMONE</t>
  </si>
  <si>
    <t>Marine energy exploitation in the mediterranean region: steps forward and challenges</t>
  </si>
  <si>
    <t>Environmental footprint family to address local to planetary sustainability and deliver on the SDGs</t>
  </si>
  <si>
    <t>Seaweed as innovative feedstock for energy and feed: evaluating the impacts through a Life Cycle Assessment</t>
  </si>
  <si>
    <t>Synergies between industry and nature – An emergy evaluation of a biodiesel production system integrated with ecological systems</t>
  </si>
  <si>
    <t>MARCHI, MICHELA; BASTIANONI, SIMONE</t>
  </si>
  <si>
    <t>Modelling biogenic carbon flow in a macroalgal biorefinery system</t>
  </si>
  <si>
    <t>ALGAL RESEARCH</t>
  </si>
  <si>
    <t>BASTIANONI, SIMONE; BASOSI, RICCARDO</t>
  </si>
  <si>
    <t>LCA of Arundo donax L. lignocellulosic feedstock production under Mediterranean conditions</t>
  </si>
  <si>
    <t>BIOMASS &amp; BIOENERGY</t>
  </si>
  <si>
    <t>Comparative Attributional Life Cycle Assessment of Annual and Perennial Lignocellulosic Feedstocks Production Under Mediterranean Climate for Biorefinery Framework</t>
  </si>
  <si>
    <t>INTEGRATED ENVIRONMENTAL ASSESSMENT AND MANAGEMENT</t>
  </si>
  <si>
    <t>SALADINI, FABRIZIO; BASTIANONI, SIMONE</t>
  </si>
  <si>
    <t>Sustainability assessment of selected biowastes as feedstocks for biofuel and biomaterial production by emergy evaluation in five African countries</t>
  </si>
  <si>
    <t>NICCOLUCCI, VALENTINA; BASTIANONI, SIMONE</t>
  </si>
  <si>
    <t>Ecological Systems Thinking</t>
  </si>
  <si>
    <t>NERI, ELENA; PATRIZI, NICOLETTA; BASTIANONI, SIMONE</t>
  </si>
  <si>
    <t>Environmental hot-spots and improvement scenarios for Tuscan “Pecorino” cheese using Life Cycle Assessment</t>
  </si>
  <si>
    <t>MARCHI, MICHELA; NERI, ELENA; MARCHETTINI, NADIA; BASTIANONI, SIMONE</t>
  </si>
  <si>
    <t>Carbon accounting framework for decarbonisation of European city neighbourhoods</t>
  </si>
  <si>
    <t>NERI, ELENA; PATRIZI, NICOLETTA; MARCHETTINI, NADIA; BASTIANONI, SIMONE</t>
  </si>
  <si>
    <t>Stima ex-ante della Carbon Footprint del Convegno annuale della Rete Italiana LCA 2017: una proposta per il futuro</t>
  </si>
  <si>
    <t>NERI, ELENA; PULSELLI, RICCARDO MARIA; MARCHI, MICHELA; BASTIANONI, SIMONE</t>
  </si>
  <si>
    <t>Sustainability in breeding farms: the case of the Maremmana beef</t>
  </si>
  <si>
    <t>PATRIZI, NICOLETTA; NERI, ELENA; NICCOLUCCI, VALENTINA; BASTIANONI, SIMONE</t>
  </si>
  <si>
    <t>Lifecycle environmental impact assessment of an overtopping wave energy converter embedded in breakwater systems</t>
  </si>
  <si>
    <t>PATRIZI, NICOLETTA; NICCOLUCCI, VALENTINA; NERI, ELENA; BASTIANONI, SIMONE</t>
  </si>
  <si>
    <t>The ecological footprint accounting of products: when larger is not worse</t>
  </si>
  <si>
    <t>MANCINI , MARIA SERENA; NICCOLUCCI, VALENTINA; BASTIANONI, SIMONE; MARCHETTINI, NADIA</t>
  </si>
  <si>
    <t>Ecological Footprint: Refining the carbon Footprint calculation</t>
  </si>
  <si>
    <t>Stocks and flows of natural capital: implications for Ecological Footprint</t>
  </si>
  <si>
    <t>BASTIANONI, SIMONE; GAGLIARDI, FRANCESCA; GIGLIOTTI, MASSIMO; RICCABONI, ANGELO; BETTI, GIANNI</t>
  </si>
  <si>
    <t>Sustainable development goals indicators: A methodological proposal for a multidimensional fuzzy index in the mediterranean area</t>
  </si>
  <si>
    <t>GOFFETTI, GIULIA; PATRIZI, NICOLETTA; NERI, ELENA; PULSELLI, RICCARDO MARIA; BASTIANONI, SIMONE</t>
  </si>
  <si>
    <t>Categorization and geo-localization of marine renewable energies for the Mediterranean area</t>
  </si>
  <si>
    <t>NICCOLUCCI, VALENTINA; MOZZILLO, MICHELINA; PARISI, MARIA LAURA; BASOSI, RICCARDO; BASTIANONI, SIMONE</t>
  </si>
  <si>
    <t>Aumentare la consapevolezza nel consumatore può indurre un cambiamento nelle abitudini alimentari? Un progetto dell’Università di Siena sui fontanelli per la distribuzione di acqua potabile</t>
  </si>
  <si>
    <t>BEVILACQUA</t>
  </si>
  <si>
    <t>01/11/2006</t>
  </si>
  <si>
    <t>BEVILACQUA, GIUSEPPE</t>
  </si>
  <si>
    <t>Hilbert transform evaluation for electron-phonon self-energies</t>
  </si>
  <si>
    <t>THE EUROPEAN PHYSICAL JOURNAL. B, CONDENSED MATTER PHYSICS</t>
  </si>
  <si>
    <t>Linear and nonlinear coherent coupling in a Bell-Bloom magnetometer</t>
  </si>
  <si>
    <t>PHYSICAL REVIEW. A</t>
  </si>
  <si>
    <t>Thermoelectric efficiency of nanoscale devices in the linear regime</t>
  </si>
  <si>
    <t>PHYSICAL REVIEW. B</t>
  </si>
  <si>
    <t>Parametric amplification and noise squeezing in room temperature atomic vapors</t>
  </si>
  <si>
    <t>BEVILACQUA, GIUSEPPE; BIANCALANA, VALERIO; DANCHEVA, YORDANKA</t>
  </si>
  <si>
    <t>Atomic orientation driven by broadly-frequency-modulated radiation: Theory and experiment</t>
  </si>
  <si>
    <t>BEVILACQUA, GIUSEPPE; BIANCALANA, VALERIO; CHESSA, PIERO; DANCHEVA, YORDANKA</t>
  </si>
  <si>
    <t>Multichannel optical atomic magnetometer operating in unshielded environment</t>
  </si>
  <si>
    <t>APPLIED PHYSICS. B, LASERS AND OPTICS</t>
  </si>
  <si>
    <t>BEVILACQUA, GIUSEPPE; BIANCALANA, VALERIO; DANCHEVA, YORDANKA; ROSSI, CLAUDIO</t>
  </si>
  <si>
    <t>Microtesla NMR J-coupling spectroscopy with an unshielded atomic magnetometer</t>
  </si>
  <si>
    <t>JOURNAL OF MAGNETIC RESONANCE</t>
  </si>
  <si>
    <t>BEVILACQUA, GIUSEPPE; BIANCALANA, VALERIO; DANCHEVA, YORDANKA; VIGILANTE, ANTONIO</t>
  </si>
  <si>
    <t>Sub-millimetric ultra-low-field MRI detected in situ by a dressed atomic magnetometer</t>
  </si>
  <si>
    <t>APPLIED PHYSICS LETTERS</t>
  </si>
  <si>
    <t>Self-adaptive loop for external-disturbance reduction in a differential measurement setup</t>
  </si>
  <si>
    <t>PHYSICAL REVIEW APPLIED</t>
  </si>
  <si>
    <t>Restoring narrow linewidth to a gradient-broadened magnetic resonance by inhomogeneous dressing</t>
  </si>
  <si>
    <t>BEVILACQUA, GIUSEPPE; BIANCALANA, VALERIO; DANCHEVA, YORDANKA; STIACCINI, LEONARDO; VIGILANTE, ANTONIO</t>
  </si>
  <si>
    <t>Spurious ferromagnetic remanence detected by hybrid magnetometer</t>
  </si>
  <si>
    <t>BIANCALANA, VALERIO; BEVILACQUA, GIUSEPPE; CHESSA, PIERO; DANCHEVA, YORDANKA; CECCHI, ROBERTO; STIACCINI, LEONARDO</t>
  </si>
  <si>
    <t>A low noise modular current source for stable magnetic field control</t>
  </si>
  <si>
    <t>BEVILACQUA, GIUSEPPE; BIANCALANA, VALERIO; DANCHEVA, YORDANKA; VIGILANTE, ANTONIO; DONATI, ALESSANDRO; ROSSI, CLAUDIO</t>
  </si>
  <si>
    <t>Simultaneous Detection of H and D NMR Signals in a Micro-Tesla Field</t>
  </si>
  <si>
    <t>THE JOURNAL OF PHYSICAL CHEMISTRY LETTERS</t>
  </si>
  <si>
    <t>BIANCALANA</t>
  </si>
  <si>
    <t>VALERIO</t>
  </si>
  <si>
    <t>01/01/2005</t>
  </si>
  <si>
    <t>BIGONGIARI</t>
  </si>
  <si>
    <t>GABRIELE</t>
  </si>
  <si>
    <t>01/01/2020</t>
  </si>
  <si>
    <t>BIGONGIARI, GABRIELE</t>
  </si>
  <si>
    <t>MIP calibration and the long-term stability of CALET onboard the International Space Station</t>
  </si>
  <si>
    <t>CaloCube: A high-performance calorimeter for the detection of high-energy cosmic rays in space</t>
  </si>
  <si>
    <t>CALET perspectives for calorimetric measurements of high energy electrons based on beam test results</t>
  </si>
  <si>
    <t>Calocube: A new homogeneous calorimeter with high-granularity for precise measurements of high-energy cosmic rays in space</t>
  </si>
  <si>
    <t>Precision Measurement of the Proton Flux in Primary Cosmic Rays from Rigidity 1 GV to 1.8 TV with the Alpha Magnetic Spectrometer on the International Space Station</t>
  </si>
  <si>
    <t>BIGONGIARI, GABRIELE; MORESCALCHI, LUCA</t>
  </si>
  <si>
    <t>High energy γ-ray detection with the AMS-02 electromagnetic calorimeter</t>
  </si>
  <si>
    <t>COSTANTINI, ARMANDO; BONINI, MARTINA; CORNAMUSINI, GIANLUCA</t>
  </si>
  <si>
    <t>Geology of the Monte Amiata region, Southern Tuscany, Central Italy</t>
  </si>
  <si>
    <t>MANGANELLI</t>
  </si>
  <si>
    <t>01/04/2001</t>
  </si>
  <si>
    <t>MANGANELLI, GIUSEPPE</t>
  </si>
  <si>
    <t>A megachasmid shark tooth (Chondrichthyes, Lamniformes) from the Zanclean (early Pliocene) of San Quirico d'Orcia, central Italy</t>
  </si>
  <si>
    <t>BOLLETTINO DELLA SOCIETÀ PALEONTOLOGICA ITALIANA</t>
  </si>
  <si>
    <t>Megascyliorhinus miocaenicus (Chondrichthyes, Galeomorphii) from the Zanclean (early Pliocene) of San Quirico d'Orcia, central Italy</t>
  </si>
  <si>
    <t>GIUSTI, FOLCO; MANGANELLI, GIUSEPPE</t>
  </si>
  <si>
    <t>European Red List of terrestrial Molluscs: snails, slugs, and semi-slugs</t>
  </si>
  <si>
    <t>Gomeziella: a new genus for a living fossil (Gastropoda, Pulmonata, Azecidae)</t>
  </si>
  <si>
    <t>BASTERIA</t>
  </si>
  <si>
    <t>Monacha ocellata (Roth, 1839) (Gastropoda: Hygromiidae) established in essex, an addition to the fauna of Britain and Ireland</t>
  </si>
  <si>
    <t>MANGANELLI, GIUSEPPE; GIUSTI, FOLCO</t>
  </si>
  <si>
    <t>Monacha cantiana s.l. (Montagu, 1803) (Gastropoda: Hygromiidae) - mitochondrial lineage occurring in Austria</t>
  </si>
  <si>
    <t>Monacha claustralis (Rossmässler 1834) new to Polish and Czech malacofauna (Gastropoda: Pulmonata: Hygromiidae)</t>
  </si>
  <si>
    <t>Recent expansion and relic survival: Phylogeography of the land snail genus Helix (Mollusca, Gastropoda) from south to north Europe</t>
  </si>
  <si>
    <t>MOLECULAR PHYLOGENETICS AND EVOLUTION</t>
  </si>
  <si>
    <t>Exploring Monacha cantiana (Montagu, 1803) phylogeography: cryptic lineages and new insights into the origin of the English populations (Eupulmonata, Stylommatophora, Hygromiidae)</t>
  </si>
  <si>
    <t>BENOCCI, ANDREA; MANGANELLI, GIUSEPPE</t>
  </si>
  <si>
    <t>Una scoperta inattesa per la fauna di Murlo: Alzoniella cornucopia nel Crevole.</t>
  </si>
  <si>
    <t>Murlo Cultura</t>
  </si>
  <si>
    <t>Scavi nel patrimonio museale: spunti di ricerca dal riordino di una collezione museale</t>
  </si>
  <si>
    <t>Local and regional scale biodiversity patterns of forest snail assemblage in Tuscany (central Italy)</t>
  </si>
  <si>
    <t>COMMUNITY ECOLOGY</t>
  </si>
  <si>
    <t>La Storia naturale nel Fondo Mascagni. Un viaggio nella letteratura scientifica dei secoli ruggenti (XVII e XVIII)</t>
  </si>
  <si>
    <t>Collezioni malacologiche e monitoraggi delle comunità di molluschi terrestri del Delta del Po e della Pianura Padana orientale: il Progetto CoSMoS – Collecting Snails, Monitoring Snails</t>
  </si>
  <si>
    <t>QUADERNI DEL MUSEO CIVICO DI STORIA NATURALE DI FERRARA</t>
  </si>
  <si>
    <t>MANGANELLI, GIUSEPPE; BENOCCI, ANDREA</t>
  </si>
  <si>
    <t>Società Malacologica Italiana 1874-1906</t>
  </si>
  <si>
    <t>ARCHIVES OF NATURAL HISTORY</t>
  </si>
  <si>
    <t>Middle Pleistocene  (MIS 14) environmental conditions in the central Mediterranean derived from terrestrial molluscs and carbonate stable isotopes from Sulmona Basin (Italy)</t>
  </si>
  <si>
    <t>PALAEOGEOGRAPHY PALAEOCLIMATOLOGY PALAEOECOLOGY</t>
  </si>
  <si>
    <t>MANGANELLI, GIUSEPPE; BENOCCI, ANDREA; GIUSTI, FOLCO</t>
  </si>
  <si>
    <t>Chiocciole e lumache dell'Arcipelago Toscano</t>
  </si>
  <si>
    <t>A Campylaea species from Corsica (Gastropoda: Pulmonata: Helicidae)</t>
  </si>
  <si>
    <t>A Liburnica species from Southern Italy (Gastropoda: Pulmonata: Helicidae)</t>
  </si>
  <si>
    <t>BENOCCI, ANDREA; BRATTO, CHIARA; MANGANELLI, GIUSEPPE</t>
  </si>
  <si>
    <t>I Fisiocritici: un percorso di cultura accademica lungo oltre tre secoli</t>
  </si>
  <si>
    <t>Curiosi per natura: l'Accademia dei Fisiocritici e il suo Museo di Storia Naturale</t>
  </si>
  <si>
    <t>Il progetto Natural History di Google Arts &amp; Culture: una prestigiosa vetrina per i musei scientifici nell'era digitale</t>
  </si>
  <si>
    <t>BENOCCI, ANDREA; MANGANELLI, GIUSEPPE; BRUTTINI, ELISA</t>
  </si>
  <si>
    <t>"Il Museo in tasca": un'applicazione per scoprire le collezioni naturalistiche dei Fisiocritici tramite dispositivi mobili</t>
  </si>
  <si>
    <t>GIUSTI, FOLCO; FIORENTINO, VIVIANA; MANGANELLI, GIUSEPPE</t>
  </si>
  <si>
    <t>A neotype for Helix cincta Müller, 1774 (Gastropoda, Pulmonata, Helicidae)</t>
  </si>
  <si>
    <t>MANGANELLI, GIUSEPPE; BENOCCI, ANDREA; FAVILLI, LEONARDO</t>
  </si>
  <si>
    <t>Orculella bulgarica (Hesse, 1915) (Gastropoda, Pulmonata, Orculidae) from the Middle Pleistocene to the Holocene of central Italy: another eastern element in the fauna of peninsular Italy</t>
  </si>
  <si>
    <t>FAVILLI, LEONARDO; PIAZZINI, SANDRO; MANGANELLI, GIUSEPPE</t>
  </si>
  <si>
    <t>New records of Cupido argiades (Pallas, 1771) in Tuscany (Lepidoptera, Lycaenidae) [Nuovi reperti di Cupido argiades (Pallas, 1771) in Toscana (Lepidoptera, Lycaenidae)]</t>
  </si>
  <si>
    <t>PIAZZINI, SANDRO; FAVILLI, LEONARDO; MANGANELLI, GIUSEPPE</t>
  </si>
  <si>
    <t>Atlante dei Pesci della provincia di Siena</t>
  </si>
  <si>
    <t>FAVILLI, LEONARDO; BENOCCI, ANDREA; PIAZZINI, SANDRO; MANGANELLI, GIUSEPPE</t>
  </si>
  <si>
    <t>Il Padule di Rosia: un ambiente da ripristinare.</t>
  </si>
  <si>
    <t>FAVILLI, LEONARDO; BENOCCI, ANDREA; ANGIOLINI, CLAUDIA; MANGANELLI, GIUSEPPE</t>
  </si>
  <si>
    <t>Gli habitat, la flora e la fauna degli ambienti termali della Toscana meridionale</t>
  </si>
  <si>
    <t>ANGIOLINI, CLAUDIA; BENOCCI, ANDREA; BONARI, GIANMARIA; CASTAGNINI, PAOLO; FIASCHI, TIBERIO; LOPPI, STEFANO; MANGANELLI, GIUSEPPE</t>
  </si>
  <si>
    <t>Contributions for a vascular flora of Tuscany. IX (507-605). 
Contributi per una flora vascolare di toscana. IX (507-605).</t>
  </si>
  <si>
    <t>MARCHI, MICHELA; NICCOLUCCI, VALENTINA; MARCHETTINI, NADIA</t>
  </si>
  <si>
    <t>Urban sustainability: CO2 uptake by green areas in the historic centre of Siena</t>
  </si>
  <si>
    <t>INTERNATIONAL JOURNAL OF DESIGN &amp; NATURE AND ECODYNAMICS</t>
  </si>
  <si>
    <t>Environmental policies for GHG emissions reduction and energy transition in the medieval historic centre of Siena (Italy): the role of solar energy</t>
  </si>
  <si>
    <t>ATREI, ANDREA MASSIMO; NICCOLUCCI, VALENTINA; MARCHETTINI, NADIA</t>
  </si>
  <si>
    <t>Characterization of organic binders in a 13th century painted wooden panel: Comparison of ToF-SIMS and Dot-ELISA results</t>
  </si>
  <si>
    <t>INTERNATIONAL JOURNAL OF MASS SPECTROMETRY</t>
  </si>
  <si>
    <t>SALLEOLINI</t>
  </si>
  <si>
    <t>MASSIMO</t>
  </si>
  <si>
    <t>SALLEOLINI, MASSIMO</t>
  </si>
  <si>
    <t>Le acque termominerali di Petriolo</t>
  </si>
  <si>
    <t>La risorsa geotermica nella Toscana meridionale, con particolare riferimento alla bassa entalpia</t>
  </si>
  <si>
    <t>Gli acquiferi costieri grossetani: stato delle conoscenze, evoluzione dei sistemi, ipotesi di gestione</t>
  </si>
  <si>
    <t>TAVARNELLI</t>
  </si>
  <si>
    <t>TAVARNELLI, ENRICO</t>
  </si>
  <si>
    <t>The interdisciplinary use of “overpressure"</t>
  </si>
  <si>
    <t>Tectonic inversion, positive and negative: a role for strike-slip deformations?</t>
  </si>
  <si>
    <t>Expansion breccias in Lower Cretaceous Apennine pelagic limestones: I. Geological observations</t>
  </si>
  <si>
    <t>Interplay between stress permutations and overpressure to cause strike-slip faulting during tectonic inversion</t>
  </si>
  <si>
    <t>Expansion breccias in Lower Cretaceous Apennine pelagic limestones: II. Geochemical constraints on their origin</t>
  </si>
  <si>
    <t>The role of structural inheritance in the evolution of fold-and-thrust belts: Insights from the Umbria-Marche Apennines, Italy</t>
  </si>
  <si>
    <t>Brittle‐ductile shear zones along inversion‐related frontal and oblique thrust ramps: Insights from the Central–Northern Apennines curved thrust system (Italy)</t>
  </si>
  <si>
    <t>Foreland-directed gravitational collapse along curved thrust fronts: insights from a minor thrust-related shear zone in the Umbria–Marche belt, central-northern Italy</t>
  </si>
  <si>
    <t>GEOLOGICAL MAGAZINE</t>
  </si>
  <si>
    <t>Multi-phase reactivations and inversions of Paleozoic–Mesozoic extensional basins during the Wilson cycle: case studies from the North Sea (UK) and the Northern Apennines (Italy)</t>
  </si>
  <si>
    <t>TAVARNELLI, ENRICO; NOVELLINO, ROCCO</t>
  </si>
  <si>
    <t>The History of the Southern Apennines of Italy Preserved in the Geosites Along a Geological Itinerary in the High Agri Valley</t>
  </si>
  <si>
    <t>TOGNACCINI, SOFIA; TAVARNELLI, ENRICO</t>
  </si>
  <si>
    <t>Synsedimentary deformation in Upper Cretaceous– Lower Paleogene limestones within a thrust anticline of the Umbria-Marche Apennines, Italy</t>
  </si>
  <si>
    <t>CORNAMUSINI</t>
  </si>
  <si>
    <t>GIANLUCA</t>
  </si>
  <si>
    <t>CORNAMUSINI, GIANLUCA; IELPI, ALESSANDRO</t>
  </si>
  <si>
    <t>Geology of the late Miocene south-eastern Volterra Basin (Northern Apennines, Italy)</t>
  </si>
  <si>
    <t>DELLA VALLE</t>
  </si>
  <si>
    <t>25/09/1990</t>
  </si>
  <si>
    <t>DELLA VALLE, FEDERICO</t>
  </si>
  <si>
    <t>Polarisation dynamics of a birefringent Fabry–Perot cavity</t>
  </si>
  <si>
    <t>Progress toward a direct experimental detection of γγ interactions</t>
  </si>
  <si>
    <t>A polarisation modulation scheme for measuring vacuum magnetic birefringence with static fields</t>
  </si>
  <si>
    <t>Intrinsic mirror noise in Fabry–Perot based polarimeters: the case for the measurement of vacuum magnetic birefringence</t>
  </si>
  <si>
    <t>Erratum to: A polarisation modulation scheme for measuring vacuum magnetic birefringence with static fields (The European Physical Journal C, (2016), 76, 5, (294), 10.1140/epjc/s10052-016-4139-0)</t>
  </si>
  <si>
    <t>DELLA VALLE, FEDERICO; MILOTTI, EDOARDO</t>
  </si>
  <si>
    <t>The PVLAS experiment: measuring vacuum magnetic birefringence and dichroism with a birefringent Fabry–Perot cavity</t>
  </si>
  <si>
    <t>MARCHETTINI</t>
  </si>
  <si>
    <t>NADIA</t>
  </si>
  <si>
    <t>20/04/2000</t>
  </si>
  <si>
    <t>MARCHETTINI, NADIA; TIEZZI, ENZO</t>
  </si>
  <si>
    <t>Nanostructures of Water Molecules in Iteratively Filtered Water</t>
  </si>
  <si>
    <t>WATER: A MULTIDISCIPLINARY RESEARCH JOURNAL</t>
  </si>
  <si>
    <t>MACCANTI, MATTEO; MARCHETTINI, NADIA</t>
  </si>
  <si>
    <t>Energy transition for the decarbonisation of urban neighborhoods: A case study in Seville, Spain</t>
  </si>
  <si>
    <t>ATREI, ANDREA MASSIMO; MARCHETTINI, NADIA</t>
  </si>
  <si>
    <t>Advanced NMR methodologies and micro-analytical techniques to investigate the stratigraphy and materials of 14th century Sienese wooden paintings</t>
  </si>
  <si>
    <t>BENETTI, FRANCESCA; PERRA, GUIDO; DAMIANI, DAMIANO; ATREI, ANDREA MASSIMO; MARCHETTINI, NADIA</t>
  </si>
  <si>
    <t>ToF-SIMS characterization of proteinaceous binders in the wall painting “Madonna and Child enthroned with Saints” by Ambrogio Lorenzetti in the St. Augustine Church (Siena, Italy)</t>
  </si>
  <si>
    <t>MARROCCHESI</t>
  </si>
  <si>
    <t>PIER SIMONE</t>
  </si>
  <si>
    <t>01/10/2002</t>
  </si>
  <si>
    <t>MARROCCHESI, PIER SIMONE</t>
  </si>
  <si>
    <t>Calet: Calorimetric electron telescope</t>
  </si>
  <si>
    <t>Measurement of the proton spectrum with CALET on the ISS</t>
  </si>
  <si>
    <t>Multi-messenger observations of a binary neutron star merger</t>
  </si>
  <si>
    <t>CALET on the ISS: A high energy astroparticle physics experiment</t>
  </si>
  <si>
    <t>Calet: A high energy astroparticle physics experiment on the ISS</t>
  </si>
  <si>
    <t>The CALorimetric Electron Telescope (CALET) on the International Space Station</t>
  </si>
  <si>
    <t>Observation of protons and light nuclei with CALET: Analysis and preliminary results</t>
  </si>
  <si>
    <t>An overview of CALET observations after three years on the international space station</t>
  </si>
  <si>
    <t>New calorimeters for space experiments: physics requirements and technological challenges</t>
  </si>
  <si>
    <t>AMS-100: The next generation magnetic spectrometer in space - An international science platform for physics and astrophysics at Lagrange point 2</t>
  </si>
  <si>
    <t>BIAGI</t>
  </si>
  <si>
    <t>15/10/2018</t>
  </si>
  <si>
    <t>15/10/2021</t>
  </si>
  <si>
    <t>BIAGI, MARCO</t>
  </si>
  <si>
    <t>Silybin counteracts doxorubicin resistance by inhibiting GLUT1 expression</t>
  </si>
  <si>
    <t>FITOTERAPIA</t>
  </si>
  <si>
    <t>Ethnobotanical Study of Medicinal Plants Used in Central Macedonia, Greece</t>
  </si>
  <si>
    <t>EVIDENCE-BASED COMPLEMENTARY AND ALTERNATIVE MEDICINE</t>
  </si>
  <si>
    <t>The importance of the phytocomplex: The inspiring and illuminating example of Cannabis sativa L</t>
  </si>
  <si>
    <t>CURRENT BIOACTIVE COMPOUNDS</t>
  </si>
  <si>
    <t>Cannabis sativa L. and Nonpsychoactive Cannabinoids: Their Chemistry and Role against Oxidative Stress, Inflammation, and Cancer</t>
  </si>
  <si>
    <t>Effects of a nutraceutical combination of fermented red rice, liposomal berberine, and curcumin on lipid and inflammatory parameters in patients with mild-to-moderate hypercholesterolemia: an 8-week, open-label, single-arm pilot study</t>
  </si>
  <si>
    <t>ARCHIVES OF MEDICAL SCIENCES. ATHEROSCLEROTIC DISEASES</t>
  </si>
  <si>
    <t>GOVERNA, PAOLO; BIAGI, MARCO</t>
  </si>
  <si>
    <t>Cannabis sativa L. constituents and their role in neuroinflammation</t>
  </si>
  <si>
    <t>Cannabidiol-enriched Cannabis sativa L. extract modulates inflammatory-induced human peripheral mononuclear cells response</t>
  </si>
  <si>
    <t>Wound healing and in vitro antiradical activity of five Sedum species grown within two sites of community importance in Emilia-Romagna (Italy)</t>
  </si>
  <si>
    <t>PLANT BIOSYSTEMS</t>
  </si>
  <si>
    <t>A Fixed Combination of Probiotics and Herbal Extracts Attenuates Intestinal Barrier Dysfunction from Inflammatory Stress in an In vitro Model Using Caco-2 Cells</t>
  </si>
  <si>
    <t>RECENT PATENTS ON FOOD, NUTRITION &amp; AGRICULTURE</t>
  </si>
  <si>
    <t>GOVERNA, PAOLO; CARULLO, GABRIELE; BIAGI, MARCO</t>
  </si>
  <si>
    <t>Evaluation of the In Vitro Wound-Healing Activity of Calabrian Honeys</t>
  </si>
  <si>
    <t>ANTIOXIDANTS</t>
  </si>
  <si>
    <t>CARULLO, GABRIELE; GOVERNA, PAOLO; BIAGI, MARCO; MANETTI, FABRIZIO</t>
  </si>
  <si>
    <t>Quercetin‐3‐Oleate Contributes to Skin Wound Healing Targeting FFA1/GPR40</t>
  </si>
  <si>
    <t>CHEMISTRYSELECT</t>
  </si>
  <si>
    <t>BIAGI, MARCO; COLLODEL, GIULIA; CORSINI, MADDALENA; PASCARELLI, NICOLA ANTONIO; MORETTI, ELENA</t>
  </si>
  <si>
    <t>Protective effect of Propolfenol®on induced oxidative stress in human spermatozoa</t>
  </si>
  <si>
    <t>ANDROLOGIA</t>
  </si>
  <si>
    <t>BIAGI, MARCO; NOTO, DARIA; CORSINI, MADDALENA; BAINI, GIULIA; CERRETANI, DANIELA; CAPPELLUCCI, GIORGIO; MORETTI, ELENA</t>
  </si>
  <si>
    <t>Antioxidant Effect of the Castanea sativa Mill. Leaf Extract on Oxidative Stress Induced upon Human Spermatozoa</t>
  </si>
  <si>
    <t>OXIDATIVE MEDICINE AND CELLULAR LONGEVITY</t>
  </si>
  <si>
    <t>wos: Percentili rivista - 
IF  miglior percentile</t>
  </si>
  <si>
    <t>wos: Percentili pubblicazione
 - miglior quartile</t>
  </si>
  <si>
    <t>wos: Percentili pubblicazione 
- miglior percentile</t>
  </si>
  <si>
    <t>scopus: Percentili rivista -
 CITESCORE pesata - miglior quartile</t>
  </si>
  <si>
    <t>wos: Percentili rivista -
 IF - miglior quartile</t>
  </si>
  <si>
    <t>scopus: Percentili rivista -
 CITESCORE pesata - miglior percentile</t>
  </si>
  <si>
    <t>scopus: Percentili pubblicazione 
- miglior quartile</t>
  </si>
  <si>
    <t>scopus: Percentili pubblicazione 
- miglior percentile</t>
  </si>
  <si>
    <t>rivista</t>
  </si>
  <si>
    <t>Tipologia</t>
  </si>
  <si>
    <t>Cognome</t>
  </si>
  <si>
    <t>Nome</t>
  </si>
  <si>
    <t xml:space="preserve"> inizio affiliazione</t>
  </si>
  <si>
    <t>fine affiliazione</t>
  </si>
  <si>
    <t xml:space="preserve">contributors: Autori riconosciuti </t>
  </si>
  <si>
    <t>Nr. Autori riconosciuti</t>
  </si>
  <si>
    <t>VITI C</t>
  </si>
  <si>
    <t>VITI M</t>
  </si>
  <si>
    <t>RONCHITELLI, ANNA MARIA; MUGNAINI, SONIA; ARRIGHI, SIMONA; ATREI, ANDREA MASSIMO; CAPECCHI, GIULIA; GIAMELLO, MARCO; MARCHETTINI, NADIA; VITI C; MORONI, ADRIANA</t>
  </si>
  <si>
    <t>MARINELLI, CARMELA; MARIOTTI, EMILIO; PAPI, NICOLÒ; SARRI, FRANCESCO; CECCHI, ROBERTO; STIACCINI, LEONARDO; VITI C; KHANBEKYAN, ALEN</t>
  </si>
  <si>
    <t>BERNARDINETTI, STEFANO; COLONNA, TOMMASO; TROTTA, MARILENA; ALGERI, GIANPIER; TUFAROLO, EMANUELE; MINUCCI, SERENA; MUGNAIOLI, ENRICO; TALARICO, FRANCO MARIA; VITI C; HARROUD, ABDELAZIZ; GUERNOUCHE, MOURAD; CINA', ANGELO</t>
  </si>
  <si>
    <t>VITI C; TAVARNELLI, ENRICO</t>
  </si>
  <si>
    <t>MUGNAIOLI, ENRICO; VITI C</t>
  </si>
  <si>
    <t>VITI C; MUGNAIOLI, ENRICO</t>
  </si>
  <si>
    <t>BERNARDINI, GIULIA; ORLANDINI, MAURIZIO; BRACONI, DANIELA; GEMINIANI, MICHELA; LUPETTI, PIETRO; GIORGETTI, GIOVANNA; VITI C; FREDIANI, BRUNO; MARZOCCHI, BARBARA; SANTUCCI, ANNALISA</t>
  </si>
  <si>
    <t>MILLUCCI, LIA; GIORGETTI, GIOVANNA; VITI C; GHEZZI, LORENZO; GAMBASSI, SILVIA; BRACONI, DANIELA; MARZOCCHI, BARBARA; PAFFETTI, ALESSANDRO; LUPETTI, PIETRO; BERNARDINI, GIULIA; ORLANDINI, MAURIZIO; SANTUCCI, ANNALISA</t>
  </si>
  <si>
    <t>BERNARDINI, GIULIA; LEONE, GEMMA; MILLUCCI, LIA; CONSUMI, MARCO; BRACONI, DANIELA; SPIGA, OTTAVIA; GALDERISI, SILVIA; MARZOCCHI, BARBARA; VITI C; GIORGETTI, GIOVANNA; LUPETTI, PIETRO; MAGNANI, AGNESE; SANTUCCI, ANNALISA</t>
  </si>
  <si>
    <t>VITI M; TAVARNELLI, ENRICO</t>
  </si>
  <si>
    <t>VITI M; MANTOVANI, ENZO</t>
  </si>
  <si>
    <t>VITI M; MANTOVANI, ENZO; BABBUCCI, DANIELE</t>
  </si>
  <si>
    <t>MANTOVANI, ENZO; VITI M; BABBUCCI, DANIELE; TAMBURELLI, CATERINA</t>
  </si>
  <si>
    <t>VITI M; MANTOVANI, ENZO; BABBUCCI, DANIELE; TAMBURELLI, CATERINA</t>
  </si>
  <si>
    <t>MANTOVANI, ENZO; VITI M; BABBUCCI, DANIELE; TAMBURELLI, CATERINA; CENNI, NICOLA</t>
  </si>
  <si>
    <t>MANTOVANI, ENZO; VITI M; BABBUCCI, DANIELE; TAMBURELLI, CATERINA; VANNUCCHI, ANDREA</t>
  </si>
  <si>
    <t xml:space="preserve">COAUTORI DSFTA
</t>
  </si>
  <si>
    <t xml:space="preserve">scopus:
 Nr citazioni </t>
  </si>
  <si>
    <t>Row Labels</t>
  </si>
  <si>
    <t>BASTIANONI, MARCHETTINI</t>
  </si>
  <si>
    <t>BASTIANONI, MARCHETTINI, PULSELLI</t>
  </si>
  <si>
    <t>BASTIANONI, PULSELLI</t>
  </si>
  <si>
    <t>BEVILACQUA, BIANCALANA</t>
  </si>
  <si>
    <t>BIAGI, MIRALDI</t>
  </si>
  <si>
    <t>BIGONGIARI, BROGI, MAESTRO, MARROCCHESI</t>
  </si>
  <si>
    <t>BIGONGIARI, MAESTRO, MARROCCHESI</t>
  </si>
  <si>
    <t>BOSCATO, MORONI</t>
  </si>
  <si>
    <t>BOTTIGLI, DELOGU</t>
  </si>
  <si>
    <t>BOTTIGLI, TURINI</t>
  </si>
  <si>
    <t>BROGI, MARROCCHESI</t>
  </si>
  <si>
    <t>CALIANI, CASINI</t>
  </si>
  <si>
    <t>CALIANI, CASINI, FOSSI</t>
  </si>
  <si>
    <t>CALIANI, CASINI, FOSSI, MARSILI</t>
  </si>
  <si>
    <t>CALIANI, CASINI, FOSSI, PANTI</t>
  </si>
  <si>
    <t>CALIANI, FOSSI, MARSILI, PANTI</t>
  </si>
  <si>
    <t>CALIANI, FOSSI, PANTI</t>
  </si>
  <si>
    <t>CASINI, FOSSI</t>
  </si>
  <si>
    <t>CASINI, MARSILI</t>
  </si>
  <si>
    <t>CONTI, CORNAMUSINI</t>
  </si>
  <si>
    <t>CORNAMUSINI, TALARICO</t>
  </si>
  <si>
    <t>CORSOLINI, FOSSI</t>
  </si>
  <si>
    <t>FORESI, MARTINI</t>
  </si>
  <si>
    <t>FOSSI, MARSILI</t>
  </si>
  <si>
    <t>FOSSI, MARSILI, PANTI</t>
  </si>
  <si>
    <t>FOSSI, PANTI</t>
  </si>
  <si>
    <t>GIAMELLO, MARCHETTINI, MORONI, VITI C</t>
  </si>
  <si>
    <t>GIAMELLO, MARCHETTINI, PULSELLI</t>
  </si>
  <si>
    <t>MARCHETTINI, PULSELLI</t>
  </si>
  <si>
    <t>MARCHETTINI, ROSSI</t>
  </si>
  <si>
    <t>MARINELLI, MARIOTTI</t>
  </si>
  <si>
    <t>MARTINI, MORONI</t>
  </si>
  <si>
    <t>PROTANO, ROSSI</t>
  </si>
  <si>
    <t>TAVARNELLI, VITI C</t>
  </si>
  <si>
    <t>Grand Total</t>
  </si>
  <si>
    <t>Column Labels</t>
  </si>
  <si>
    <t>Count of scopus: Percentili pubblicazione 
- miglior quartile</t>
  </si>
  <si>
    <t>(All)</t>
  </si>
  <si>
    <t>NOME</t>
  </si>
  <si>
    <t>ruolo</t>
  </si>
  <si>
    <t>Inizio ruolo</t>
  </si>
  <si>
    <t>Staff effettivo</t>
  </si>
  <si>
    <t>staff costante</t>
  </si>
  <si>
    <t>Progressione</t>
  </si>
  <si>
    <t>PO</t>
  </si>
  <si>
    <t>RI</t>
  </si>
  <si>
    <t>RTDA</t>
  </si>
  <si>
    <t>PA</t>
  </si>
  <si>
    <t>RTDB</t>
  </si>
  <si>
    <t>Staff costante</t>
  </si>
  <si>
    <t>BIAGI, CORSI</t>
  </si>
  <si>
    <t>CORSI, PROTANO</t>
  </si>
  <si>
    <t>CORSI, CORSOLINI</t>
  </si>
  <si>
    <t>(Multiple Items)</t>
  </si>
  <si>
    <t>pQ1/rivQ1</t>
  </si>
  <si>
    <t>PQ2/rivQ1</t>
  </si>
  <si>
    <t>x</t>
  </si>
  <si>
    <t>panti</t>
  </si>
  <si>
    <t>marsili</t>
  </si>
  <si>
    <t>cornamusini</t>
  </si>
  <si>
    <t>LIBERATORI, GIULIA; VANNUCCINI, MARIA LUISA; ANCORA, STEFANIA; BIANCHI, NICOLA; CORSI, ILARIA</t>
  </si>
  <si>
    <t>CORSOLINI, SIMONETTA; POZO, KARLA ANDREA; VANNUCCINI, MARIA LUISA; FOCARDI, SILVANO ETTORE; CORSI, ILARIA</t>
  </si>
  <si>
    <t>moroni</t>
  </si>
  <si>
    <t>martini</t>
  </si>
  <si>
    <t>biagi</t>
  </si>
  <si>
    <t>marchettini</t>
  </si>
  <si>
    <t>caliani</t>
  </si>
  <si>
    <t>casini</t>
  </si>
  <si>
    <t>BEVILACQUA, GIUSEPPE; BIANCALANA, VALERIO; DANCHEVA, YORDANKA;</t>
  </si>
  <si>
    <t>diviso 2</t>
  </si>
  <si>
    <t>foresi</t>
  </si>
  <si>
    <t>delogu</t>
  </si>
  <si>
    <t>1 bottigli</t>
  </si>
  <si>
    <t>PQ1/rivQ2</t>
  </si>
  <si>
    <t>PQ2/rivQ2</t>
  </si>
  <si>
    <t>STAFF</t>
  </si>
  <si>
    <t>prodotti/ric/anno</t>
  </si>
  <si>
    <t>Effettivo</t>
  </si>
  <si>
    <t>ricercatori</t>
  </si>
  <si>
    <t>ANNI VQR</t>
  </si>
  <si>
    <t>prodotti attesi</t>
  </si>
  <si>
    <t>Articoli/ric</t>
  </si>
  <si>
    <t>pQ1</t>
  </si>
  <si>
    <t>pQ2/rivQ1</t>
  </si>
  <si>
    <t>Costante</t>
  </si>
  <si>
    <t>miraldi</t>
  </si>
  <si>
    <t>conti</t>
  </si>
  <si>
    <t xml:space="preserve">diviso 2, maestro già a posto </t>
  </si>
  <si>
    <t>protano</t>
  </si>
  <si>
    <t>mariotti</t>
  </si>
  <si>
    <t>turini</t>
  </si>
  <si>
    <t>giamello</t>
  </si>
  <si>
    <t>albarello</t>
  </si>
  <si>
    <t xml:space="preserve">bastianoni </t>
  </si>
  <si>
    <t>Monitoraggio
Q1 = pQ1/rivQ1+pQ1/rivQ2</t>
  </si>
  <si>
    <t>Monitoraggio
seconda tipologia PQ2/rivQ1</t>
  </si>
  <si>
    <t>bigongiari</t>
  </si>
  <si>
    <t>boscato</t>
  </si>
  <si>
    <t>bottigli</t>
  </si>
  <si>
    <t>coltorti</t>
  </si>
  <si>
    <t>corsi</t>
  </si>
  <si>
    <t>corsolini</t>
  </si>
  <si>
    <t>della valle</t>
  </si>
  <si>
    <t>disperati</t>
  </si>
  <si>
    <t>fantozzi</t>
  </si>
  <si>
    <t>fossi</t>
  </si>
  <si>
    <t>maestro</t>
  </si>
  <si>
    <t>manganelli</t>
  </si>
  <si>
    <t>marrocchesi</t>
  </si>
  <si>
    <t>paoletti</t>
  </si>
  <si>
    <t>pulselli</t>
  </si>
  <si>
    <t>rossi</t>
  </si>
  <si>
    <t>salvini</t>
  </si>
  <si>
    <t>talarico</t>
  </si>
  <si>
    <t>tavernelli</t>
  </si>
  <si>
    <t>viti c</t>
  </si>
  <si>
    <t>diviso 3, maestro già considerato -&gt; Per monitoraggio: Q1 Brogi 4,  Q2 Marrocchesi 2</t>
  </si>
  <si>
    <t>diviso 3, maestro già a posto --&gt; Per monitoraggio: Q1 Bigongiari 1, Q2 &gt;Bigongiari 1</t>
  </si>
  <si>
    <t>diviso 2 -&gt; Per Monitoraggio: Q1 Marrocchesi</t>
  </si>
  <si>
    <t>Sum of Monitoraggio
seconda tipologia PQ2/rivQ1</t>
  </si>
  <si>
    <t>Sum of Monitoraggio
Q1 = pQ1/rivQ1+pQ1/rivQ2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</si>
</sst>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4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3" fillId="0" borderId="0" xfId="0" applyFont="1"/>
    <xf numFmtId="0" fontId="2" fillId="0" borderId="0" xfId="0" pivotButton="1" applyFont="1"/>
    <xf numFmtId="0" fontId="2" fillId="0" borderId="0" xfId="0" applyFont="1" applyAlignment="1">
      <alignment horizontal="left"/>
    </xf>
    <xf numFmtId="0" fontId="2" fillId="0" borderId="0" xfId="0" applyNumberFormat="1" applyFont="1"/>
    <xf numFmtId="0" fontId="1" fillId="0" borderId="0" xfId="0" applyFont="1"/>
    <xf numFmtId="14" fontId="2" fillId="0" borderId="0" xfId="0" applyNumberFormat="1" applyFont="1"/>
    <xf numFmtId="0" fontId="6" fillId="0" borderId="0" xfId="0" applyFont="1"/>
    <xf numFmtId="2" fontId="1" fillId="0" borderId="0" xfId="0" applyNumberFormat="1" applyFont="1"/>
    <xf numFmtId="2" fontId="2" fillId="0" borderId="0" xfId="0" applyNumberFormat="1" applyFont="1"/>
    <xf numFmtId="0" fontId="4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1" fillId="0" borderId="0" xfId="0" applyNumberFormat="1" applyFont="1" applyAlignment="1">
      <alignment wrapText="1"/>
    </xf>
    <xf numFmtId="1" fontId="2" fillId="0" borderId="0" xfId="0" applyNumberFormat="1" applyFont="1"/>
  </cellXfs>
  <cellStyles count="1">
    <cellStyle name="Normal" xfId="0" builtinId="0"/>
  </cellStyles>
  <dxfs count="76"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Arial"/>
        <family val="2"/>
        <scheme val="none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izioc73@gmail.com" refreshedDate="45228.747855324073" createdVersion="6" refreshedVersion="6" minRefreshableVersion="3" recordCount="994" xr:uid="{F7DD1E6C-AC65-844E-BAB2-6934F596199B}">
  <cacheSource type="worksheet">
    <worksheetSource ref="A1:Y995" sheet="Pubblicazioni senza duplicazion"/>
  </cacheSource>
  <cacheFields count="25">
    <cacheField name="Cognome" numFmtId="0">
      <sharedItems/>
    </cacheField>
    <cacheField name="Nome" numFmtId="0">
      <sharedItems/>
    </cacheField>
    <cacheField name=" inizio affiliazione" numFmtId="0">
      <sharedItems/>
    </cacheField>
    <cacheField name="fine affiliazione" numFmtId="0">
      <sharedItems containsBlank="1"/>
    </cacheField>
    <cacheField name="autore: Ruolo" numFmtId="0">
      <sharedItems/>
    </cacheField>
    <cacheField name="autore: Settore SSD" numFmtId="0">
      <sharedItems/>
    </cacheField>
    <cacheField name="contributors: Autori riconosciuti " numFmtId="0">
      <sharedItems/>
    </cacheField>
    <cacheField name="Nr. Autori riconosciuti" numFmtId="0">
      <sharedItems containsSemiMixedTypes="0" containsString="0" containsNumber="1" containsInteger="1" minValue="1" maxValue="14"/>
    </cacheField>
    <cacheField name="Titolo" numFmtId="0">
      <sharedItems longText="1"/>
    </cacheField>
    <cacheField name="Tipologia" numFmtId="0">
      <sharedItems count="16">
        <s v="1.1 Articolo in rivista"/>
        <s v="2.4 Voce (in dizionario o enciclopedia)"/>
        <s v="3.1 Monografia o trattato scientifico"/>
        <s v="2.1 Contributo in volume (Capitolo o Saggio)"/>
        <s v="4.1 Contributo in Atti di convegno"/>
        <s v="1.5 Abstract in rivista"/>
        <s v="4.2 Abstract in Atti di convegno"/>
        <s v="5.09 Cartografia"/>
        <s v="5.12 Articolo sul sito web"/>
        <s v="5.13 Altro"/>
        <s v="4.3 Poster"/>
        <s v="3.8 Traduzione di libro"/>
        <s v="5.06 Mostra"/>
        <s v="2.2 Prefazione/Postfazione"/>
        <s v="7.1 Curatela"/>
        <s v="1.2 Recensione in rivista"/>
      </sharedItems>
    </cacheField>
    <cacheField name="Anno di pubblicazione" numFmtId="0">
      <sharedItems containsSemiMixedTypes="0" containsString="0" containsNumber="1" containsInteger="1" minValue="2015" maxValue="2019" count="5">
        <n v="2015"/>
        <n v="2016"/>
        <n v="2019"/>
        <n v="2017"/>
        <n v="2018"/>
      </sharedItems>
    </cacheField>
    <cacheField name="rivista" numFmtId="0">
      <sharedItems containsBlank="1"/>
    </cacheField>
    <cacheField name="scopus:_x000a_ Nr citazioni " numFmtId="0">
      <sharedItems containsString="0" containsBlank="1" containsNumber="1" containsInteger="1" minValue="0" maxValue="2568"/>
    </cacheField>
    <cacheField name="scopus: Percentili pubblicazione _x000a_- miglior percentile" numFmtId="0">
      <sharedItems containsString="0" containsBlank="1" containsNumber="1" minValue="5.0000000000000001E-3" maxValue="96.463999999999999"/>
    </cacheField>
    <cacheField name="scopus: Percentili pubblicazione _x000a_- miglior quartile" numFmtId="0">
      <sharedItems containsBlank="1" count="5">
        <s v="Q2"/>
        <s v="Q3"/>
        <s v="Q4"/>
        <s v="Q1"/>
        <m/>
      </sharedItems>
    </cacheField>
    <cacheField name="scopus: Percentili rivista -_x000a_ CITESCORE pesata - miglior percentile" numFmtId="0">
      <sharedItems containsString="0" containsBlank="1" containsNumber="1" minValue="2E-3" maxValue="95.947000000000003"/>
    </cacheField>
    <cacheField name="scopus: Percentili rivista -_x000a_ CITESCORE pesata - miglior quartile" numFmtId="0">
      <sharedItems containsBlank="1" count="5">
        <s v="Q2"/>
        <s v="Q1"/>
        <s v="Q3"/>
        <m/>
        <s v="Q4"/>
      </sharedItems>
    </cacheField>
    <cacheField name="wos: Nr citazioni" numFmtId="0">
      <sharedItems containsString="0" containsBlank="1" containsNumber="1" containsInteger="1" minValue="0" maxValue="1310"/>
    </cacheField>
    <cacheField name="wos: Percentili pubblicazione _x000a_- miglior percentile" numFmtId="0">
      <sharedItems containsString="0" containsBlank="1" containsNumber="1" minValue="0.01" maxValue="100"/>
    </cacheField>
    <cacheField name="wos: Percentili pubblicazione_x000a_ - miglior quartile" numFmtId="0">
      <sharedItems containsBlank="1"/>
    </cacheField>
    <cacheField name="wos: Percentili rivista - _x000a_IF  miglior percentile" numFmtId="0">
      <sharedItems containsString="0" containsBlank="1" containsNumber="1" minValue="0.30303029999999997" maxValue="99.193550000000002"/>
    </cacheField>
    <cacheField name="wos: Percentili rivista -_x000a_ IF - miglior quartile" numFmtId="0">
      <sharedItems containsBlank="1"/>
    </cacheField>
    <cacheField name="COAUTORI DSFTA_x000a_" numFmtId="0">
      <sharedItems count="105">
        <s v="ALBARELLO"/>
        <s v="ALBARELLO, COLTORTI"/>
        <s v="BASTIANONI"/>
        <s v="BASTIANONI, PULSELLI"/>
        <s v="BASTIANONI, MARCHETTINI"/>
        <s v="BASTIANONI, MARCHETTINI, PULSELLI"/>
        <s v="BEVILACQUA"/>
        <s v="BEVILACQUA, BIANCALANA"/>
        <s v="BEVILACQUA, BIANCALANA, ROSSI"/>
        <s v="BEVILACQUA, BIANCALANA, MARINELLI, MARIOTTI"/>
        <s v="BIAGI"/>
        <s v="BIAGI, CORSI"/>
        <s v="BIGONGIARI"/>
        <s v="BIGONGIARI, MAESTRO, MARROCCHESI"/>
        <s v="BIGONGIARI, BROGI, MAESTRO, MARROCCHESI"/>
        <s v="BIGONGIARI, BROGI, MARROCCHESI"/>
        <s v="BOSCATO"/>
        <s v="BOSCATO, MORONI"/>
        <s v="BOSCATO, MANGANELLI, MORONI"/>
        <s v="BOTTIGLI, DELOGU"/>
        <s v="BOTTIGLI"/>
        <s v="BOTTIGLI, TURINI"/>
        <s v="BROGI"/>
        <s v="BROGI, MARROCCHESI"/>
        <s v="BROGI, MAESTRO, MARROCCHESI"/>
        <s v="CALIANI"/>
        <s v="CALIANI, FOSSI"/>
        <s v="CALIANI, CASINI"/>
        <s v="CALIANI, CASINI, FOSSI"/>
        <s v="CALIANI, MARSILI"/>
        <s v="CALIANI, CASINI, FOSSI, PANTI"/>
        <s v="CALIANI, FOSSI, PANTI"/>
        <s v="CALIANI, FOSSI, MARSILI, PANTI"/>
        <s v="CALIANI, CASINI, FOSSI, MARSILI"/>
        <s v="CASINI, MARSILI"/>
        <s v="CASINI, FOSSI"/>
        <s v="CASINI, FOSSI, MARSILI"/>
        <s v="CASINI"/>
        <s v="COLTORTI"/>
        <s v="COLTORTI, FANTOZZI"/>
        <s v="COLTORTI, SALVINI"/>
        <s v="CONTI"/>
        <s v="CONTI, CORNAMUSINI"/>
        <s v="CONTI, SALVINI"/>
        <s v="CONTI, CORNAMUSINI, TALARICO"/>
        <s v="CORNAMUSINI"/>
        <s v="CORNAMUSINI, TALARICO"/>
        <s v="CORSI"/>
        <s v="CORSI, PROTANO"/>
        <s v="CORSI, CORSOLINI"/>
        <s v="CORSOLINI"/>
        <s v="CORSOLINI, FOSSI"/>
        <s v="DELLA VALLE"/>
        <s v="DELOGU"/>
        <s v="DISPERATI"/>
        <s v="DISPERATI, TURINI"/>
        <s v="FANTOZZI"/>
        <s v="FANTOZZI, SALLEOLINI"/>
        <s v="FORESI"/>
        <s v="FORESI, MARTINI"/>
        <s v="FOSSI"/>
        <s v="FOSSI, PANTI"/>
        <s v="FOSSI, MARSILI"/>
        <s v="FOSSI, MARSILI, PANTI"/>
        <s v="GIAMELLO"/>
        <s v="GIAMELLO, MORONI"/>
        <s v="GIAMELLO, MARCHETTINI, PULSELLI"/>
        <s v="GIAMELLO, MARIOTTI"/>
        <s v="GIAMELLO, MARCHETTINI"/>
        <s v="GIAMELLO, MARCHETTINI, MORONI, VITI C"/>
        <s v="MAESTRO"/>
        <s v="MANGANELLI"/>
        <s v="MARCHETTINI"/>
        <s v="MARCHETTINI, ROSSI"/>
        <s v="MARCHETTINI, PULSELLI"/>
        <s v="MARINELLI"/>
        <s v="MARINELLI, MARIOTTI"/>
        <s v="MARINELLI, MARIOTTI, VITI C"/>
        <s v="MARIOTTI"/>
        <s v="MARROCCHESI"/>
        <s v="MARSILI"/>
        <s v="MARTINI"/>
        <s v="MARTINI, MORONI"/>
        <s v="MIRALDI"/>
        <s v="BIAGI, MIRALDI"/>
        <s v="CORSI, MIRALDI"/>
        <s v="MORONI"/>
        <s v="PANTI"/>
        <s v="PAOLETTI"/>
        <s v="PROTANO"/>
        <s v="PROTANO, SALLEOLINI"/>
        <s v="PROTANO, ROSSI"/>
        <s v="PULSELLI"/>
        <s v="ROSSI"/>
        <s v="SALLEOLINI"/>
        <s v="SALVINI"/>
        <s v="TALARICO"/>
        <s v="TALARICO, VITI C"/>
        <s v="TAVARNELLI"/>
        <s v="TAVARNELLI, VITI C"/>
        <s v="TAVARNELLI, VITI M"/>
        <s v="VITI C"/>
        <s v="VITI M"/>
        <s v="CORSI, CORSOLINI, MARIOTTI" u="1"/>
        <s v="CORSI, MARIOTTI" u="1"/>
      </sharedItems>
    </cacheField>
    <cacheField name="Staff costante" numFmtId="0">
      <sharedItems count="2">
        <s v="1"/>
        <s v="0"/>
      </sharedItems>
    </cacheField>
    <cacheField name="Progressione" numFmtId="0">
      <sharedItems count="2">
        <s v="1"/>
        <s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izioc73@gmail.com" refreshedDate="45229.350811342592" createdVersion="6" refreshedVersion="6" minRefreshableVersion="3" recordCount="46" xr:uid="{8963EA1F-6B13-D74D-86AF-1B9449E66378}">
  <cacheSource type="worksheet">
    <worksheetSource name="Table2"/>
  </cacheSource>
  <cacheFields count="12">
    <cacheField name="NOME" numFmtId="0">
      <sharedItems containsBlank="1" count="46">
        <s v="ALBARELLO"/>
        <s v="BASTIANONI"/>
        <s v="BEVILACQUA"/>
        <s v="BIAGI"/>
        <s v="BIANCALANA"/>
        <s v="BIGONGIARI"/>
        <s v="BOSCATO"/>
        <s v="BOTTIGLI"/>
        <s v="BROGI"/>
        <s v="CALIANI"/>
        <s v="CASINI"/>
        <s v="COLTORTI"/>
        <s v="CONTI"/>
        <s v="CORNAMUSINI"/>
        <s v="CORSI"/>
        <s v="CORSOLINI"/>
        <s v="DELLA VALLE"/>
        <s v="DELOGU"/>
        <s v="DISPERATI"/>
        <s v="FANTOZZI"/>
        <s v="FORESI"/>
        <s v="FOSSI"/>
        <s v="GIAMELLO"/>
        <s v="MAESTRO"/>
        <s v="MANGANELLI"/>
        <s v="MARCHETTINI"/>
        <s v="MARINELLI"/>
        <s v="MARIOTTI"/>
        <s v="MARROCCHESI"/>
        <s v="MARSILI"/>
        <s v="MARTINI"/>
        <s v="MIRALDI"/>
        <s v="MORONI"/>
        <s v="PANTI"/>
        <s v="PAOLETTI"/>
        <s v="PROTANO"/>
        <s v="PULSELLI"/>
        <s v="ROSSI"/>
        <s v="SALLEOLINI"/>
        <s v="SALVINI"/>
        <s v="TALARICO"/>
        <s v="TAVARNELLI"/>
        <s v="TURINI"/>
        <s v="VITI C"/>
        <s v="VITI M"/>
        <m/>
      </sharedItems>
    </cacheField>
    <cacheField name="ruolo" numFmtId="0">
      <sharedItems containsBlank="1"/>
    </cacheField>
    <cacheField name="Inizio ruolo" numFmtId="0">
      <sharedItems containsDate="1" containsBlank="1" containsMixedTypes="1" minDate="2020-01-01T00:00:00" maxDate="2020-01-02T00:00:00"/>
    </cacheField>
    <cacheField name="Staff effettivo" numFmtId="0">
      <sharedItems containsString="0" containsBlank="1" containsNumber="1" containsInteger="1" minValue="1" maxValue="1" count="2">
        <n v="1"/>
        <m/>
      </sharedItems>
    </cacheField>
    <cacheField name="staff costante" numFmtId="0">
      <sharedItems containsString="0" containsBlank="1" containsNumber="1" containsInteger="1" minValue="0" maxValue="1" count="3">
        <n v="1"/>
        <n v="0"/>
        <m/>
      </sharedItems>
    </cacheField>
    <cacheField name="Progressione" numFmtId="0">
      <sharedItems containsString="0" containsBlank="1" containsNumber="1" containsInteger="1" minValue="0" maxValue="1" count="3">
        <n v="1"/>
        <n v="0"/>
        <m/>
      </sharedItems>
    </cacheField>
    <cacheField name="pQ1/rivQ1" numFmtId="0">
      <sharedItems containsSemiMixedTypes="0" containsString="0" containsNumber="1" minValue="0" maxValue="112.99999999999999"/>
    </cacheField>
    <cacheField name="PQ2/rivQ1" numFmtId="0">
      <sharedItems containsSemiMixedTypes="0" containsString="0" containsNumber="1" minValue="0" maxValue="29"/>
    </cacheField>
    <cacheField name="PQ1/rivQ2" numFmtId="0">
      <sharedItems containsString="0" containsBlank="1" containsNumber="1" minValue="0" maxValue="23.999999999999996"/>
    </cacheField>
    <cacheField name="PQ2/rivQ2" numFmtId="0">
      <sharedItems containsString="0" containsBlank="1" containsNumber="1" minValue="0" maxValue="22.999999999999996"/>
    </cacheField>
    <cacheField name="Monitoraggio_x000a_Q1 = pQ1/rivQ1+pQ1/rivQ2" numFmtId="0">
      <sharedItems containsSemiMixedTypes="0" containsString="0" containsNumber="1" containsInteger="1" minValue="0" maxValue="135" count="6">
        <n v="3"/>
        <n v="4"/>
        <n v="1"/>
        <n v="2"/>
        <n v="0"/>
        <n v="135"/>
      </sharedItems>
    </cacheField>
    <cacheField name="Monitoraggio_x000a_seconda tipologia PQ2/rivQ1" numFmtId="0">
      <sharedItems containsSemiMixedTypes="0" containsString="0" containsNumber="1" containsInteger="1" minValue="0" maxValue="17" count="4">
        <n v="1"/>
        <n v="0"/>
        <n v="2"/>
        <n v="1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4">
  <r>
    <s v="ALBARELLO"/>
    <s v="DARIO"/>
    <s v="01/02/2017"/>
    <m/>
    <s v="Docenti di ruolo di Ia fascia"/>
    <s v="Settore GEO/10 - Geofisica della Terra Solida"/>
    <s v="ALBARELLO, DARIO"/>
    <n v="1"/>
    <s v="A scoring test on probabilistic seismic hazard estimates in Italy"/>
    <x v="0"/>
    <x v="0"/>
    <s v="NATURAL HAZARDS AND EARTH SYSTEM SCIENCES"/>
    <n v="12"/>
    <n v="43.631999999999998"/>
    <x v="0"/>
    <n v="26.838999999999999"/>
    <x v="0"/>
    <n v="12"/>
    <n v="53.31"/>
    <s v="Q3"/>
    <n v="15.882"/>
    <s v="Q1"/>
    <x v="0"/>
    <x v="0"/>
    <x v="0"/>
  </r>
  <r>
    <s v="ALBARELLO"/>
    <s v="DARIO"/>
    <s v="01/02/2017"/>
    <m/>
    <s v="Docenti di ruolo di Ia fascia"/>
    <s v="Settore GEO/10 - Geofisica della Terra Solida"/>
    <s v="ALBARELLO, DARIO"/>
    <n v="1"/>
    <s v="Application of SASHA to seismic hazard assessment for Portugal mainland"/>
    <x v="0"/>
    <x v="1"/>
    <s v="BULLETIN OF EARTHQUAKE ENGINEERING"/>
    <n v="5"/>
    <n v="59.444000000000003"/>
    <x v="1"/>
    <n v="14.907999999999999"/>
    <x v="1"/>
    <n v="5"/>
    <n v="65.97"/>
    <s v="Q3"/>
    <n v="46.542552999999998"/>
    <s v="Q2"/>
    <x v="0"/>
    <x v="0"/>
    <x v="0"/>
  </r>
  <r>
    <s v="ALBARELLO"/>
    <s v="DARIO"/>
    <s v="01/02/2017"/>
    <m/>
    <s v="Docenti di ruolo di Ia fascia"/>
    <s v="Settore GEO/10 - Geofisica della Terra Solida"/>
    <s v="ALBARELLO, DARIO"/>
    <n v="1"/>
    <s v="Scoring and testing procedures devoted to probabilistic seismic hazard assessment"/>
    <x v="0"/>
    <x v="0"/>
    <s v="SURVEYS IN GEOPHYSICS"/>
    <n v="9"/>
    <n v="75.206999999999994"/>
    <x v="2"/>
    <n v="6.1289999999999996"/>
    <x v="1"/>
    <n v="8"/>
    <n v="90.13"/>
    <s v="Q4"/>
    <n v="14.198"/>
    <s v="Q1"/>
    <x v="0"/>
    <x v="0"/>
    <x v="0"/>
  </r>
  <r>
    <s v="ALBARELLO"/>
    <s v="DARIO"/>
    <s v="01/02/2017"/>
    <m/>
    <s v="Docenti di ruolo di Ia fascia"/>
    <s v="Settore GEO/10 - Geofisica della Terra Solida"/>
    <s v="ALBARELLO, DARIO"/>
    <n v="1"/>
    <s v="Mapping the seismic bedrock of the po plain (Italy) through ambient-vibration monitoring"/>
    <x v="0"/>
    <x v="2"/>
    <s v="BULLETIN OF THE SEISMOLOGICAL SOCIETY OF AMERICA"/>
    <n v="28"/>
    <n v="10.519"/>
    <x v="3"/>
    <n v="52.058"/>
    <x v="2"/>
    <n v="30"/>
    <m/>
    <m/>
    <m/>
    <m/>
    <x v="0"/>
    <x v="0"/>
    <x v="0"/>
  </r>
  <r>
    <s v="ALBARELLO"/>
    <s v="DARIO"/>
    <s v="01/02/2017"/>
    <m/>
    <s v="Docenti di ruolo di Ia fascia"/>
    <s v="Settore GEO/10 - Geofisica della Terra Solida"/>
    <s v="ALBARELLO, DARIO"/>
    <n v="1"/>
    <s v="Probabilistic seismic hazard assessment in SE-Spain based on macroseismic site histories"/>
    <x v="0"/>
    <x v="1"/>
    <s v="BULLETIN OF EARTHQUAKE ENGINEERING"/>
    <n v="1"/>
    <n v="80.599000000000004"/>
    <x v="2"/>
    <n v="14.907999999999999"/>
    <x v="1"/>
    <n v="1"/>
    <n v="87.68"/>
    <s v="Q4"/>
    <n v="46.542552999999998"/>
    <s v="Q2"/>
    <x v="0"/>
    <x v="0"/>
    <x v="0"/>
  </r>
  <r>
    <s v="ALBARELLO"/>
    <s v="DARIO"/>
    <s v="01/02/2017"/>
    <m/>
    <s v="Docenti di ruolo di Ia fascia"/>
    <s v="Settore GEO/10 - Geofisica della Terra Solida"/>
    <s v="ALBARELLO, DARIO"/>
    <n v="1"/>
    <s v="Seismic hazard assessment for Iceland in terms of macroseismic intensity using a site approach"/>
    <x v="0"/>
    <x v="1"/>
    <s v="BULLETIN OF EARTHQUAKE ENGINEERING"/>
    <n v="5"/>
    <n v="59.444000000000003"/>
    <x v="1"/>
    <n v="14.907999999999999"/>
    <x v="1"/>
    <n v="5"/>
    <n v="65.97"/>
    <s v="Q3"/>
    <n v="46.542552999999998"/>
    <s v="Q2"/>
    <x v="0"/>
    <x v="0"/>
    <x v="0"/>
  </r>
  <r>
    <s v="ALBARELLO"/>
    <s v="DARIO"/>
    <s v="01/02/2017"/>
    <m/>
    <s v="Docenti di ruolo di Ia fascia"/>
    <s v="Settore GEO/10 - Geofisica della Terra Solida"/>
    <s v="ALBARELLO, DARIO"/>
    <n v="1"/>
    <s v="Accounting for spatial correlation in the empirical scoring of probabilistic seismic hazard estimates"/>
    <x v="0"/>
    <x v="3"/>
    <s v="BULLETIN OF EARTHQUAKE ENGINEERING"/>
    <n v="8"/>
    <n v="49.822000000000003"/>
    <x v="0"/>
    <n v="16.134"/>
    <x v="1"/>
    <n v="7"/>
    <n v="62.01"/>
    <s v="Q3"/>
    <n v="37.5"/>
    <s v="Q2"/>
    <x v="0"/>
    <x v="0"/>
    <x v="0"/>
  </r>
  <r>
    <s v="ALBARELLO"/>
    <s v="DARIO"/>
    <s v="01/02/2017"/>
    <m/>
    <s v="Docenti di ruolo di Ia fascia"/>
    <s v="Settore GEO/10 - Geofisica della Terra Solida"/>
    <s v="ALBARELLO, DARIO"/>
    <n v="1"/>
    <s v="Long-range dependence in earthquake-moment release and implications for earthquake occurrence probability"/>
    <x v="0"/>
    <x v="4"/>
    <s v="SCIENTIFIC REPORTS"/>
    <n v="10"/>
    <n v="59.399000000000001"/>
    <x v="1"/>
    <n v="17.844999999999999"/>
    <x v="1"/>
    <n v="9"/>
    <n v="37.54"/>
    <s v="Q2"/>
    <n v="21.014492000000001"/>
    <s v="Q1"/>
    <x v="0"/>
    <x v="0"/>
    <x v="0"/>
  </r>
  <r>
    <s v="ALBARELLO"/>
    <s v="DARIO"/>
    <s v="01/02/2017"/>
    <m/>
    <s v="Docenti di ruolo di Ia fascia"/>
    <s v="Settore GEO/10 - Geofisica della Terra Solida"/>
    <s v="ALBARELLO, DARIO"/>
    <n v="1"/>
    <s v="Extensive application of seismic microzoning in Italy: methodological approaches and socio-political implications"/>
    <x v="0"/>
    <x v="3"/>
    <s v="BOLLETTINO DI GEOFISICA TEORICA E APPLICATA"/>
    <n v="10"/>
    <n v="52.744999999999997"/>
    <x v="1"/>
    <n v="64.793999999999997"/>
    <x v="2"/>
    <n v="9"/>
    <n v="59.35"/>
    <s v="Q3"/>
    <n v="91.176469999999995"/>
    <s v="Q4"/>
    <x v="0"/>
    <x v="0"/>
    <x v="0"/>
  </r>
  <r>
    <s v="ALBARELLO"/>
    <s v="DARIO"/>
    <s v="01/02/2017"/>
    <m/>
    <s v="Docenti di ruolo di Ia fascia"/>
    <s v="Settore GEO/10 - Geofisica della Terra Solida"/>
    <s v="ALBARELLO, DARIO"/>
    <n v="1"/>
    <s v="Influence of twenty years of research on ground-motion prediction equations on probabilistic seismic hazard in Italy"/>
    <x v="0"/>
    <x v="3"/>
    <s v="BULLETIN OF THE SEISMOLOGICAL SOCIETY OF AMERICA"/>
    <n v="9"/>
    <n v="61.323"/>
    <x v="1"/>
    <n v="44.284999999999997"/>
    <x v="0"/>
    <n v="8"/>
    <n v="66.94"/>
    <s v="Q3"/>
    <n v="42.941177000000003"/>
    <s v="Q2"/>
    <x v="0"/>
    <x v="0"/>
    <x v="0"/>
  </r>
  <r>
    <s v="ALBARELLO"/>
    <s v="DARIO"/>
    <s v="01/02/2017"/>
    <m/>
    <s v="Docenti di ruolo di Ia fascia"/>
    <s v="Settore GEO/10 - Geofisica della Terra Solida"/>
    <s v="ALBARELLO, DARIO"/>
    <n v="1"/>
    <s v="The possible effect of vertical ground motion on the horizontal seismic response at the surface of a sedimentary structure"/>
    <x v="0"/>
    <x v="3"/>
    <s v="BOLLETTINO DI GEOFISICA TEORICA E APPLICATA"/>
    <n v="6"/>
    <n v="65.53"/>
    <x v="1"/>
    <n v="64.796999999999997"/>
    <x v="2"/>
    <n v="6"/>
    <m/>
    <m/>
    <m/>
    <m/>
    <x v="0"/>
    <x v="0"/>
    <x v="0"/>
  </r>
  <r>
    <s v="ALBARELLO"/>
    <s v="DARIO"/>
    <s v="01/02/2017"/>
    <m/>
    <s v="Docenti di ruolo di Ia fascia"/>
    <s v="Settore GEO/10 - Geofisica della Terra Solida"/>
    <s v="ALBARELLO, DARIO"/>
    <n v="1"/>
    <s v="Empirical scoring of ground motion prediction equations for probabilistic seismic hazard analysis in Italy including site effects"/>
    <x v="0"/>
    <x v="3"/>
    <s v="BULLETIN OF EARTHQUAKE ENGINEERING"/>
    <n v="12"/>
    <n v="38.429000000000002"/>
    <x v="0"/>
    <n v="16.134"/>
    <x v="1"/>
    <n v="8"/>
    <n v="57.82"/>
    <s v="Q3"/>
    <n v="37.5"/>
    <s v="Q2"/>
    <x v="0"/>
    <x v="0"/>
    <x v="0"/>
  </r>
  <r>
    <s v="ALBARELLO"/>
    <s v="DARIO"/>
    <s v="01/02/2017"/>
    <m/>
    <s v="Docenti di ruolo di Ia fascia"/>
    <s v="Settore GEO/10 - Geofisica della Terra Solida"/>
    <s v="ALBARELLO, DARIO"/>
    <n v="1"/>
    <s v="Reconstructing seismic ground motion at reference site conditions: the case of accelerometric records of the Italian National Accelerometric Network (RAN)"/>
    <x v="0"/>
    <x v="3"/>
    <s v="BULLETIN OF EARTHQUAKE ENGINEERING"/>
    <n v="5"/>
    <n v="71.378"/>
    <x v="1"/>
    <n v="16.134"/>
    <x v="1"/>
    <n v="3"/>
    <n v="81.12"/>
    <s v="Q4"/>
    <n v="37.5"/>
    <s v="Q2"/>
    <x v="0"/>
    <x v="0"/>
    <x v="0"/>
  </r>
  <r>
    <s v="ALBARELLO"/>
    <s v="DARIO"/>
    <s v="01/02/2017"/>
    <m/>
    <s v="Docenti di ruolo di Ia fascia"/>
    <s v="Settore GEO/10 - Geofisica della Terra Solida"/>
    <s v="ALBARELLO, DARIO; LUNEDEI, ENRICO"/>
    <n v="2"/>
    <s v="Guidelines for the good practice of surface wave analysis: a product of the InterPACIFIC project"/>
    <x v="0"/>
    <x v="3"/>
    <s v="BULLETIN OF EARTHQUAKE ENGINEERING"/>
    <n v="271"/>
    <n v="4.2999999999999997E-2"/>
    <x v="3"/>
    <n v="17.004999999999999"/>
    <x v="1"/>
    <n v="242"/>
    <n v="0.15"/>
    <s v="Q1"/>
    <n v="41.581634999999999"/>
    <s v="Q2"/>
    <x v="0"/>
    <x v="0"/>
    <x v="0"/>
  </r>
  <r>
    <s v="ALBARELLO"/>
    <s v="DARIO"/>
    <s v="01/02/2017"/>
    <m/>
    <s v="Docenti di ruolo di Ia fascia"/>
    <s v="Settore GEO/10 - Geofisica della Terra Solida"/>
    <s v="LUNEDEI, ENRICO; ALBARELLO, DARIO"/>
    <n v="2"/>
    <s v="Horizontal-to-vertical spectral ratios from a full-wavefield model of ambient vibrations generated by a distribution of spatially correlated surface sources"/>
    <x v="0"/>
    <x v="0"/>
    <s v="GEOPHYSICAL JOURNAL INTERNATIONAL"/>
    <n v="42"/>
    <n v="17.073"/>
    <x v="3"/>
    <n v="34.951999999999998"/>
    <x v="0"/>
    <n v="41"/>
    <m/>
    <m/>
    <m/>
    <m/>
    <x v="0"/>
    <x v="0"/>
    <x v="0"/>
  </r>
  <r>
    <s v="ALBARELLO"/>
    <s v="DARIO"/>
    <s v="01/02/2017"/>
    <m/>
    <s v="Docenti di ruolo di Ia fascia"/>
    <s v="Settore GEO/10 - Geofisica della Terra Solida"/>
    <s v="LUNEDEI, ENRICO; ALBARELLO, DARIO"/>
    <n v="2"/>
    <s v="Power spectral density function and spatial autocorrelation of the ambient vibration full-wavefield generated by a distribution of spatially correlated surface sources"/>
    <x v="0"/>
    <x v="1"/>
    <s v="GEOPHYSICAL JOURNAL INTERNATIONAL"/>
    <n v="5"/>
    <n v="78.471999999999994"/>
    <x v="2"/>
    <n v="33.591000000000001"/>
    <x v="0"/>
    <n v="5"/>
    <m/>
    <m/>
    <m/>
    <m/>
    <x v="0"/>
    <x v="0"/>
    <x v="0"/>
  </r>
  <r>
    <s v="ALBARELLO"/>
    <s v="DARIO"/>
    <s v="01/02/2017"/>
    <m/>
    <s v="Docenti di ruolo di Ia fascia"/>
    <s v="Settore GEO/10 - Geofisica della Terra Solida"/>
    <s v="PAOLUCCI, ENRICO; LUNEDEI, ENRICO; ALBARELLO, DARIO"/>
    <n v="3"/>
    <s v="Application of the principal component analysis (PCA) to HVSR data aimed at the seismic characterization of earthquake prone areas"/>
    <x v="0"/>
    <x v="3"/>
    <s v="GEOPHYSICAL JOURNAL INTERNATIONAL"/>
    <n v="8"/>
    <n v="64.921999999999997"/>
    <x v="1"/>
    <n v="33.805"/>
    <x v="0"/>
    <n v="7"/>
    <n v="66.94"/>
    <s v="Q3"/>
    <n v="40.588234"/>
    <s v="Q2"/>
    <x v="0"/>
    <x v="0"/>
    <x v="0"/>
  </r>
  <r>
    <s v="ALBARELLO"/>
    <s v="DARIO"/>
    <s v="01/02/2017"/>
    <m/>
    <s v="Docenti di ruolo di Ia fascia"/>
    <s v="Settore GEO/10 - Geofisica della Terra Solida"/>
    <s v="PERUZZI, GIACOMO; ALBARELLO, DARIO; PILEGGI, DOMENICO"/>
    <n v="3"/>
    <s v="Assessing 1D litho-stratigraphical amplification factor for microzoning studies in Italy"/>
    <x v="0"/>
    <x v="1"/>
    <s v="BULLETIN OF EARTHQUAKE ENGINEERING"/>
    <n v="15"/>
    <n v="32.319000000000003"/>
    <x v="0"/>
    <n v="14.907999999999999"/>
    <x v="1"/>
    <n v="12"/>
    <n v="47.51"/>
    <s v="Q2"/>
    <n v="46.542552999999998"/>
    <s v="Q2"/>
    <x v="0"/>
    <x v="0"/>
    <x v="0"/>
  </r>
  <r>
    <s v="ALBARELLO"/>
    <s v="DARIO"/>
    <s v="01/02/2017"/>
    <m/>
    <s v="Docenti di ruolo di Ia fascia"/>
    <s v="Settore GEO/10 - Geofisica della Terra Solida"/>
    <s v="PAOLUCCI, ENRICO; ALBARELLO, DARIO; LUNEDEI, ENRICO; PILEGGI, DOMENICO"/>
    <n v="4"/>
    <s v="A large scale  ambient vibration survey in the area demaged by May-June 2012 seismic sequence in Emilia Romagna, Italy"/>
    <x v="0"/>
    <x v="0"/>
    <s v="BULLETIN OF EARTHQUAKE ENGINEERING"/>
    <n v="49"/>
    <n v="8.3989999999999991"/>
    <x v="3"/>
    <n v="16.678000000000001"/>
    <x v="1"/>
    <n v="45"/>
    <n v="13.3"/>
    <s v="Q1"/>
    <n v="24.286000000000001"/>
    <s v="Q1"/>
    <x v="0"/>
    <x v="0"/>
    <x v="0"/>
  </r>
  <r>
    <s v="ALBARELLO"/>
    <s v="DARIO"/>
    <s v="01/02/2017"/>
    <m/>
    <s v="Docenti di ruolo di Ia fascia"/>
    <s v="Settore GEO/10 - Geofisica della Terra Solida"/>
    <s v="PERUZZI, GIACOMO; ALBARELLO, DARIO; COLTORTI, MAURO; LUNEDEI, ENRICO; PIERUCCINI, PIERLUIGI"/>
    <n v="5"/>
    <s v="Seismic hazard assessment at municipality scale: the Unesco cultural heritage site of San Gimignano (Italy)"/>
    <x v="0"/>
    <x v="3"/>
    <s v="JOURNAL OF PERFORMANCE OF CONSTRUCTED FACILITIES"/>
    <n v="1"/>
    <n v="84.667000000000002"/>
    <x v="2"/>
    <n v="46.116999999999997"/>
    <x v="0"/>
    <n v="1"/>
    <n v="93.89"/>
    <s v="Q4"/>
    <n v="57.258063999999997"/>
    <s v="Q3"/>
    <x v="1"/>
    <x v="0"/>
    <x v="0"/>
  </r>
  <r>
    <s v="ALBARELLO"/>
    <s v="DARIO"/>
    <s v="01/02/2017"/>
    <m/>
    <s v="Docenti di ruolo di Ia fascia"/>
    <s v="Settore GEO/10 - Geofisica della Terra Solida"/>
    <s v="ALBARELLO, DARIO; FRANCESCONE, MARCO; LUNEDEI, ENRICO; PAOLUCCI, ENRICO; PAPASIDERO, MICHELE PIO; PERUZZI, GIACOMO; PIERUCCINI, PIERLUIGI"/>
    <n v="7"/>
    <s v="Seismic characterization and reconstruction of reference ground motion at accelerometric sites of the Italian national accelerometric network (RAN)"/>
    <x v="0"/>
    <x v="1"/>
    <s v="NATURAL HAZARDS"/>
    <n v="11"/>
    <n v="44.817"/>
    <x v="0"/>
    <n v="31.071999999999999"/>
    <x v="0"/>
    <n v="10"/>
    <n v="52.89"/>
    <s v="Q3"/>
    <n v="43.888890000000004"/>
    <s v="Q2"/>
    <x v="0"/>
    <x v="0"/>
    <x v="0"/>
  </r>
  <r>
    <s v="BASTIANONI"/>
    <s v="SIMONE"/>
    <s v="01/10/2006"/>
    <m/>
    <s v="Docenti di ruolo di Ia fascia"/>
    <s v="Settore CHIM/12 - Chimica dell'Ambiente e dei Beni Culturali"/>
    <s v="BASTIANONI, SIMONE"/>
    <n v="1"/>
    <s v="Marine energy exploitation in the mediterranean region: steps forward and challenges"/>
    <x v="0"/>
    <x v="4"/>
    <s v="FRONTIERS IN ENERGY RESEARCH"/>
    <n v="22"/>
    <n v="23.978999999999999"/>
    <x v="3"/>
    <n v="24.515999999999998"/>
    <x v="1"/>
    <n v="21"/>
    <n v="80.72"/>
    <s v="Q4"/>
    <m/>
    <m/>
    <x v="2"/>
    <x v="0"/>
    <x v="1"/>
  </r>
  <r>
    <s v="BASTIANONI"/>
    <s v="SIMONE"/>
    <s v="01/10/2006"/>
    <m/>
    <s v="Docenti di ruolo di Ia fascia"/>
    <s v="Settore CHIM/12 - Chimica dell'Ambiente e dei Beni Culturali"/>
    <s v="BASTIANONI, SIMONE"/>
    <n v="1"/>
    <s v="Environmental footprint family to address local to planetary sustainability and deliver on the SDGs"/>
    <x v="0"/>
    <x v="2"/>
    <s v="SCIENCE OF THE TOTAL ENVIRONMENT"/>
    <n v="215"/>
    <n v="7.4050000000000002"/>
    <x v="3"/>
    <n v="20.911000000000001"/>
    <x v="1"/>
    <n v="198"/>
    <n v="4.4000000000000004"/>
    <s v="Q1"/>
    <n v="8.1129999999999995"/>
    <s v="Q1"/>
    <x v="2"/>
    <x v="0"/>
    <x v="1"/>
  </r>
  <r>
    <s v="BASTIANONI"/>
    <s v="SIMONE"/>
    <s v="01/10/2006"/>
    <m/>
    <s v="Docenti di ruolo di Ia fascia"/>
    <s v="Settore CHIM/12 - Chimica dell'Ambiente e dei Beni Culturali"/>
    <s v="BASTIANONI, SIMONE"/>
    <n v="1"/>
    <s v="Seaweed as innovative feedstock for energy and feed: evaluating the impacts through a Life Cycle Assessment"/>
    <x v="0"/>
    <x v="3"/>
    <s v="JOURNAL OF CLEANER PRODUCTION"/>
    <n v="74"/>
    <n v="6.2869999999999999"/>
    <x v="3"/>
    <n v="6.4059999999999997"/>
    <x v="1"/>
    <n v="67"/>
    <n v="7.64"/>
    <s v="Q1"/>
    <n v="8.4710739999999998"/>
    <s v="Q1"/>
    <x v="2"/>
    <x v="0"/>
    <x v="1"/>
  </r>
  <r>
    <s v="BASTIANONI"/>
    <s v="SIMONE"/>
    <s v="01/10/2006"/>
    <m/>
    <s v="Docenti di ruolo di Ia fascia"/>
    <s v="Settore CHIM/12 - Chimica dell'Ambiente e dei Beni Culturali"/>
    <s v="BASTIANONI, SIMONE"/>
    <n v="1"/>
    <s v="Synergies between industry and nature – An emergy evaluation of a biodiesel production system integrated with ecological systems"/>
    <x v="0"/>
    <x v="4"/>
    <s v="ECOSYSTEM SERVICES"/>
    <n v="20"/>
    <n v="14.917"/>
    <x v="3"/>
    <n v="0.33800000000000002"/>
    <x v="1"/>
    <n v="17"/>
    <n v="32.19"/>
    <s v="Q2"/>
    <n v="10.606061"/>
    <s v="Q1"/>
    <x v="2"/>
    <x v="0"/>
    <x v="1"/>
  </r>
  <r>
    <s v="BASTIANONI"/>
    <s v="SIMONE"/>
    <s v="01/10/2006"/>
    <m/>
    <s v="Docenti di ruolo di Ia fascia"/>
    <s v="Settore CHIM/12 - Chimica dell'Ambiente e dei Beni Culturali"/>
    <s v="MARCHI, MICHELA; BASTIANONI, SIMONE"/>
    <n v="2"/>
    <s v="Modelling biogenic carbon flow in a macroalgal biorefinery system"/>
    <x v="0"/>
    <x v="1"/>
    <s v="ALGAL RESEARCH"/>
    <n v="29"/>
    <n v="16.076000000000001"/>
    <x v="3"/>
    <n v="20.364999999999998"/>
    <x v="1"/>
    <n v="20"/>
    <n v="35.86"/>
    <s v="Q2"/>
    <n v="17.1875"/>
    <s v="Q1"/>
    <x v="2"/>
    <x v="0"/>
    <x v="1"/>
  </r>
  <r>
    <s v="BASTIANONI"/>
    <s v="SIMONE"/>
    <s v="01/10/2006"/>
    <m/>
    <s v="Docenti di ruolo di Ia fascia"/>
    <s v="Settore CHIM/12 - Chimica dell'Ambiente e dei Beni Culturali"/>
    <s v="BASTIANONI, SIMONE; BASOSI, RICCARDO"/>
    <n v="2"/>
    <s v="LCA of Arundo donax L. lignocellulosic feedstock production under Mediterranean conditions"/>
    <x v="0"/>
    <x v="0"/>
    <s v="BIOMASS &amp; BIOENERGY"/>
    <n v="32"/>
    <n v="15.827999999999999"/>
    <x v="3"/>
    <n v="4.2060000000000004"/>
    <x v="1"/>
    <n v="28"/>
    <n v="27.85"/>
    <s v="Q2"/>
    <n v="17.856999999999999"/>
    <s v="Q1"/>
    <x v="2"/>
    <x v="0"/>
    <x v="1"/>
  </r>
  <r>
    <s v="BASTIANONI"/>
    <s v="SIMONE"/>
    <s v="01/10/2006"/>
    <m/>
    <s v="Docenti di ruolo di Ia fascia"/>
    <s v="Settore CHIM/12 - Chimica dell'Ambiente e dei Beni Culturali"/>
    <s v="BASTIANONI, SIMONE; BASOSI, RICCARDO"/>
    <n v="2"/>
    <s v="Comparative Attributional Life Cycle Assessment of Annual and Perennial Lignocellulosic Feedstocks Production Under Mediterranean Climate for Biorefinery Framework"/>
    <x v="0"/>
    <x v="0"/>
    <s v="INTEGRATED ENVIRONMENTAL ASSESSMENT AND MANAGEMENT"/>
    <n v="17"/>
    <n v="32.9"/>
    <x v="0"/>
    <n v="19.074999999999999"/>
    <x v="1"/>
    <n v="15"/>
    <n v="49.23"/>
    <s v="Q2"/>
    <n v="55.777999999999999"/>
    <s v="Q3"/>
    <x v="2"/>
    <x v="0"/>
    <x v="1"/>
  </r>
  <r>
    <s v="BASTIANONI"/>
    <s v="SIMONE"/>
    <s v="01/10/2006"/>
    <m/>
    <s v="Docenti di ruolo di Ia fascia"/>
    <s v="Settore CHIM/12 - Chimica dell'Ambiente e dei Beni Culturali"/>
    <s v="SALADINI, FABRIZIO; BASTIANONI, SIMONE"/>
    <n v="2"/>
    <s v="Sustainability assessment of selected biowastes as feedstocks for biofuel and biomaterial production by emergy evaluation in five African countries"/>
    <x v="0"/>
    <x v="1"/>
    <s v="BIOMASS &amp; BIOENERGY"/>
    <n v="18"/>
    <n v="28.693000000000001"/>
    <x v="0"/>
    <n v="3.367"/>
    <x v="1"/>
    <n v="17"/>
    <n v="41.72"/>
    <s v="Q2"/>
    <n v="10.714286"/>
    <s v="Q1"/>
    <x v="2"/>
    <x v="0"/>
    <x v="1"/>
  </r>
  <r>
    <s v="BASTIANONI"/>
    <s v="SIMONE"/>
    <s v="01/10/2006"/>
    <m/>
    <s v="Docenti di ruolo di Ia fascia"/>
    <s v="Settore CHIM/12 - Chimica dell'Ambiente e dei Beni Culturali"/>
    <s v="NICCOLUCCI, VALENTINA; BASTIANONI, SIMONE"/>
    <n v="2"/>
    <s v="Ecological Systems Thinking"/>
    <x v="1"/>
    <x v="2"/>
    <m/>
    <n v="1"/>
    <n v="48.402999999999999"/>
    <x v="0"/>
    <m/>
    <x v="3"/>
    <m/>
    <m/>
    <m/>
    <m/>
    <m/>
    <x v="2"/>
    <x v="0"/>
    <x v="1"/>
  </r>
  <r>
    <s v="BASTIANONI"/>
    <s v="SIMONE"/>
    <s v="01/10/2006"/>
    <m/>
    <s v="Docenti di ruolo di Ia fascia"/>
    <s v="Settore CHIM/12 - Chimica dell'Ambiente e dei Beni Culturali"/>
    <s v="PULSELLI, FEDERICO MARIA; BASTIANONI, SIMONE"/>
    <n v="2"/>
    <s v="Emergy and sustainability"/>
    <x v="1"/>
    <x v="4"/>
    <m/>
    <n v="0"/>
    <n v="64.834999999999994"/>
    <x v="1"/>
    <m/>
    <x v="3"/>
    <m/>
    <m/>
    <m/>
    <m/>
    <m/>
    <x v="3"/>
    <x v="0"/>
    <x v="1"/>
  </r>
  <r>
    <s v="BASTIANONI"/>
    <s v="SIMONE"/>
    <s v="01/10/2006"/>
    <m/>
    <s v="Docenti di ruolo di Ia fascia"/>
    <s v="Settore CHIM/12 - Chimica dell'Ambiente e dei Beni Culturali"/>
    <s v="PULSELLI, FEDERICO MARIA; BASTIANONI, SIMONE"/>
    <n v="2"/>
    <s v="Flourishing within limits to growth - Following nature’s way"/>
    <x v="2"/>
    <x v="0"/>
    <m/>
    <n v="29"/>
    <n v="17.477"/>
    <x v="3"/>
    <m/>
    <x v="3"/>
    <n v="2"/>
    <m/>
    <m/>
    <m/>
    <m/>
    <x v="3"/>
    <x v="0"/>
    <x v="1"/>
  </r>
  <r>
    <s v="BASTIANONI"/>
    <s v="SIMONE"/>
    <s v="01/10/2006"/>
    <m/>
    <s v="Docenti di ruolo di Ia fascia"/>
    <s v="Settore CHIM/12 - Chimica dell'Ambiente e dei Beni Culturali"/>
    <s v="PULSELLI, FEDERICO MARIA; BASTIANONI, SIMONE"/>
    <n v="2"/>
    <s v="Emergy evaluation of hierarchically nested systems: application to EU27, Italy and Tuscany and consequences for the meaning of emergy indicators"/>
    <x v="0"/>
    <x v="0"/>
    <s v="ECOLOGICAL MODELLING"/>
    <n v="9"/>
    <n v="71.064999999999998"/>
    <x v="1"/>
    <n v="35.433"/>
    <x v="0"/>
    <n v="7"/>
    <n v="78.86"/>
    <s v="Q4"/>
    <n v="40.332999999999998"/>
    <s v="Q2"/>
    <x v="3"/>
    <x v="0"/>
    <x v="1"/>
  </r>
  <r>
    <s v="BASTIANONI"/>
    <s v="SIMONE"/>
    <s v="01/10/2006"/>
    <m/>
    <s v="Docenti di ruolo di Ia fascia"/>
    <s v="Settore CHIM/12 - Chimica dell'Ambiente e dei Beni Culturali"/>
    <s v="NERI, ELENA; PATRIZI, NICOLETTA; BASTIANONI, SIMONE"/>
    <n v="3"/>
    <s v="Environmental hot-spots and improvement scenarios for Tuscan “Pecorino” cheese using Life Cycle Assessment"/>
    <x v="0"/>
    <x v="4"/>
    <s v="JOURNAL OF CLEANER PRODUCTION"/>
    <n v="8"/>
    <n v="55.643999999999998"/>
    <x v="1"/>
    <n v="5.5629999999999997"/>
    <x v="1"/>
    <n v="7"/>
    <n v="72.38"/>
    <s v="Q3"/>
    <n v="6.9721117000000001"/>
    <s v="Q1"/>
    <x v="2"/>
    <x v="0"/>
    <x v="1"/>
  </r>
  <r>
    <s v="BASTIANONI"/>
    <s v="SIMONE"/>
    <s v="01/10/2006"/>
    <m/>
    <s v="Docenti di ruolo di Ia fascia"/>
    <s v="Settore CHIM/12 - Chimica dell'Ambiente e dei Beni Culturali"/>
    <s v="BASTIANONI, SIMONE; COSCIEME, LUCA; PULSELLI, FEDERICO MARIA"/>
    <n v="3"/>
    <s v="The input-state-output model and related indicators to investigate the relationships among environment, society and economy"/>
    <x v="0"/>
    <x v="1"/>
    <s v="ECOLOGICAL MODELLING"/>
    <n v="21"/>
    <n v="43.65"/>
    <x v="0"/>
    <n v="30.321999999999999"/>
    <x v="0"/>
    <n v="15"/>
    <n v="50.8"/>
    <s v="Q3"/>
    <n v="38.235294000000003"/>
    <s v="Q2"/>
    <x v="3"/>
    <x v="0"/>
    <x v="1"/>
  </r>
  <r>
    <s v="BASTIANONI"/>
    <s v="SIMONE"/>
    <s v="01/10/2006"/>
    <m/>
    <s v="Docenti di ruolo di Ia fascia"/>
    <s v="Settore CHIM/12 - Chimica dell'Ambiente e dei Beni Culturali"/>
    <s v="MARCHI, MICHELA; NERI, ELENA; MARCHETTINI, NADIA; BASTIANONI, SIMONE"/>
    <n v="4"/>
    <s v="Carbon accounting framework for decarbonisation of European city neighbourhoods"/>
    <x v="0"/>
    <x v="2"/>
    <s v="JOURNAL OF CLEANER PRODUCTION"/>
    <n v="31"/>
    <n v="19.489999999999998"/>
    <x v="3"/>
    <n v="2.8079999999999998"/>
    <x v="1"/>
    <n v="29"/>
    <n v="18.760000000000002"/>
    <s v="Q1"/>
    <n v="6.9809999999999999"/>
    <s v="Q1"/>
    <x v="4"/>
    <x v="0"/>
    <x v="1"/>
  </r>
  <r>
    <s v="BASTIANONI"/>
    <s v="SIMONE"/>
    <s v="01/10/2006"/>
    <m/>
    <s v="Docenti di ruolo di Ia fascia"/>
    <s v="Settore CHIM/12 - Chimica dell'Ambiente e dei Beni Culturali"/>
    <s v="NERI, ELENA; PATRIZI, NICOLETTA; MARCHETTINI, NADIA; BASTIANONI, SIMONE"/>
    <n v="4"/>
    <s v="Stima ex-ante della Carbon Footprint del Convegno annuale della Rete Italiana LCA 2017: una proposta per il futuro"/>
    <x v="3"/>
    <x v="3"/>
    <m/>
    <m/>
    <m/>
    <x v="4"/>
    <m/>
    <x v="3"/>
    <m/>
    <m/>
    <m/>
    <m/>
    <m/>
    <x v="4"/>
    <x v="0"/>
    <x v="1"/>
  </r>
  <r>
    <s v="BASTIANONI"/>
    <s v="SIMONE"/>
    <s v="01/10/2006"/>
    <m/>
    <s v="Docenti di ruolo di Ia fascia"/>
    <s v="Settore CHIM/12 - Chimica dell'Ambiente e dei Beni Culturali"/>
    <s v="MARCHI, MICHELA; NERI, ELENA; PULSELLI, FEDERICO MARIA; BASTIANONI, SIMONE"/>
    <n v="4"/>
    <s v="CO2 recovery from wine production: Possible implications on the carbon balance at territorial level"/>
    <x v="0"/>
    <x v="4"/>
    <s v="JOURNAL OF CO2 UTILIZATION"/>
    <n v="13"/>
    <n v="50.320999999999998"/>
    <x v="1"/>
    <n v="14.965"/>
    <x v="1"/>
    <n v="9"/>
    <n v="63.05"/>
    <s v="Q3"/>
    <n v="7.6086954999999996"/>
    <s v="Q1"/>
    <x v="3"/>
    <x v="0"/>
    <x v="1"/>
  </r>
  <r>
    <s v="BASTIANONI"/>
    <s v="SIMONE"/>
    <s v="01/10/2006"/>
    <m/>
    <s v="Docenti di ruolo di Ia fascia"/>
    <s v="Settore CHIM/12 - Chimica dell'Ambiente e dei Beni Culturali"/>
    <s v="NERI, ELENA; PULSELLI, RICCARDO MARIA; MARCHI, MICHELA; BASTIANONI, SIMONE"/>
    <n v="4"/>
    <s v="Sustainability in breeding farms: the case of the Maremmana beef"/>
    <x v="4"/>
    <x v="0"/>
    <m/>
    <m/>
    <m/>
    <x v="4"/>
    <m/>
    <x v="3"/>
    <m/>
    <m/>
    <m/>
    <m/>
    <m/>
    <x v="3"/>
    <x v="0"/>
    <x v="1"/>
  </r>
  <r>
    <s v="BASTIANONI"/>
    <s v="SIMONE"/>
    <s v="01/10/2006"/>
    <m/>
    <s v="Docenti di ruolo di Ia fascia"/>
    <s v="Settore CHIM/12 - Chimica dell'Ambiente e dei Beni Culturali"/>
    <s v="PATRIZI, NICOLETTA; NERI, ELENA; NICCOLUCCI, VALENTINA; BASTIANONI, SIMONE"/>
    <n v="4"/>
    <s v="Lifecycle environmental impact assessment of an overtopping wave energy converter embedded in breakwater systems"/>
    <x v="0"/>
    <x v="2"/>
    <s v="FRONTIERS IN ENERGY RESEARCH"/>
    <n v="24"/>
    <n v="15.545"/>
    <x v="3"/>
    <n v="41.701000000000001"/>
    <x v="0"/>
    <n v="22"/>
    <m/>
    <m/>
    <m/>
    <m/>
    <x v="2"/>
    <x v="0"/>
    <x v="1"/>
  </r>
  <r>
    <s v="BASTIANONI"/>
    <s v="SIMONE"/>
    <s v="01/10/2006"/>
    <m/>
    <s v="Docenti di ruolo di Ia fascia"/>
    <s v="Settore CHIM/12 - Chimica dell'Ambiente e dei Beni Culturali"/>
    <s v="PATRIZI, NICOLETTA; NICCOLUCCI, VALENTINA; NERI, ELENA; BASTIANONI, SIMONE"/>
    <n v="4"/>
    <s v="The ecological footprint accounting of products: when larger is not worse"/>
    <x v="0"/>
    <x v="4"/>
    <s v="RESOURCES"/>
    <n v="3"/>
    <n v="73.353999999999999"/>
    <x v="1"/>
    <n v="49.555"/>
    <x v="0"/>
    <n v="3"/>
    <m/>
    <m/>
    <m/>
    <m/>
    <x v="2"/>
    <x v="0"/>
    <x v="1"/>
  </r>
  <r>
    <s v="BASTIANONI"/>
    <s v="SIMONE"/>
    <s v="01/10/2006"/>
    <m/>
    <s v="Docenti di ruolo di Ia fascia"/>
    <s v="Settore CHIM/12 - Chimica dell'Ambiente e dei Beni Culturali"/>
    <s v="CARO, DARIO; PULSELLI, FEDERICO MARIA; BORGHESI, SIMONE; BASTIANONI, SIMONE"/>
    <n v="4"/>
    <s v="Mapping the international flows of GHG emissions within a more feasible consumption-based framework"/>
    <x v="0"/>
    <x v="3"/>
    <s v="JOURNAL OF CLEANER PRODUCTION"/>
    <n v="35"/>
    <n v="19.867000000000001"/>
    <x v="3"/>
    <n v="6.4059999999999997"/>
    <x v="1"/>
    <n v="33"/>
    <n v="22.8"/>
    <s v="Q1"/>
    <n v="8.4710739999999998"/>
    <s v="Q1"/>
    <x v="3"/>
    <x v="0"/>
    <x v="1"/>
  </r>
  <r>
    <s v="BASTIANONI"/>
    <s v="SIMONE"/>
    <s v="01/10/2006"/>
    <m/>
    <s v="Docenti di ruolo di Ia fascia"/>
    <s v="Settore CHIM/12 - Chimica dell'Ambiente e dei Beni Culturali"/>
    <s v="PULSELLI, FEDERICO MARIA; GOFFETTI, GIULIA; COSCIEME, LUCA; BASTIANONI, SIMONE"/>
    <n v="4"/>
    <s v="A Sustainability 3D Framework of the 20 Regions of Italy and Comparison With World Countries"/>
    <x v="0"/>
    <x v="2"/>
    <s v="FRONTIERS IN ENERGY RESEARCH"/>
    <n v="2"/>
    <n v="70.247"/>
    <x v="1"/>
    <n v="41.701000000000001"/>
    <x v="0"/>
    <n v="2"/>
    <m/>
    <m/>
    <m/>
    <m/>
    <x v="3"/>
    <x v="0"/>
    <x v="1"/>
  </r>
  <r>
    <s v="BASTIANONI"/>
    <s v="SIMONE"/>
    <s v="01/10/2006"/>
    <m/>
    <s v="Docenti di ruolo di Ia fascia"/>
    <s v="Settore CHIM/12 - Chimica dell'Ambiente e dei Beni Culturali"/>
    <s v="MACCANTI, MATTEO; MARCHI, MICHELA; PULSELLI, FEDERICO MARIA; BASTIANONI, SIMONE"/>
    <n v="4"/>
    <s v="Greenhouse gas emissions from the integrated waste management system and the relevance at territorial scale: The case of the province of grosseto"/>
    <x v="0"/>
    <x v="3"/>
    <s v="PROCEDIA ENVIRONMENTAL SCIENCE, ENGINEERING AND MANAGEMENT"/>
    <n v="3"/>
    <n v="68.507000000000005"/>
    <x v="1"/>
    <n v="73.861000000000004"/>
    <x v="2"/>
    <m/>
    <m/>
    <m/>
    <m/>
    <m/>
    <x v="3"/>
    <x v="0"/>
    <x v="1"/>
  </r>
  <r>
    <s v="BASTIANONI"/>
    <s v="SIMONE"/>
    <s v="01/10/2006"/>
    <m/>
    <s v="Docenti di ruolo di Ia fascia"/>
    <s v="Settore CHIM/12 - Chimica dell'Ambiente e dei Beni Culturali"/>
    <s v="MARCHI, MICHELA; MARCHETTINI, NADIA; PULSELLI, FEDERICO MARIA; BASTIANONI, SIMONE"/>
    <n v="4"/>
    <s v="Carbon dioxide sequestration model of a vertical greenery system"/>
    <x v="0"/>
    <x v="0"/>
    <s v="ECOLOGICAL MODELLING"/>
    <n v="74"/>
    <n v="11.872"/>
    <x v="3"/>
    <n v="35.433"/>
    <x v="0"/>
    <n v="61"/>
    <n v="10.43"/>
    <s v="Q1"/>
    <n v="40.332999999999998"/>
    <s v="Q2"/>
    <x v="5"/>
    <x v="0"/>
    <x v="1"/>
  </r>
  <r>
    <s v="BASTIANONI"/>
    <s v="SIMONE"/>
    <s v="01/10/2006"/>
    <m/>
    <s v="Docenti di ruolo di Ia fascia"/>
    <s v="Settore CHIM/12 - Chimica dell'Ambiente e dei Beni Culturali"/>
    <s v="MARCHI, MICHELA; PULSELLI, FEDERICO MARIA; BASTIANONI, SIMONE; MARCHETTINI, NADIA"/>
    <n v="4"/>
    <s v="Integration of anaerobic-aerobic digestion of organic wastes: GHG emission impacts at micro and macro scale"/>
    <x v="0"/>
    <x v="0"/>
    <s v="PROCEDIA ENVIRONMENTAL SCIENCE, ENGINEERING AND MANAGEMENT"/>
    <n v="5"/>
    <n v="61.552"/>
    <x v="1"/>
    <m/>
    <x v="3"/>
    <m/>
    <m/>
    <m/>
    <m/>
    <m/>
    <x v="5"/>
    <x v="0"/>
    <x v="1"/>
  </r>
  <r>
    <s v="BASTIANONI"/>
    <s v="SIMONE"/>
    <s v="01/10/2006"/>
    <m/>
    <s v="Docenti di ruolo di Ia fascia"/>
    <s v="Settore CHIM/12 - Chimica dell'Ambiente e dei Beni Culturali"/>
    <s v="MARCHI, MICHELA; PULSELLI, FEDERICO MARIA; MARCHETTINI, NADIA; BASTIANONI, SIMONE"/>
    <n v="4"/>
    <s v="The greenhouse gas inventory as a tool for planning integrated waste management systems: a case study in central Italy"/>
    <x v="0"/>
    <x v="3"/>
    <s v="JOURNAL OF CLEANER PRODUCTION"/>
    <n v="30"/>
    <n v="24.282"/>
    <x v="3"/>
    <n v="6.4059999999999997"/>
    <x v="1"/>
    <n v="23"/>
    <n v="35.22"/>
    <s v="Q2"/>
    <n v="8.4710739999999998"/>
    <s v="Q1"/>
    <x v="5"/>
    <x v="0"/>
    <x v="1"/>
  </r>
  <r>
    <s v="BASTIANONI"/>
    <s v="SIMONE"/>
    <s v="01/10/2006"/>
    <m/>
    <s v="Docenti di ruolo di Ia fascia"/>
    <s v="Settore CHIM/12 - Chimica dell'Ambiente e dei Beni Culturali"/>
    <s v="PATRIZI, NICOLETTA; PULSELLI, FEDERICO MARIA; MORANDI, FABIANA; BASTIANONI, SIMONE"/>
    <n v="4"/>
    <s v="Evaluation of the emergy investment needed for bioethanol production in a biorefinery using residual resources and energy"/>
    <x v="0"/>
    <x v="0"/>
    <s v="JOURNAL OF CLEANER PRODUCTION"/>
    <n v="28"/>
    <n v="24.466999999999999"/>
    <x v="3"/>
    <n v="8.468"/>
    <x v="1"/>
    <n v="21"/>
    <n v="43.36"/>
    <s v="Q2"/>
    <n v="6.8890000000000002"/>
    <s v="Q1"/>
    <x v="3"/>
    <x v="0"/>
    <x v="1"/>
  </r>
  <r>
    <s v="BASTIANONI"/>
    <s v="SIMONE"/>
    <s v="01/10/2006"/>
    <m/>
    <s v="Docenti di ruolo di Ia fascia"/>
    <s v="Settore CHIM/12 - Chimica dell'Ambiente e dei Beni Culturali"/>
    <s v="MANCINI , MARIA SERENA; NICCOLUCCI, VALENTINA; BASTIANONI, SIMONE; MARCHETTINI, NADIA"/>
    <n v="4"/>
    <s v="Ecological Footprint: Refining the carbon Footprint calculation"/>
    <x v="0"/>
    <x v="1"/>
    <s v="ECOLOGICAL INDICATORS"/>
    <n v="190"/>
    <n v="0.52600000000000002"/>
    <x v="3"/>
    <n v="2.3330000000000002"/>
    <x v="1"/>
    <n v="154"/>
    <n v="1.74"/>
    <s v="Q1"/>
    <n v="18.558952000000001"/>
    <s v="Q1"/>
    <x v="4"/>
    <x v="0"/>
    <x v="1"/>
  </r>
  <r>
    <s v="BASTIANONI"/>
    <s v="SIMONE"/>
    <s v="01/10/2006"/>
    <m/>
    <s v="Docenti di ruolo di Ia fascia"/>
    <s v="Settore CHIM/12 - Chimica dell'Ambiente e dei Beni Culturali"/>
    <s v="MANCINI , MARIA SERENA; NICCOLUCCI, VALENTINA; BASTIANONI, SIMONE; MARCHETTINI, NADIA"/>
    <n v="4"/>
    <s v="Stocks and flows of natural capital: implications for Ecological Footprint"/>
    <x v="0"/>
    <x v="3"/>
    <s v="ECOLOGICAL INDICATORS"/>
    <n v="62"/>
    <n v="3.238"/>
    <x v="3"/>
    <n v="3.1259999999999999"/>
    <x v="1"/>
    <n v="62"/>
    <n v="6.36"/>
    <s v="Q1"/>
    <n v="20.041322999999998"/>
    <s v="Q1"/>
    <x v="4"/>
    <x v="0"/>
    <x v="1"/>
  </r>
  <r>
    <s v="BASTIANONI"/>
    <s v="SIMONE"/>
    <s v="01/10/2006"/>
    <m/>
    <s v="Docenti di ruolo di Ia fascia"/>
    <s v="Settore CHIM/12 - Chimica dell'Ambiente e dei Beni Culturali"/>
    <s v="NICCOLUCCI, VALENTINA; PULSELLI, FEDERICO MARIA; BASTIANONI, SIMONE; MARCHETTINI, NADIA"/>
    <n v="4"/>
    <s v="Exploring ecosystem services assessment through Ecological Footprint accounting"/>
    <x v="0"/>
    <x v="4"/>
    <s v="ECOSYSTEM SERVICES"/>
    <n v="85"/>
    <n v="4.8929999999999998"/>
    <x v="3"/>
    <n v="0.33800000000000002"/>
    <x v="1"/>
    <n v="79"/>
    <n v="2.82"/>
    <s v="Q1"/>
    <n v="10.606061"/>
    <s v="Q1"/>
    <x v="5"/>
    <x v="0"/>
    <x v="1"/>
  </r>
  <r>
    <s v="BASTIANONI"/>
    <s v="SIMONE"/>
    <s v="01/10/2006"/>
    <m/>
    <s v="Docenti di ruolo di Ia fascia"/>
    <s v="Settore CHIM/12 - Chimica dell'Ambiente e dei Beni Culturali"/>
    <s v="PATRIZI, NICOLETTA; NICCOLUCCI, VALENTINA; PULSELLI, FEDERICO MARIA; BASTIANONI, SIMONE"/>
    <n v="4"/>
    <s v="Sustainability of agro-livestock integration: Implications and results of Emergy evaluation"/>
    <x v="0"/>
    <x v="4"/>
    <s v="SCIENCE OF THE TOTAL ENVIRONMENT"/>
    <n v="34"/>
    <n v="20.744"/>
    <x v="3"/>
    <n v="13.275"/>
    <x v="1"/>
    <n v="30"/>
    <n v="23.97"/>
    <s v="Q1"/>
    <n v="10.557769"/>
    <s v="Q1"/>
    <x v="3"/>
    <x v="0"/>
    <x v="1"/>
  </r>
  <r>
    <s v="BASTIANONI"/>
    <s v="SIMONE"/>
    <s v="01/10/2006"/>
    <m/>
    <s v="Docenti di ruolo di Ia fascia"/>
    <s v="Settore CHIM/12 - Chimica dell'Ambiente e dei Beni Culturali"/>
    <s v="PULSELLI, FEDERICO MARIA; COSCIEME, LUCA; NERI, LAURA; LEMMI, ACHILLE; BASTIANONI, SIMONE"/>
    <n v="5"/>
    <s v="The world economy in a cube: A more rational structural representation of sustainability"/>
    <x v="0"/>
    <x v="0"/>
    <s v="GLOBAL ENVIRONMENTAL CHANGE-HUMAN AND POLICY DIMENSIONS"/>
    <n v="49"/>
    <n v="9.6780000000000008"/>
    <x v="3"/>
    <n v="0.215"/>
    <x v="1"/>
    <n v="38"/>
    <n v="14.03"/>
    <s v="Q1"/>
    <n v="4.6669999999999998"/>
    <s v="Q1"/>
    <x v="3"/>
    <x v="0"/>
    <x v="1"/>
  </r>
  <r>
    <s v="BASTIANONI"/>
    <s v="SIMONE"/>
    <s v="01/10/2006"/>
    <m/>
    <s v="Docenti di ruolo di Ia fascia"/>
    <s v="Settore CHIM/12 - Chimica dell'Ambiente e dei Beni Culturali"/>
    <s v="BASTIANONI, SIMONE; COSCIEME, LUCA; CARO, DARIO; MARCHETTINI, NADIA; PULSELLI, FEDERICO MARIA"/>
    <n v="5"/>
    <s v="The needs of sustainability: The overarching contribution of systems approach"/>
    <x v="0"/>
    <x v="2"/>
    <s v="ECOLOGICAL INDICATORS"/>
    <n v="31"/>
    <n v="6.1210000000000004"/>
    <x v="3"/>
    <n v="3.2850000000000001"/>
    <x v="1"/>
    <n v="27"/>
    <n v="12.41"/>
    <s v="Q1"/>
    <n v="22.83"/>
    <s v="Q1"/>
    <x v="5"/>
    <x v="0"/>
    <x v="1"/>
  </r>
  <r>
    <s v="BASTIANONI"/>
    <s v="SIMONE"/>
    <s v="01/10/2006"/>
    <m/>
    <s v="Docenti di ruolo di Ia fascia"/>
    <s v="Settore CHIM/12 - Chimica dell'Ambiente e dei Beni Culturali"/>
    <s v="BASTIANONI, SIMONE; GAGLIARDI, FRANCESCA; GIGLIOTTI, MASSIMO; RICCABONI, ANGELO; BETTI, GIANNI"/>
    <n v="5"/>
    <s v="Sustainable development goals indicators: A methodological proposal for a multidimensional fuzzy index in the mediterranean area"/>
    <x v="0"/>
    <x v="2"/>
    <s v="SUSTAINABILITY"/>
    <n v="22"/>
    <n v="16.079000000000001"/>
    <x v="3"/>
    <n v="4.4850000000000003"/>
    <x v="1"/>
    <n v="18"/>
    <n v="23.86"/>
    <s v="Q1"/>
    <n v="45.094000000000001"/>
    <s v="Q2"/>
    <x v="2"/>
    <x v="0"/>
    <x v="1"/>
  </r>
  <r>
    <s v="BASTIANONI"/>
    <s v="SIMONE"/>
    <s v="01/10/2006"/>
    <m/>
    <s v="Docenti di ruolo di Ia fascia"/>
    <s v="Settore CHIM/12 - Chimica dell'Ambiente e dei Beni Culturali"/>
    <s v="GOFFETTI, GIULIA; PATRIZI, NICOLETTA; NERI, ELENA; PULSELLI, RICCARDO MARIA; BASTIANONI, SIMONE"/>
    <n v="5"/>
    <s v="Categorization and geo-localization of marine renewable energies for the Mediterranean area"/>
    <x v="3"/>
    <x v="4"/>
    <m/>
    <n v="0"/>
    <n v="91.561000000000007"/>
    <x v="2"/>
    <n v="95.26"/>
    <x v="4"/>
    <m/>
    <m/>
    <m/>
    <m/>
    <m/>
    <x v="3"/>
    <x v="0"/>
    <x v="1"/>
  </r>
  <r>
    <s v="BASTIANONI"/>
    <s v="SIMONE"/>
    <s v="01/10/2006"/>
    <m/>
    <s v="Docenti di ruolo di Ia fascia"/>
    <s v="Settore CHIM/12 - Chimica dell'Ambiente e dei Beni Culturali"/>
    <s v="NICCOLUCCI, VALENTINA; MOZZILLO, MICHELINA; PARISI, MARIA LAURA; BASOSI, RICCARDO; BASTIANONI, SIMONE"/>
    <n v="5"/>
    <s v="Aumentare la consapevolezza nel consumatore può indurre un cambiamento nelle abitudini alimentari? Un progetto dell’Università di Siena sui fontanelli per la distribuzione di acqua potabile"/>
    <x v="4"/>
    <x v="3"/>
    <m/>
    <m/>
    <m/>
    <x v="4"/>
    <m/>
    <x v="3"/>
    <m/>
    <m/>
    <m/>
    <m/>
    <m/>
    <x v="2"/>
    <x v="0"/>
    <x v="1"/>
  </r>
  <r>
    <s v="BASTIANONI"/>
    <s v="SIMONE"/>
    <s v="01/10/2006"/>
    <m/>
    <s v="Docenti di ruolo di Ia fascia"/>
    <s v="Settore CHIM/12 - Chimica dell'Ambiente e dei Beni Culturali"/>
    <s v="BASTIANONI, SIMONE; PULSELLI, FEDERICO MARIA; COSCIEME, LUCA; NERI, LAURA; BETTI, GIANNI; LEMMI, ACHILLE"/>
    <n v="6"/>
    <s v="The world economies in a cube"/>
    <x v="3"/>
    <x v="1"/>
    <m/>
    <m/>
    <m/>
    <x v="4"/>
    <m/>
    <x v="3"/>
    <m/>
    <m/>
    <m/>
    <m/>
    <m/>
    <x v="3"/>
    <x v="0"/>
    <x v="1"/>
  </r>
  <r>
    <s v="BASTIANONI"/>
    <s v="SIMONE"/>
    <s v="01/10/2006"/>
    <m/>
    <s v="Docenti di ruolo di Ia fascia"/>
    <s v="Settore CHIM/12 - Chimica dell'Ambiente e dei Beni Culturali"/>
    <s v="SALADINI, FABRIZIO; PATRIZI, NICOLETTA; PULSELLI, FEDERICO MARIA; MARCHETTINI, NADIA; BASTIANONI, SIMONE"/>
    <n v="5"/>
    <s v="Guidelines for emergy evaluation of first, second and third generation biofuels"/>
    <x v="0"/>
    <x v="1"/>
    <s v="RENEWABLE &amp; SUSTAINABLE ENERGY REVIEWS"/>
    <n v="148"/>
    <n v="24.564"/>
    <x v="3"/>
    <n v="10.351000000000001"/>
    <x v="1"/>
    <n v="113"/>
    <n v="24.41"/>
    <s v="Q1"/>
    <m/>
    <m/>
    <x v="5"/>
    <x v="0"/>
    <x v="1"/>
  </r>
  <r>
    <s v="BASTIANONI"/>
    <s v="SIMONE"/>
    <s v="01/10/2006"/>
    <m/>
    <s v="Docenti di ruolo di Ia fascia"/>
    <s v="Settore CHIM/12 - Chimica dell'Ambiente e dei Beni Culturali"/>
    <s v="BASTIANONI, SIMONE; COSCIEME, LUCA; GIGLIOTTI, MASSIMO; MACCANTI, MATTEO; NERI, ELENA; NERI, LAURA; PULSELLI, FEDERICO MARIA"/>
    <n v="7"/>
    <s v="Overview of sustainability assessment methods within the input-state-output framework"/>
    <x v="4"/>
    <x v="4"/>
    <m/>
    <m/>
    <m/>
    <x v="4"/>
    <m/>
    <x v="3"/>
    <m/>
    <m/>
    <m/>
    <m/>
    <m/>
    <x v="3"/>
    <x v="0"/>
    <x v="1"/>
  </r>
  <r>
    <s v="BASTIANONI"/>
    <s v="SIMONE"/>
    <s v="01/10/2006"/>
    <m/>
    <s v="Docenti di ruolo di Ia fascia"/>
    <s v="Settore CHIM/12 - Chimica dell'Ambiente e dei Beni Culturali"/>
    <s v="SALADINI, FABRIZIO; BETTI, GIANNI; CUPERTINO, SEBASTIANO; GIGLIOTTI, MASSIMO; AUTINO, ANTONELLA; PULSELLI, FEDERICO MARIA; RICCABONI, ANGELO; BASTIANONI, SIMONE"/>
    <n v="8"/>
    <s v="Linking the water-energy-food nexus and sustainable development indicators for the Mediterranean region"/>
    <x v="0"/>
    <x v="4"/>
    <s v="ECOLOGICAL INDICATORS"/>
    <n v="82"/>
    <n v="1.411"/>
    <x v="3"/>
    <n v="3.0840000000000001"/>
    <x v="1"/>
    <n v="74"/>
    <n v="2.71"/>
    <s v="Q1"/>
    <n v="17.729084"/>
    <s v="Q1"/>
    <x v="3"/>
    <x v="0"/>
    <x v="1"/>
  </r>
  <r>
    <s v="BEVILACQUA"/>
    <s v="GIUSEPPE"/>
    <s v="01/11/2006"/>
    <m/>
    <s v="Ricercatori"/>
    <s v="Settore FIS/01 - Fisica Sperimentale"/>
    <s v="BEVILACQUA, GIUSEPPE"/>
    <n v="1"/>
    <s v="Hilbert transform evaluation for electron-phonon self-energies"/>
    <x v="0"/>
    <x v="1"/>
    <s v="THE EUROPEAN PHYSICAL JOURNAL. B, CONDENSED MATTER PHYSICS"/>
    <n v="5"/>
    <n v="66.233999999999995"/>
    <x v="1"/>
    <n v="55.155999999999999"/>
    <x v="2"/>
    <n v="5"/>
    <n v="72.84"/>
    <s v="Q3"/>
    <n v="66.417910000000006"/>
    <s v="Q3"/>
    <x v="6"/>
    <x v="0"/>
    <x v="1"/>
  </r>
  <r>
    <s v="BEVILACQUA"/>
    <s v="GIUSEPPE"/>
    <s v="01/11/2006"/>
    <m/>
    <s v="Ricercatori"/>
    <s v="Settore FIS/01 - Fisica Sperimentale"/>
    <s v="BEVILACQUA, GIUSEPPE"/>
    <n v="1"/>
    <s v="Linear and nonlinear coherent coupling in a Bell-Bloom magnetometer"/>
    <x v="0"/>
    <x v="4"/>
    <s v="PHYSICAL REVIEW. A"/>
    <n v="3"/>
    <n v="74.278999999999996"/>
    <x v="1"/>
    <n v="26.408000000000001"/>
    <x v="0"/>
    <n v="3"/>
    <n v="76.41"/>
    <s v="Q4"/>
    <n v="28.947368999999998"/>
    <s v="Q2"/>
    <x v="6"/>
    <x v="0"/>
    <x v="1"/>
  </r>
  <r>
    <s v="BEVILACQUA"/>
    <s v="GIUSEPPE"/>
    <s v="01/11/2006"/>
    <m/>
    <s v="Ricercatori"/>
    <s v="Settore FIS/01 - Fisica Sperimentale"/>
    <s v="BEVILACQUA, GIUSEPPE"/>
    <n v="1"/>
    <s v="Thermoelectric efficiency of nanoscale devices in the linear regime"/>
    <x v="0"/>
    <x v="1"/>
    <s v="PHYSICAL REVIEW. B"/>
    <n v="19"/>
    <n v="29.338999999999999"/>
    <x v="0"/>
    <m/>
    <x v="3"/>
    <n v="18"/>
    <n v="36.700000000000003"/>
    <s v="Q2"/>
    <m/>
    <m/>
    <x v="6"/>
    <x v="0"/>
    <x v="1"/>
  </r>
  <r>
    <s v="BEVILACQUA"/>
    <s v="GIUSEPPE"/>
    <s v="01/11/2006"/>
    <m/>
    <s v="Ricercatori"/>
    <s v="Settore FIS/01 - Fisica Sperimentale"/>
    <s v="BEVILACQUA, GIUSEPPE"/>
    <n v="1"/>
    <s v="Parametric amplification and noise squeezing in room temperature atomic vapors"/>
    <x v="0"/>
    <x v="2"/>
    <s v="PHYSICAL REVIEW LETTERS"/>
    <n v="3"/>
    <n v="71.715999999999994"/>
    <x v="1"/>
    <n v="8.9280000000000008"/>
    <x v="1"/>
    <n v="3"/>
    <n v="67.41"/>
    <s v="Q3"/>
    <n v="6.4710000000000001"/>
    <s v="Q1"/>
    <x v="6"/>
    <x v="0"/>
    <x v="1"/>
  </r>
  <r>
    <s v="BEVILACQUA"/>
    <s v="GIUSEPPE"/>
    <s v="01/11/2006"/>
    <m/>
    <s v="Ricercatori"/>
    <s v="Settore FIS/01 - Fisica Sperimentale"/>
    <s v="BEVILACQUA, GIUSEPPE; BIANCALANA, VALERIO; DANCHEVA, YORDANKA"/>
    <n v="3"/>
    <s v="Atomic orientation driven by broadly-frequency-modulated radiation: Theory and experiment"/>
    <x v="0"/>
    <x v="1"/>
    <s v="PHYSICAL REVIEW A"/>
    <n v="8"/>
    <n v="52.335999999999999"/>
    <x v="1"/>
    <m/>
    <x v="3"/>
    <n v="8"/>
    <n v="58.87"/>
    <s v="Q3"/>
    <m/>
    <m/>
    <x v="7"/>
    <x v="0"/>
    <x v="1"/>
  </r>
  <r>
    <s v="BEVILACQUA"/>
    <s v="GIUSEPPE"/>
    <s v="01/11/2006"/>
    <m/>
    <s v="Ricercatori"/>
    <s v="Settore FIS/01 - Fisica Sperimentale"/>
    <s v="BEVILACQUA, GIUSEPPE; BIANCALANA, VALERIO; CHESSA, PIERO; DANCHEVA, YORDANKA"/>
    <n v="4"/>
    <s v="Multichannel optical atomic magnetometer operating in unshielded environment"/>
    <x v="0"/>
    <x v="1"/>
    <s v="APPLIED PHYSICS. B, LASERS AND OPTICS"/>
    <n v="44"/>
    <n v="11.103999999999999"/>
    <x v="3"/>
    <n v="36.999000000000002"/>
    <x v="0"/>
    <n v="36"/>
    <n v="11.09"/>
    <s v="Q1"/>
    <n v="49.662163"/>
    <s v="Q2"/>
    <x v="7"/>
    <x v="0"/>
    <x v="1"/>
  </r>
  <r>
    <s v="BEVILACQUA"/>
    <s v="GIUSEPPE"/>
    <s v="01/11/2006"/>
    <m/>
    <s v="Ricercatori"/>
    <s v="Settore FIS/01 - Fisica Sperimentale"/>
    <s v="BEVILACQUA, GIUSEPPE; BIANCALANA, VALERIO; DANCHEVA, YORDANKA;"/>
    <n v="4"/>
    <s v="Microtesla NMR J-coupling spectroscopy with an unshielded atomic magnetometer"/>
    <x v="0"/>
    <x v="1"/>
    <s v="JOURNAL OF MAGNETIC RESONANCE"/>
    <n v="26"/>
    <n v="16.707000000000001"/>
    <x v="3"/>
    <n v="21.346"/>
    <x v="1"/>
    <n v="26"/>
    <n v="10.96"/>
    <s v="Q1"/>
    <n v="29.761906"/>
    <s v="Q2"/>
    <x v="7"/>
    <x v="0"/>
    <x v="1"/>
  </r>
  <r>
    <s v="BEVILACQUA"/>
    <s v="GIUSEPPE"/>
    <s v="01/11/2006"/>
    <m/>
    <s v="Ricercatori"/>
    <s v="Settore FIS/01 - Fisica Sperimentale"/>
    <s v="BEVILACQUA, GIUSEPPE; BIANCALANA, VALERIO; DANCHEVA, YORDANKA; VIGILANTE, ANTONIO"/>
    <n v="4"/>
    <s v="Sub-millimetric ultra-low-field MRI detected in situ by a dressed atomic magnetometer"/>
    <x v="0"/>
    <x v="2"/>
    <s v="APPLIED PHYSICS LETTERS"/>
    <n v="10"/>
    <n v="36.776000000000003"/>
    <x v="0"/>
    <n v="8.5589999999999993"/>
    <x v="1"/>
    <n v="11"/>
    <n v="45.3"/>
    <s v="Q2"/>
    <n v="23.547999999999998"/>
    <s v="Q1"/>
    <x v="7"/>
    <x v="0"/>
    <x v="1"/>
  </r>
  <r>
    <s v="BEVILACQUA"/>
    <s v="GIUSEPPE"/>
    <s v="01/11/2006"/>
    <m/>
    <s v="Ricercatori"/>
    <s v="Settore FIS/01 - Fisica Sperimentale"/>
    <s v="BEVILACQUA, GIUSEPPE; BIANCALANA, VALERIO; DANCHEVA, YORDANKA; VIGILANTE, ANTONIO"/>
    <n v="4"/>
    <s v="Self-adaptive loop for external-disturbance reduction in a differential measurement setup"/>
    <x v="0"/>
    <x v="2"/>
    <s v="PHYSICAL REVIEW APPLIED"/>
    <n v="18"/>
    <n v="28.780999999999999"/>
    <x v="0"/>
    <n v="20.276"/>
    <x v="1"/>
    <n v="18"/>
    <n v="27.5"/>
    <s v="Q2"/>
    <n v="20.323"/>
    <s v="Q1"/>
    <x v="7"/>
    <x v="0"/>
    <x v="1"/>
  </r>
  <r>
    <s v="BEVILACQUA"/>
    <s v="GIUSEPPE"/>
    <s v="01/11/2006"/>
    <m/>
    <s v="Ricercatori"/>
    <s v="Settore FIS/01 - Fisica Sperimentale"/>
    <s v="BEVILACQUA, GIUSEPPE; BIANCALANA, VALERIO; DANCHEVA, YORDANKA; VIGILANTE, ANTONIO"/>
    <n v="4"/>
    <s v="Restoring narrow linewidth to a gradient-broadened magnetic resonance by inhomogeneous dressing"/>
    <x v="0"/>
    <x v="2"/>
    <s v="PHYSICAL REVIEW APPLIED"/>
    <n v="10"/>
    <n v="43.686"/>
    <x v="0"/>
    <n v="20.276"/>
    <x v="1"/>
    <n v="11"/>
    <n v="45.3"/>
    <s v="Q2"/>
    <n v="20.323"/>
    <s v="Q1"/>
    <x v="7"/>
    <x v="0"/>
    <x v="1"/>
  </r>
  <r>
    <s v="BEVILACQUA"/>
    <s v="GIUSEPPE"/>
    <s v="01/11/2006"/>
    <m/>
    <s v="Ricercatori"/>
    <s v="Settore FIS/01 - Fisica Sperimentale"/>
    <s v="BEVILACQUA, GIUSEPPE; BIANCALANA, VALERIO; DANCHEVA, YORDANKA; STIACCINI, LEONARDO; VIGILANTE, ANTONIO"/>
    <n v="5"/>
    <s v="Spurious ferromagnetic remanence detected by hybrid magnetometer"/>
    <x v="0"/>
    <x v="2"/>
    <s v="REVIEW OF SCIENTIFIC INSTRUMENTS"/>
    <n v="3"/>
    <n v="70.233999999999995"/>
    <x v="1"/>
    <n v="48.087000000000003"/>
    <x v="0"/>
    <n v="3"/>
    <n v="79.34"/>
    <s v="Q4"/>
    <n v="64.843999999999994"/>
    <s v="Q3"/>
    <x v="7"/>
    <x v="0"/>
    <x v="1"/>
  </r>
  <r>
    <s v="BEVILACQUA"/>
    <s v="GIUSEPPE"/>
    <s v="01/11/2006"/>
    <m/>
    <s v="Ricercatori"/>
    <s v="Settore FIS/01 - Fisica Sperimentale"/>
    <s v="BIANCALANA, VALERIO; BEVILACQUA, GIUSEPPE; CHESSA, PIERO; DANCHEVA, YORDANKA; CECCHI, ROBERTO; STIACCINI, LEONARDO"/>
    <n v="6"/>
    <s v="A low noise modular current source for stable magnetic field control"/>
    <x v="0"/>
    <x v="3"/>
    <s v="REVIEW OF SCIENTIFIC INSTRUMENTS"/>
    <n v="6"/>
    <n v="59.896999999999998"/>
    <x v="1"/>
    <n v="53.752000000000002"/>
    <x v="2"/>
    <n v="6"/>
    <n v="66.89"/>
    <s v="Q3"/>
    <n v="59.836067"/>
    <s v="Q3"/>
    <x v="7"/>
    <x v="0"/>
    <x v="1"/>
  </r>
  <r>
    <s v="BEVILACQUA"/>
    <s v="GIUSEPPE"/>
    <s v="01/11/2006"/>
    <m/>
    <s v="Ricercatori"/>
    <s v="Settore FIS/01 - Fisica Sperimentale"/>
    <s v="BEVILACQUA, GIUSEPPE; BIANCALANA, VALERIO; DANCHEVA, YORDANKA; VIGILANTE, ANTONIO; DONATI, ALESSANDRO; ROSSI, CLAUDIO"/>
    <n v="6"/>
    <s v="Simultaneous Detection of H and D NMR Signals in a Micro-Tesla Field"/>
    <x v="0"/>
    <x v="3"/>
    <s v="THE JOURNAL OF PHYSICAL CHEMISTRY LETTERS"/>
    <n v="12"/>
    <n v="50.496000000000002"/>
    <x v="1"/>
    <n v="0.71"/>
    <x v="1"/>
    <n v="13"/>
    <n v="46.28"/>
    <s v="Q2"/>
    <n v="6.7567570000000003"/>
    <s v="Q1"/>
    <x v="8"/>
    <x v="0"/>
    <x v="1"/>
  </r>
  <r>
    <s v="BEVILACQUA"/>
    <s v="GIUSEPPE"/>
    <s v="01/11/2006"/>
    <m/>
    <s v="Ricercatori"/>
    <s v="Settore FIS/01 - Fisica Sperimentale"/>
    <s v="MARIOTTI, EMILIO; BEVILACQUA, GIUSEPPE; BIANCALANA, VALERIO; CECCHI, ROBERTO; DANCHEVA, YORDANKA; KHANBEKYAN, ALEN; MARINELLI, CARMELA; MOI, LUIGI; STIACCINI, LEONARDO; MARMUGI, LUCA"/>
    <n v="10"/>
    <s v="Forty years after the first dark resonance experiment: an overview of the COSMA project results"/>
    <x v="4"/>
    <x v="3"/>
    <m/>
    <n v="0"/>
    <n v="51.902000000000001"/>
    <x v="1"/>
    <n v="63.395000000000003"/>
    <x v="2"/>
    <n v="0"/>
    <n v="100"/>
    <s v="Q4"/>
    <m/>
    <m/>
    <x v="9"/>
    <x v="0"/>
    <x v="1"/>
  </r>
  <r>
    <s v="BIAGI"/>
    <s v="MARCO"/>
    <s v="15/10/2018"/>
    <s v="15/10/2021"/>
    <s v="Ricercatori a tempo determinato"/>
    <s v="Settore BIO/15 - Biologia Farmaceutica"/>
    <s v="BIAGI, MARCO"/>
    <n v="1"/>
    <s v="Silybin counteracts doxorubicin resistance by inhibiting GLUT1 expression"/>
    <x v="0"/>
    <x v="4"/>
    <s v="FITOTERAPIA"/>
    <n v="30"/>
    <n v="12.935"/>
    <x v="3"/>
    <n v="47.24"/>
    <x v="0"/>
    <n v="29"/>
    <n v="10.69"/>
    <s v="Q1"/>
    <n v="54.868915999999999"/>
    <s v="Q3"/>
    <x v="10"/>
    <x v="1"/>
    <x v="0"/>
  </r>
  <r>
    <s v="BIAGI"/>
    <s v="MARCO"/>
    <s v="15/10/2018"/>
    <s v="15/10/2021"/>
    <s v="Ricercatori a tempo determinato"/>
    <s v="Settore BIO/15 - Biologia Farmaceutica"/>
    <s v="BIAGI, MARCO"/>
    <n v="1"/>
    <s v="Ethnobotanical Study of Medicinal Plants Used in Central Macedonia, Greece"/>
    <x v="0"/>
    <x v="2"/>
    <s v="EVIDENCE-BASED COMPLEMENTARY AND ALTERNATIVE MEDICINE"/>
    <n v="40"/>
    <n v="2.335"/>
    <x v="3"/>
    <n v="29.995000000000001"/>
    <x v="0"/>
    <n v="34"/>
    <n v="3.78"/>
    <s v="Q1"/>
    <n v="55.356999999999999"/>
    <s v="Q3"/>
    <x v="10"/>
    <x v="1"/>
    <x v="0"/>
  </r>
  <r>
    <s v="BIAGI"/>
    <s v="MARCO"/>
    <s v="15/10/2018"/>
    <s v="15/10/2021"/>
    <s v="Ricercatori a tempo determinato"/>
    <s v="Settore BIO/15 - Biologia Farmaceutica"/>
    <s v="BIAGI, MARCO"/>
    <n v="1"/>
    <s v="The importance of the phytocomplex: The inspiring and illuminating example of Cannabis sativa L"/>
    <x v="0"/>
    <x v="2"/>
    <s v="CURRENT BIOACTIVE COMPOUNDS"/>
    <n v="0"/>
    <n v="75.085999999999999"/>
    <x v="2"/>
    <n v="59.085000000000001"/>
    <x v="2"/>
    <m/>
    <m/>
    <m/>
    <m/>
    <m/>
    <x v="10"/>
    <x v="1"/>
    <x v="0"/>
  </r>
  <r>
    <s v="BIAGI"/>
    <s v="MARCO"/>
    <s v="15/10/2018"/>
    <s v="15/10/2021"/>
    <s v="Ricercatori a tempo determinato"/>
    <s v="Settore BIO/15 - Biologia Farmaceutica"/>
    <s v="BIAGI, MARCO"/>
    <n v="1"/>
    <s v="Cannabis sativa L. and Nonpsychoactive Cannabinoids: Their Chemistry and Role against Oxidative Stress, Inflammation, and Cancer"/>
    <x v="0"/>
    <x v="4"/>
    <s v="BIOMED RESEARCH INTERNATIONAL"/>
    <n v="228"/>
    <n v="1.9690000000000001"/>
    <x v="3"/>
    <n v="40.380000000000003"/>
    <x v="0"/>
    <n v="192"/>
    <n v="2.96"/>
    <s v="Q1"/>
    <n v="57.716050000000003"/>
    <s v="Q3"/>
    <x v="10"/>
    <x v="1"/>
    <x v="0"/>
  </r>
  <r>
    <s v="BIAGI"/>
    <s v="MARCO"/>
    <s v="15/10/2018"/>
    <s v="15/10/2021"/>
    <s v="Ricercatori a tempo determinato"/>
    <s v="Settore BIO/15 - Biologia Farmaceutica"/>
    <s v="BIAGI, MARCO"/>
    <n v="1"/>
    <s v="Effects of a nutraceutical combination of fermented red rice, liposomal berberine, and curcumin on lipid and inflammatory parameters in patients with mild-to-moderate hypercholesterolemia: an 8-week, open-label, single-arm pilot study"/>
    <x v="0"/>
    <x v="4"/>
    <s v="ARCHIVES OF MEDICAL SCIENCES. ATHEROSCLEROTIC DISEASES"/>
    <m/>
    <m/>
    <x v="4"/>
    <m/>
    <x v="3"/>
    <m/>
    <m/>
    <m/>
    <m/>
    <m/>
    <x v="10"/>
    <x v="1"/>
    <x v="0"/>
  </r>
  <r>
    <s v="BIAGI"/>
    <s v="MARCO"/>
    <s v="15/10/2018"/>
    <s v="15/10/2021"/>
    <s v="Ricercatori a tempo determinato"/>
    <s v="Settore BIO/15 - Biologia Farmaceutica"/>
    <s v="GOVERNA, PAOLO; BIAGI, MARCO"/>
    <n v="2"/>
    <s v="Cannabis sativa L. constituents and their role in neuroinflammation"/>
    <x v="0"/>
    <x v="2"/>
    <s v="CURRENT BIOACTIVE COMPOUNDS"/>
    <n v="10"/>
    <n v="16.815999999999999"/>
    <x v="3"/>
    <n v="59.085000000000001"/>
    <x v="2"/>
    <m/>
    <m/>
    <m/>
    <m/>
    <m/>
    <x v="10"/>
    <x v="1"/>
    <x v="0"/>
  </r>
  <r>
    <s v="BIAGI"/>
    <s v="MARCO"/>
    <s v="15/10/2018"/>
    <s v="15/10/2021"/>
    <s v="Ricercatori a tempo determinato"/>
    <s v="Settore BIO/15 - Biologia Farmaceutica"/>
    <s v="GOVERNA, PAOLO; BIAGI, MARCO"/>
    <n v="2"/>
    <s v="Cannabidiol-enriched Cannabis sativa L. extract modulates inflammatory-induced human peripheral mononuclear cells response"/>
    <x v="5"/>
    <x v="2"/>
    <s v="PLANTA MEDICA"/>
    <m/>
    <m/>
    <x v="4"/>
    <m/>
    <x v="3"/>
    <n v="1"/>
    <m/>
    <m/>
    <n v="23.213999999999999"/>
    <s v="Q1"/>
    <x v="10"/>
    <x v="1"/>
    <x v="0"/>
  </r>
  <r>
    <s v="BIAGI"/>
    <s v="MARCO"/>
    <s v="15/10/2018"/>
    <s v="15/10/2021"/>
    <s v="Ricercatori a tempo determinato"/>
    <s v="Settore BIO/15 - Biologia Farmaceutica"/>
    <s v="GOVERNA, PAOLO; BIAGI, MARCO"/>
    <n v="2"/>
    <s v="Wound healing and in vitro antiradical activity of five Sedum species grown within two sites of community importance in Emilia-Romagna (Italy)"/>
    <x v="0"/>
    <x v="4"/>
    <s v="PLANT BIOSYSTEMS"/>
    <n v="11"/>
    <n v="27.765000000000001"/>
    <x v="0"/>
    <n v="36.097999999999999"/>
    <x v="0"/>
    <n v="12"/>
    <n v="36.39"/>
    <s v="Q2"/>
    <n v="43.802999999999997"/>
    <s v="Q2"/>
    <x v="10"/>
    <x v="1"/>
    <x v="0"/>
  </r>
  <r>
    <s v="BIAGI"/>
    <s v="MARCO"/>
    <s v="15/10/2018"/>
    <s v="15/10/2021"/>
    <s v="Ricercatori a tempo determinato"/>
    <s v="Settore BIO/15 - Biologia Farmaceutica"/>
    <s v="GOVERNA, PAOLO; BIAGI, MARCO"/>
    <n v="2"/>
    <s v="A Fixed Combination of Probiotics and Herbal Extracts Attenuates Intestinal Barrier Dysfunction from Inflammatory Stress in an In vitro Model Using Caco-2 Cells"/>
    <x v="0"/>
    <x v="2"/>
    <s v="RECENT PATENTS ON FOOD, NUTRITION &amp; AGRICULTURE"/>
    <n v="13"/>
    <n v="24.533000000000001"/>
    <x v="3"/>
    <n v="63.351999999999997"/>
    <x v="2"/>
    <m/>
    <m/>
    <m/>
    <m/>
    <m/>
    <x v="10"/>
    <x v="1"/>
    <x v="0"/>
  </r>
  <r>
    <s v="BIAGI"/>
    <s v="MARCO"/>
    <s v="15/10/2018"/>
    <s v="15/10/2021"/>
    <s v="Ricercatori a tempo determinato"/>
    <s v="Settore BIO/15 - Biologia Farmaceutica"/>
    <s v="GOVERNA, PAOLO; CARULLO, GABRIELE; BIAGI, MARCO"/>
    <n v="3"/>
    <s v="Evaluation of the In Vitro Wound-Healing Activity of Calabrian Honeys"/>
    <x v="0"/>
    <x v="2"/>
    <s v="ANTIOXIDANTS"/>
    <n v="39"/>
    <n v="5.492"/>
    <x v="3"/>
    <n v="51.472000000000001"/>
    <x v="2"/>
    <n v="35"/>
    <n v="4.63"/>
    <s v="Q1"/>
    <n v="6.835"/>
    <s v="Q1"/>
    <x v="10"/>
    <x v="1"/>
    <x v="0"/>
  </r>
  <r>
    <s v="BIAGI"/>
    <s v="MARCO"/>
    <s v="15/10/2018"/>
    <s v="15/10/2021"/>
    <s v="Ricercatori a tempo determinato"/>
    <s v="Settore BIO/15 - Biologia Farmaceutica"/>
    <s v="CARULLO, GABRIELE; GOVERNA, PAOLO; BIAGI, MARCO; MANETTI, FABRIZIO"/>
    <n v="4"/>
    <s v="Quercetin‐3‐Oleate Contributes to Skin Wound Healing Targeting FFA1/GPR40"/>
    <x v="0"/>
    <x v="2"/>
    <s v="CHEMISTRYSELECT"/>
    <n v="23"/>
    <n v="30.609000000000002"/>
    <x v="0"/>
    <n v="74.84"/>
    <x v="2"/>
    <n v="22"/>
    <n v="28.8"/>
    <s v="Q2"/>
    <n v="62.429000000000002"/>
    <s v="Q3"/>
    <x v="10"/>
    <x v="1"/>
    <x v="0"/>
  </r>
  <r>
    <s v="BIAGI"/>
    <s v="MARCO"/>
    <s v="15/10/2018"/>
    <s v="15/10/2021"/>
    <s v="Ricercatori a tempo determinato"/>
    <s v="Settore BIO/15 - Biologia Farmaceutica"/>
    <s v="BIAGI, MARCO; COLLODEL, GIULIA; CORSINI, MADDALENA; PASCARELLI, NICOLA ANTONIO; MORETTI, ELENA"/>
    <n v="5"/>
    <s v="Protective effect of Propolfenol®on induced oxidative stress in human spermatozoa"/>
    <x v="0"/>
    <x v="4"/>
    <s v="ANDROLOGIA"/>
    <n v="10"/>
    <n v="35.433"/>
    <x v="0"/>
    <n v="64.072000000000003"/>
    <x v="2"/>
    <n v="10"/>
    <n v="39.97"/>
    <s v="Q2"/>
    <n v="64.285709999999995"/>
    <s v="Q3"/>
    <x v="11"/>
    <x v="1"/>
    <x v="0"/>
  </r>
  <r>
    <s v="BIAGI"/>
    <s v="MARCO"/>
    <s v="15/10/2018"/>
    <s v="15/10/2021"/>
    <s v="Ricercatori a tempo determinato"/>
    <s v="Settore BIO/15 - Biologia Farmaceutica"/>
    <s v="BIAGI, MARCO; NOTO, DARIA; CORSINI, MADDALENA; BAINI, GIULIA; CERRETANI, DANIELA; CAPPELLUCCI, GIORGIO; MORETTI, ELENA"/>
    <n v="7"/>
    <s v="Antioxidant Effect of the Castanea sativa Mill. Leaf Extract on Oxidative Stress Induced upon Human Spermatozoa"/>
    <x v="0"/>
    <x v="2"/>
    <s v="OXIDATIVE MEDICINE AND CELLULAR LONGEVITY"/>
    <n v="12"/>
    <n v="44.789000000000001"/>
    <x v="0"/>
    <n v="20.472000000000001"/>
    <x v="1"/>
    <n v="9"/>
    <n v="66.290000000000006"/>
    <s v="Q3"/>
    <n v="28.462"/>
    <s v="Q2"/>
    <x v="11"/>
    <x v="1"/>
    <x v="0"/>
  </r>
  <r>
    <s v="BIGONGIARI"/>
    <s v="GABRIELE"/>
    <s v="01/01/2020"/>
    <m/>
    <s v="Docenti di ruolo di IIa fascia"/>
    <s v="Settore FIS/04 - Fisica Nucleare e Subnucleare"/>
    <s v="BIGONGIARI, GABRIELE"/>
    <n v="1"/>
    <s v="MIP calibration and the long-term stability of CALET onboard the International Space Station"/>
    <x v="4"/>
    <x v="3"/>
    <s v="POS PROCEEDINGS OF SCIENCE"/>
    <n v="0"/>
    <n v="22.251000000000001"/>
    <x v="3"/>
    <n v="94.647999999999996"/>
    <x v="4"/>
    <m/>
    <m/>
    <m/>
    <m/>
    <m/>
    <x v="12"/>
    <x v="0"/>
    <x v="1"/>
  </r>
  <r>
    <s v="BIGONGIARI"/>
    <s v="GABRIELE"/>
    <s v="01/01/2020"/>
    <m/>
    <s v="Docenti di ruolo di IIa fascia"/>
    <s v="Settore FIS/04 - Fisica Nucleare e Subnucleare"/>
    <s v="BIGONGIARI, GABRIELE"/>
    <n v="1"/>
    <s v="CaloCube: A high-performance calorimeter for the detection of high-energy cosmic rays in space"/>
    <x v="0"/>
    <x v="4"/>
    <s v="IL NUOVO CIMENTO C"/>
    <n v="0"/>
    <n v="93.114999999999995"/>
    <x v="2"/>
    <n v="87.244"/>
    <x v="4"/>
    <n v="0"/>
    <n v="100"/>
    <s v="Q4"/>
    <m/>
    <m/>
    <x v="12"/>
    <x v="0"/>
    <x v="1"/>
  </r>
  <r>
    <s v="BIGONGIARI"/>
    <s v="GABRIELE"/>
    <s v="01/01/2020"/>
    <m/>
    <s v="Docenti di ruolo di IIa fascia"/>
    <s v="Settore FIS/04 - Fisica Nucleare e Subnucleare"/>
    <s v="BIGONGIARI, GABRIELE"/>
    <n v="1"/>
    <s v="CALET perspectives for calorimetric measurements of high energy electrons based on beam test results"/>
    <x v="4"/>
    <x v="0"/>
    <s v="POS PROCEEDINGS OF SCIENCE"/>
    <n v="4"/>
    <n v="2.4129999999999998"/>
    <x v="3"/>
    <m/>
    <x v="3"/>
    <m/>
    <m/>
    <m/>
    <m/>
    <m/>
    <x v="12"/>
    <x v="0"/>
    <x v="1"/>
  </r>
  <r>
    <s v="BIGONGIARI"/>
    <s v="GABRIELE"/>
    <s v="01/01/2020"/>
    <m/>
    <s v="Docenti di ruolo di IIa fascia"/>
    <s v="Settore FIS/04 - Fisica Nucleare e Subnucleare"/>
    <s v="BIGONGIARI, GABRIELE"/>
    <n v="1"/>
    <s v="Calocube: A new homogeneous calorimeter with high-granularity for precise measurements of high-energy cosmic rays in space"/>
    <x v="4"/>
    <x v="3"/>
    <s v="POS PROCEEDINGS OF SCIENCE"/>
    <n v="0"/>
    <n v="22.251000000000001"/>
    <x v="3"/>
    <n v="94.647999999999996"/>
    <x v="4"/>
    <m/>
    <m/>
    <m/>
    <m/>
    <m/>
    <x v="12"/>
    <x v="0"/>
    <x v="1"/>
  </r>
  <r>
    <s v="BIGONGIARI"/>
    <s v="GABRIELE"/>
    <s v="01/01/2020"/>
    <m/>
    <s v="Docenti di ruolo di IIa fascia"/>
    <s v="Settore FIS/04 - Fisica Nucleare e Subnucleare"/>
    <s v="BIGONGIARI, GABRIELE"/>
    <n v="1"/>
    <s v="Precision Measurement of the Proton Flux in Primary Cosmic Rays from Rigidity 1 GV to 1.8 TV with the Alpha Magnetic Spectrometer on the International Space Station"/>
    <x v="0"/>
    <x v="0"/>
    <s v="PHYSICAL REVIEW LETTERS"/>
    <n v="832"/>
    <n v="0.127"/>
    <x v="3"/>
    <n v="3.0150000000000001"/>
    <x v="1"/>
    <n v="567"/>
    <n v="0.21"/>
    <s v="Q1"/>
    <n v="6.9619999999999997"/>
    <s v="Q1"/>
    <x v="12"/>
    <x v="0"/>
    <x v="1"/>
  </r>
  <r>
    <s v="BIGONGIARI"/>
    <s v="GABRIELE"/>
    <s v="01/01/2020"/>
    <m/>
    <s v="Docenti di ruolo di IIa fascia"/>
    <s v="Settore FIS/04 - Fisica Nucleare e Subnucleare"/>
    <s v="BIGONGIARI, GABRIELE; MORESCALCHI, LUCA"/>
    <n v="2"/>
    <s v="High energy γ-ray detection with the AMS-02 electromagnetic calorimeter"/>
    <x v="0"/>
    <x v="3"/>
    <s v="NUCLEAR INSTRUMENTS &amp; METHODS IN PHYSICS RESEARCH. SECTION A, ACCELERATORS, SPECTROMETERS, DETECTORS AND ASSOCIATED EQUIPMENT"/>
    <n v="3"/>
    <n v="69.176000000000002"/>
    <x v="1"/>
    <n v="47.213999999999999"/>
    <x v="0"/>
    <n v="4"/>
    <n v="63.15"/>
    <s v="Q3"/>
    <n v="67.5"/>
    <s v="Q3"/>
    <x v="12"/>
    <x v="0"/>
    <x v="1"/>
  </r>
  <r>
    <s v="BIGONGIARI"/>
    <s v="GABRIELE"/>
    <s v="01/01/2020"/>
    <m/>
    <s v="Docenti di ruolo di IIa fascia"/>
    <s v="Settore FIS/04 - Fisica Nucleare e Subnucleare"/>
    <s v="BIGONGIARI, GABRIELE; MAESTRO, PAOLO; MARROCCHESI, PIER SIMONE"/>
    <n v="3"/>
    <s v="GAMMA-400 gamma-ray observatory"/>
    <x v="0"/>
    <x v="0"/>
    <s v="POS PROCEEDINGS OF SCIENCE"/>
    <n v="1"/>
    <n v="11.36"/>
    <x v="3"/>
    <m/>
    <x v="3"/>
    <m/>
    <m/>
    <m/>
    <m/>
    <m/>
    <x v="13"/>
    <x v="0"/>
    <x v="1"/>
  </r>
  <r>
    <s v="BIGONGIARI"/>
    <s v="GABRIELE"/>
    <s v="01/01/2020"/>
    <m/>
    <s v="Docenti di ruolo di IIa fascia"/>
    <s v="Settore FIS/04 - Fisica Nucleare e Subnucleare"/>
    <s v="BIGONGIARI, GABRIELE; MAESTRO, PAOLO; MARROCCHESI, PIER SIMONE"/>
    <n v="3"/>
    <s v="Space γ-observatory GAMMA-400 Current Status and Perspectives"/>
    <x v="0"/>
    <x v="0"/>
    <s v="PHYSICS PROCEDIA"/>
    <n v="8"/>
    <n v="11.073"/>
    <x v="3"/>
    <n v="68.159000000000006"/>
    <x v="2"/>
    <n v="5"/>
    <n v="13.96"/>
    <s v="Q1"/>
    <m/>
    <m/>
    <x v="13"/>
    <x v="0"/>
    <x v="1"/>
  </r>
  <r>
    <s v="BIGONGIARI"/>
    <s v="GABRIELE"/>
    <s v="01/01/2020"/>
    <m/>
    <s v="Docenti di ruolo di IIa fascia"/>
    <s v="Settore FIS/04 - Fisica Nucleare e Subnucleare"/>
    <s v="BIGONGIARI, GABRIELE; MAESTRO, PAOLO; MARROCCHESI, PIER SIMONE"/>
    <n v="3"/>
    <s v="The GAMMA-400 gamma-ray telescope for precision gamma-ray emission investigations"/>
    <x v="4"/>
    <x v="1"/>
    <s v="JOURNAL OF PHYSICS. CONFERENCE SERIES"/>
    <n v="21"/>
    <n v="2.2320000000000002"/>
    <x v="3"/>
    <n v="66.706000000000003"/>
    <x v="2"/>
    <n v="18"/>
    <n v="3.64"/>
    <s v="Q1"/>
    <m/>
    <m/>
    <x v="13"/>
    <x v="0"/>
    <x v="1"/>
  </r>
  <r>
    <s v="BIGONGIARI"/>
    <s v="GABRIELE"/>
    <s v="01/01/2020"/>
    <m/>
    <s v="Docenti di ruolo di IIa fascia"/>
    <s v="Settore FIS/04 - Fisica Nucleare e Subnucleare"/>
    <s v="BIGONGIARI, GABRIELE; MAESTRO, PAOLO; MARROCCHESI, PIER SIMONE"/>
    <n v="3"/>
    <s v="Perspectives of the GAMMA-400 space observatory for high-energy gamma rays and cosmic rays measurements"/>
    <x v="4"/>
    <x v="1"/>
    <s v="JOURNAL OF PHYSICS. CONFERENCE SERIES"/>
    <n v="11"/>
    <n v="6.9649999999999999"/>
    <x v="3"/>
    <n v="66.706000000000003"/>
    <x v="2"/>
    <n v="4"/>
    <n v="16.95"/>
    <s v="Q1"/>
    <m/>
    <m/>
    <x v="13"/>
    <x v="0"/>
    <x v="1"/>
  </r>
  <r>
    <s v="BIGONGIARI"/>
    <s v="GABRIELE"/>
    <s v="01/01/2020"/>
    <m/>
    <s v="Docenti di ruolo di IIa fascia"/>
    <s v="Settore FIS/04 - Fisica Nucleare e Subnucleare"/>
    <s v="MAESTRO, PAOLO; MARROCCHESI, PIER SIMONE; BIGONGIARI, GABRIELE; BROGI, PAOLO"/>
    <n v="4"/>
    <s v="Measurement of cosmic-ray carbon and oxygen energy spectra with CALET"/>
    <x v="0"/>
    <x v="2"/>
    <s v="ADVANCES IN SPACE RESEARCH"/>
    <n v="4"/>
    <n v="56.615000000000002"/>
    <x v="1"/>
    <n v="19.225999999999999"/>
    <x v="1"/>
    <n v="4"/>
    <n v="61.57"/>
    <s v="Q3"/>
    <n v="24.193999999999999"/>
    <s v="Q1"/>
    <x v="14"/>
    <x v="0"/>
    <x v="1"/>
  </r>
  <r>
    <s v="BIGONGIARI"/>
    <s v="GABRIELE"/>
    <s v="01/01/2020"/>
    <m/>
    <s v="Docenti di ruolo di IIa fascia"/>
    <s v="Settore FIS/04 - Fisica Nucleare e Subnucleare"/>
    <s v="BIGONGIARI, GABRIELE; BONECHI, SIMONE; MAESTRO, PAOLO; MARROCCHESI, PIER SIMONE"/>
    <n v="4"/>
    <s v="The GAMMA-400 experiment: Status and prospects"/>
    <x v="0"/>
    <x v="0"/>
    <s v="BULLETIN OF THE RUSSIAN ACADEMY OF SCIENCES. PHYSICS"/>
    <n v="35"/>
    <n v="21.498999999999999"/>
    <x v="3"/>
    <n v="95.947000000000003"/>
    <x v="4"/>
    <m/>
    <m/>
    <m/>
    <m/>
    <m/>
    <x v="13"/>
    <x v="0"/>
    <x v="1"/>
  </r>
  <r>
    <s v="BIGONGIARI"/>
    <s v="GABRIELE"/>
    <s v="01/01/2020"/>
    <m/>
    <s v="Docenti di ruolo di IIa fascia"/>
    <s v="Settore FIS/04 - Fisica Nucleare e Subnucleare"/>
    <s v="BIGONGIARI, GABRIELE; BONECHI, SIMONE; MAESTRO, PAOLO; MARROCCHESI, PIER SIMONE"/>
    <n v="4"/>
    <s v="Separation of electrons and protons in the GAMMA-400 gamma-ray telescope"/>
    <x v="0"/>
    <x v="0"/>
    <s v="ADVANCES IN SPACE RESEARCH"/>
    <n v="9"/>
    <n v="39.067999999999998"/>
    <x v="0"/>
    <n v="29.327000000000002"/>
    <x v="0"/>
    <n v="8"/>
    <n v="52.72"/>
    <s v="Q3"/>
    <n v="58.966999999999999"/>
    <s v="Q3"/>
    <x v="13"/>
    <x v="0"/>
    <x v="1"/>
  </r>
  <r>
    <s v="BIGONGIARI"/>
    <s v="GABRIELE"/>
    <s v="01/01/2020"/>
    <m/>
    <s v="Docenti di ruolo di IIa fascia"/>
    <s v="Settore FIS/04 - Fisica Nucleare e Subnucleare"/>
    <s v="BAGLIESI, MARIA GRAZIA; BIGONGIARI, GABRIELE; MAESTRO, PAOLO; MARROCCHESI, PIER SIMONE"/>
    <n v="4"/>
    <s v="The CALorimetric Electron Telescope (CALET) for high-energy astroparticle physics on the International Space Station"/>
    <x v="4"/>
    <x v="0"/>
    <s v="JOURNAL OF PHYSICS. CONFERENCE SERIES"/>
    <n v="6"/>
    <n v="15.157999999999999"/>
    <x v="3"/>
    <n v="75.224999999999994"/>
    <x v="4"/>
    <n v="6"/>
    <n v="11.26"/>
    <s v="Q1"/>
    <m/>
    <m/>
    <x v="13"/>
    <x v="0"/>
    <x v="1"/>
  </r>
  <r>
    <s v="BIGONGIARI"/>
    <s v="GABRIELE"/>
    <s v="01/01/2020"/>
    <m/>
    <s v="Docenti di ruolo di IIa fascia"/>
    <s v="Settore FIS/04 - Fisica Nucleare e Subnucleare"/>
    <s v="SUH, JUNGEUN; MARROCCHESI, PIER SIMONE; BIGONGIARI, GABRIELE; BROGI, PAOLO; SULAJ, ARTA"/>
    <n v="5"/>
    <s v="A digital FDIRC prototype for isotopic identification in astroparticle physics"/>
    <x v="0"/>
    <x v="3"/>
    <s v="NUCLEAR INSTRUMENTS &amp; METHODS IN PHYSICS RESEARCH. SECTION A, ACCELERATORS, SPECTROMETERS, DETECTORS AND ASSOCIATED EQUIPMENT"/>
    <n v="0"/>
    <n v="89.962000000000003"/>
    <x v="2"/>
    <n v="47.213999999999999"/>
    <x v="0"/>
    <n v="0"/>
    <n v="100"/>
    <s v="Q4"/>
    <n v="28.787877999999999"/>
    <s v="Q2"/>
    <x v="15"/>
    <x v="0"/>
    <x v="1"/>
  </r>
  <r>
    <s v="BIGONGIARI"/>
    <s v="GABRIELE"/>
    <s v="01/01/2020"/>
    <m/>
    <s v="Docenti di ruolo di IIa fascia"/>
    <s v="Settore FIS/04 - Fisica Nucleare e Subnucleare"/>
    <s v="BIGONGIARI, GABRIELE; BROGI, PAOLO; MAESTRO, PAOLO; MARROCCHESI, PIER SIMONE; SULAJ, ARTA"/>
    <n v="5"/>
    <s v="Calocube - A highly segmented calorimeter for a space based experiment"/>
    <x v="0"/>
    <x v="1"/>
    <s v="NUCLEAR INSTRUMENTS &amp; METHODS IN PHYSICS RESEARCH. SECTION A, ACCELERATORS, SPECTROMETERS, DETECTORS AND ASSOCIATED EQUIPMENT"/>
    <n v="16"/>
    <n v="28.173999999999999"/>
    <x v="0"/>
    <n v="46.341000000000001"/>
    <x v="0"/>
    <n v="10"/>
    <n v="29.15"/>
    <s v="Q2"/>
    <n v="16.666665999999999"/>
    <s v="Q1"/>
    <x v="14"/>
    <x v="0"/>
    <x v="1"/>
  </r>
  <r>
    <s v="BIGONGIARI"/>
    <s v="GABRIELE"/>
    <s v="01/01/2020"/>
    <m/>
    <s v="Docenti di ruolo di IIa fascia"/>
    <s v="Settore FIS/04 - Fisica Nucleare e Subnucleare"/>
    <s v="BONECHI, SIMONE; BIGONGIARI, GABRIELE; BROGI, PAOLO; MAESTRO, PAOLO; MARROCCHESI, PIER SIMONE; SULAJ, ARTA"/>
    <n v="6"/>
    <s v="A silicon array for cosmic-ray particle identification in space"/>
    <x v="4"/>
    <x v="0"/>
    <s v="POS PROCEEDINGS OF SCIENCE"/>
    <n v="0"/>
    <n v="25.456"/>
    <x v="0"/>
    <m/>
    <x v="3"/>
    <m/>
    <m/>
    <m/>
    <m/>
    <m/>
    <x v="14"/>
    <x v="0"/>
    <x v="1"/>
  </r>
  <r>
    <s v="BIGONGIARI"/>
    <s v="GABRIELE"/>
    <s v="01/01/2020"/>
    <m/>
    <s v="Docenti di ruolo di IIa fascia"/>
    <s v="Settore FIS/04 - Fisica Nucleare e Subnucleare"/>
    <s v="BIGONGIARI, GABRIELE; BROGI, PAOLO; MAESTRO, PAOLO; MARROCCHESI, PIER SIMONE; STOLZI, FRANCESCO; SULAJ, ARTA"/>
    <n v="6"/>
    <s v="CaloCube: A new-concept calorimeter for the detection of high-energy cosmic rays in space"/>
    <x v="0"/>
    <x v="3"/>
    <s v="NUCLEAR INSTRUMENTS &amp; METHODS IN PHYSICS RESEARCH. SECTION A, ACCELERATORS, SPECTROMETERS, DETECTORS AND ASSOCIATED EQUIPMENT"/>
    <n v="18"/>
    <n v="24.164000000000001"/>
    <x v="3"/>
    <n v="47.213999999999999"/>
    <x v="0"/>
    <n v="14"/>
    <n v="17.28"/>
    <s v="Q1"/>
    <n v="28.787877999999999"/>
    <s v="Q2"/>
    <x v="14"/>
    <x v="0"/>
    <x v="1"/>
  </r>
  <r>
    <s v="BIGONGIARI"/>
    <s v="GABRIELE"/>
    <s v="01/01/2020"/>
    <m/>
    <s v="Docenti di ruolo di IIa fascia"/>
    <s v="Settore FIS/04 - Fisica Nucleare e Subnucleare"/>
    <s v="BAGLIESI, MARIA GRAZIA; BIGONGIARI, GABRIELE; BONECHI, SIMONE; MAESTRO, PAOLO; MARROCCHESI, PIER SIMONE; VANNUCCINI, ELISA"/>
    <n v="6"/>
    <s v="The CALorimetric Electron Telescope (CALET) for high-energy astroparticle physics on the International Space Station"/>
    <x v="4"/>
    <x v="0"/>
    <s v="EPJ WEB OF CONFERENCES"/>
    <n v="1"/>
    <n v="46.643000000000001"/>
    <x v="0"/>
    <m/>
    <x v="3"/>
    <n v="1"/>
    <n v="58.49"/>
    <s v="Q3"/>
    <m/>
    <m/>
    <x v="13"/>
    <x v="0"/>
    <x v="1"/>
  </r>
  <r>
    <s v="BIGONGIARI"/>
    <s v="GABRIELE"/>
    <s v="01/01/2020"/>
    <m/>
    <s v="Docenti di ruolo di IIa fascia"/>
    <s v="Settore FIS/04 - Fisica Nucleare e Subnucleare"/>
    <s v="BIGONGIARI, GABRIELE; BROGI, PAOLO; MAESTRO, PAOLO; MARROCCHESI, PIER SIMONE; STOLZI, FRANCESCO; SUH, JUNGEUN; SULAJ, ARTA"/>
    <n v="7"/>
    <s v="CaloCube: A novel calorimeter for high-energy cosmic rays in space"/>
    <x v="0"/>
    <x v="3"/>
    <s v="JOURNAL OF INSTRUMENTATION"/>
    <n v="1"/>
    <n v="53.042999999999999"/>
    <x v="1"/>
    <n v="58.868000000000002"/>
    <x v="2"/>
    <n v="1"/>
    <m/>
    <m/>
    <m/>
    <m/>
    <x v="14"/>
    <x v="0"/>
    <x v="1"/>
  </r>
  <r>
    <s v="BIGONGIARI"/>
    <s v="GABRIELE"/>
    <s v="01/01/2020"/>
    <m/>
    <s v="Docenti di ruolo di IIa fascia"/>
    <s v="Settore FIS/04 - Fisica Nucleare e Subnucleare"/>
    <s v="BIGONGIARI, GABRIELE; BROGI, PAOLO; MAESTRO, PAOLO; MARROCCHESI, PIER SIMONE; STOLZI, FRANCESCO; SUH, JUNGEUN; SULAJ, ARTA"/>
    <n v="7"/>
    <s v="CaloCube: A new concept calorimeter for the detection of high energy cosmic rays in space"/>
    <x v="4"/>
    <x v="2"/>
    <s v="JOURNAL OF PHYSICS. CONFERENCE SERIES"/>
    <n v="6"/>
    <n v="6.78"/>
    <x v="3"/>
    <n v="55.137"/>
    <x v="2"/>
    <n v="5"/>
    <m/>
    <m/>
    <m/>
    <m/>
    <x v="14"/>
    <x v="0"/>
    <x v="1"/>
  </r>
  <r>
    <s v="BIGONGIARI"/>
    <s v="GABRIELE"/>
    <s v="01/01/2020"/>
    <m/>
    <s v="Docenti di ruolo di IIa fascia"/>
    <s v="Settore FIS/04 - Fisica Nucleare e Subnucleare"/>
    <s v="BIGONGIARI, GABRIELE; BROGI, PAOLO; MAESTRO, PAOLO; MARROCCHESI, PIER SIMONE; STOLZI, FRANCESCO; SUH, JUNGEUN; SULAJ, ARTA"/>
    <n v="7"/>
    <s v="CaloCube: an innovative homogeneous calorimeter for the next-generation space experiments"/>
    <x v="4"/>
    <x v="3"/>
    <s v="JOURNAL OF PHYSICS. CONFERENCE SERIES"/>
    <n v="12"/>
    <n v="4.1859999999999999"/>
    <x v="3"/>
    <n v="62.39"/>
    <x v="2"/>
    <n v="9"/>
    <n v="7.3"/>
    <s v="Q1"/>
    <m/>
    <m/>
    <x v="14"/>
    <x v="0"/>
    <x v="1"/>
  </r>
  <r>
    <s v="BIGONGIARI"/>
    <s v="GABRIELE"/>
    <s v="01/01/2020"/>
    <m/>
    <s v="Docenti di ruolo di IIa fascia"/>
    <s v="Settore FIS/04 - Fisica Nucleare e Subnucleare"/>
    <s v="BIGONGIARI, GABRIELE; BONECHI, SIMONE; BROGI, PAOLO; MAESTRO, PAOLO; MARROCCHESI, PIER SIMONE; STOLZI, FRANCESCO; SULAJ, ARTA"/>
    <n v="7"/>
    <s v="CaloCube: A novel calorimeter for high-energy cosmic rays in space"/>
    <x v="4"/>
    <x v="3"/>
    <s v="EPJ WEB OF CONFERENCES"/>
    <n v="0"/>
    <n v="66.622"/>
    <x v="1"/>
    <n v="77.972999999999999"/>
    <x v="4"/>
    <n v="0"/>
    <n v="100"/>
    <s v="Q4"/>
    <m/>
    <m/>
    <x v="14"/>
    <x v="0"/>
    <x v="1"/>
  </r>
  <r>
    <s v="BIGONGIARI"/>
    <s v="GABRIELE"/>
    <s v="01/01/2020"/>
    <m/>
    <s v="Docenti di ruolo di IIa fascia"/>
    <s v="Settore FIS/04 - Fisica Nucleare e Subnucleare"/>
    <s v="BIGONGIARI, GABRIELE; BROGI, PAOLO; CHECCHIA, CATERINA; MARROCCHESI, PIER SIMONE; STOLZI, FRANCESCO; SUH, JUNGEUN; SULAJ, ARTA"/>
    <n v="7"/>
    <s v="Radiation tolerance characterization of Geiger-mode CMOS avalanche diodes for a dual-layer particle detector"/>
    <x v="0"/>
    <x v="2"/>
    <s v="NUCLEAR INSTRUMENTS &amp; METHODS IN PHYSICS RESEARCH. SECTION A, ACCELERATORS, SPECTROMETERS, DETECTORS AND ASSOCIATED EQUIPMENT"/>
    <n v="3"/>
    <n v="54.616999999999997"/>
    <x v="1"/>
    <n v="53.072000000000003"/>
    <x v="2"/>
    <n v="3"/>
    <n v="50.83"/>
    <s v="Q3"/>
    <n v="51.470999999999997"/>
    <s v="Q3"/>
    <x v="15"/>
    <x v="0"/>
    <x v="1"/>
  </r>
  <r>
    <s v="BIGONGIARI"/>
    <s v="GABRIELE"/>
    <s v="01/01/2020"/>
    <m/>
    <s v="Docenti di ruolo di IIa fascia"/>
    <s v="Settore FIS/04 - Fisica Nucleare e Subnucleare"/>
    <s v="MARROCCHESI, PIER SIMONE; BROGI, PAOLO; BIGONGIARI, GABRIELE; CHECCHIA, CATERINA; STOLZI, FRANCESCO; SULAJ, ARTA; SUH, JUNGEUN"/>
    <n v="7"/>
    <s v="APiX: a Geiger-mode Avalanche Digital Sensor for Particle Detection"/>
    <x v="4"/>
    <x v="3"/>
    <m/>
    <n v="1"/>
    <n v="22.78"/>
    <x v="3"/>
    <m/>
    <x v="3"/>
    <n v="1"/>
    <n v="50.17"/>
    <s v="Q3"/>
    <m/>
    <m/>
    <x v="15"/>
    <x v="0"/>
    <x v="1"/>
  </r>
  <r>
    <s v="BIGONGIARI"/>
    <s v="GABRIELE"/>
    <s v="01/01/2020"/>
    <m/>
    <s v="Docenti di ruolo di IIa fascia"/>
    <s v="Settore FIS/04 - Fisica Nucleare e Subnucleare"/>
    <s v="BIGONGIARI, GABRIELE; BROGI, PAOLO; MAESTRO, PAOLO; MARROCCHESI, PIER SIMONE; STOLZI, FRANCESCO; SULAJ, ARTA; VANNUCCINI, ELISA"/>
    <n v="7"/>
    <s v="CaloCube: An isotropic spaceborne calorimeter for high-energy cosmic rays. Optimization of the detector performance for protons and nuclei"/>
    <x v="0"/>
    <x v="3"/>
    <s v="ASTROPARTICLE PHYSICS"/>
    <n v="11"/>
    <n v="54.112000000000002"/>
    <x v="1"/>
    <n v="56.600999999999999"/>
    <x v="2"/>
    <n v="8"/>
    <m/>
    <m/>
    <m/>
    <m/>
    <x v="14"/>
    <x v="0"/>
    <x v="1"/>
  </r>
  <r>
    <s v="BIGONGIARI"/>
    <s v="GABRIELE"/>
    <s v="01/01/2020"/>
    <m/>
    <s v="Docenti di ruolo di IIa fascia"/>
    <s v="Settore FIS/04 - Fisica Nucleare e Subnucleare"/>
    <s v="MAESTRO, PAOLO; BIGONGIARI, GABRIELE; BROGI, PAOLO; CHECCHIA, CATERINA; MARROCCHESI, PIER SIMONE; STOLZI, FRANCESCO; SULAJ, ARTA"/>
    <n v="7"/>
    <s v="CALET Results after Three Years on Orbit on the International Space Station"/>
    <x v="0"/>
    <x v="2"/>
    <s v="PHYSICS OF ATOMIC NUCLEI"/>
    <n v="3"/>
    <n v="64.662000000000006"/>
    <x v="1"/>
    <n v="92.5"/>
    <x v="4"/>
    <n v="5"/>
    <n v="47.46"/>
    <s v="Q2"/>
    <n v="94.828000000000003"/>
    <s v="Q4"/>
    <x v="14"/>
    <x v="0"/>
    <x v="1"/>
  </r>
  <r>
    <s v="BIGONGIARI"/>
    <s v="GABRIELE"/>
    <s v="01/01/2020"/>
    <m/>
    <s v="Docenti di ruolo di IIa fascia"/>
    <s v="Settore FIS/04 - Fisica Nucleare e Subnucleare"/>
    <s v="MARROCCHESI, PIER SIMONE; BIGONGIARI, GABRIELE; MAESTRO, PAOLO; STOLZI, FRANCESCO; SULAJ, ARTA; CHECCHIA, CATERINA; BROGI, PAOLO"/>
    <n v="7"/>
    <s v="The CALorimetric Electron Telescope (CALET) space experiment for the direct measurement of high energy electrons in cosmic rays"/>
    <x v="0"/>
    <x v="4"/>
    <s v="IL NUOVO CIMENTO C"/>
    <n v="1"/>
    <n v="86.567999999999998"/>
    <x v="2"/>
    <n v="87.244"/>
    <x v="4"/>
    <n v="0"/>
    <n v="100"/>
    <s v="Q4"/>
    <m/>
    <m/>
    <x v="14"/>
    <x v="0"/>
    <x v="1"/>
  </r>
  <r>
    <s v="BIGONGIARI"/>
    <s v="GABRIELE"/>
    <s v="01/01/2020"/>
    <m/>
    <s v="Docenti di ruolo di IIa fascia"/>
    <s v="Settore FIS/04 - Fisica Nucleare e Subnucleare"/>
    <s v="BAGLIESI, MARIA GRAZIA; BIGONGIARI, GABRIELE; BONECHI, SIMONE; BROGI, PAOLO; MAESTRO, PAOLO; MARROCCHESI, PIER SIMONE; SULAJ, ARTA"/>
    <n v="7"/>
    <s v="CALOCUBE: An approach to high-granularity and homogenous calorimetry for space based detectors"/>
    <x v="4"/>
    <x v="0"/>
    <s v="JOURNAL OF PHYSICS. CONFERENCE SERIES"/>
    <n v="13"/>
    <n v="5.5640000000000001"/>
    <x v="3"/>
    <n v="75.224999999999994"/>
    <x v="4"/>
    <n v="8"/>
    <n v="11.42"/>
    <s v="Q1"/>
    <m/>
    <m/>
    <x v="14"/>
    <x v="0"/>
    <x v="1"/>
  </r>
  <r>
    <s v="BIGONGIARI"/>
    <s v="GABRIELE"/>
    <s v="01/01/2020"/>
    <m/>
    <s v="Docenti di ruolo di IIa fascia"/>
    <s v="Settore FIS/04 - Fisica Nucleare e Subnucleare"/>
    <s v="BIGONGIARI, GABRIELE; BROGI, PAOLO; CHECCHIA, CATERINA; MAESTRO, PAOLO; MARROCCHESI, PIER SIMONE; STOLZI, FRANCESCO; VANNUCCINI, ELISA"/>
    <n v="7"/>
    <s v="Energy Spectrum of Cosmic-Ray Electron and Positron from 10 GeV to 3 TeV Observed with the Calorimetric Electron Telescope on the International Space Station"/>
    <x v="0"/>
    <x v="3"/>
    <s v="PHYSICAL REVIEW LETTERS"/>
    <n v="151"/>
    <n v="2.4750000000000001"/>
    <x v="3"/>
    <n v="9.1020000000000003"/>
    <x v="1"/>
    <n v="102"/>
    <n v="2.61"/>
    <s v="Q1"/>
    <n v="7.0512819999999996"/>
    <s v="Q1"/>
    <x v="14"/>
    <x v="0"/>
    <x v="1"/>
  </r>
  <r>
    <s v="BIGONGIARI"/>
    <s v="GABRIELE"/>
    <s v="01/01/2020"/>
    <m/>
    <s v="Docenti di ruolo di IIa fascia"/>
    <s v="Settore FIS/04 - Fisica Nucleare e Subnucleare"/>
    <s v="BIGONGIARI, GABRIELE; BONECHI, SIMONE; BROGI, PAOLO; MAESTRO, PAOLO; MARROCCHESI, PIER SIMONE; STOLZI, FRANCESCO; SUH, JUNGEUN; SULAJ, ARTA"/>
    <n v="8"/>
    <s v="A new approach to calorimetry in space-based experiments for high-energy cosmic rays"/>
    <x v="0"/>
    <x v="2"/>
    <s v="UNIVERSE"/>
    <n v="3"/>
    <n v="71.715999999999994"/>
    <x v="1"/>
    <n v="44.113"/>
    <x v="0"/>
    <n v="2"/>
    <m/>
    <m/>
    <m/>
    <m/>
    <x v="14"/>
    <x v="0"/>
    <x v="1"/>
  </r>
  <r>
    <s v="BIGONGIARI"/>
    <s v="GABRIELE"/>
    <s v="01/01/2020"/>
    <m/>
    <s v="Docenti di ruolo di IIa fascia"/>
    <s v="Settore FIS/04 - Fisica Nucleare e Subnucleare"/>
    <s v="BIGONGIARI, GABRIELE; BROGI, PAOLO; CHECCHIA, CATERINA; MAESTRO, PAOLO; MARROCCHESI, PIER SIMONE; PENACCHIONI, ANA VIRGINIA; STOLZI, FRANCESCO"/>
    <n v="7"/>
    <s v="On-orbit operations and offline data processing of CALET onboard the ISS"/>
    <x v="0"/>
    <x v="4"/>
    <s v="ASTROPARTICLE PHYSICS"/>
    <n v="48"/>
    <n v="9.8379999999999992"/>
    <x v="3"/>
    <n v="54.762"/>
    <x v="2"/>
    <n v="24"/>
    <m/>
    <m/>
    <m/>
    <m/>
    <x v="14"/>
    <x v="0"/>
    <x v="1"/>
  </r>
  <r>
    <s v="BIGONGIARI"/>
    <s v="GABRIELE"/>
    <s v="01/01/2020"/>
    <m/>
    <s v="Docenti di ruolo di IIa fascia"/>
    <s v="Settore FIS/04 - Fisica Nucleare e Subnucleare"/>
    <s v="MARROCCHESI, PIER SIMONE; BAGLIESI, MARIA GRAZIA; BIGONGIARI, GABRIELE; BROGI, PAOLO; CHECCHIA, CATERINA; MAESTRO, PAOLO; STOLZI, FRANCESCO; SULAJ, ARTA"/>
    <n v="8"/>
    <s v="Photon counting with a FDIRC Cherenkov prototype readout by SiPM arrays"/>
    <x v="0"/>
    <x v="3"/>
    <s v="NUCLEAR INSTRUMENTS &amp; METHODS IN PHYSICS RESEARCH. SECTION A, ACCELERATORS, SPECTROMETERS, DETECTORS AND ASSOCIATED EQUIPMENT"/>
    <n v="3"/>
    <n v="69.176000000000002"/>
    <x v="1"/>
    <n v="47.213999999999999"/>
    <x v="0"/>
    <n v="1"/>
    <n v="88.95"/>
    <s v="Q4"/>
    <n v="67.5"/>
    <s v="Q3"/>
    <x v="14"/>
    <x v="0"/>
    <x v="1"/>
  </r>
  <r>
    <s v="BIGONGIARI"/>
    <s v="GABRIELE"/>
    <s v="01/01/2020"/>
    <m/>
    <s v="Docenti di ruolo di IIa fascia"/>
    <s v="Settore FIS/04 - Fisica Nucleare e Subnucleare"/>
    <s v="MARROCCHESI, PIER SIMONE; BIGONGIARI, GABRIELE; BONECHI, SIMONE; BROGI, PAOLO; CHECCHIA, CATERINA; MAESTRO, PAOLO; STOLZI, FRANCESCO; SUH, JUNGEUN; SULAJ, ARTA"/>
    <n v="9"/>
    <s v="Digital FDIRC: A focused differential internal reflection Cherenkov imaged by SiPM arrays"/>
    <x v="0"/>
    <x v="1"/>
    <s v="NUCLEAR INSTRUMENTS &amp; METHODS IN PHYSICS RESEARCH. SECTION A, ACCELERATORS, SPECTROMETERS, DETECTORS AND ASSOCIATED EQUIPMENT"/>
    <n v="2"/>
    <n v="74.546999999999997"/>
    <x v="1"/>
    <n v="46.341000000000001"/>
    <x v="0"/>
    <n v="2"/>
    <n v="80.27"/>
    <s v="Q4"/>
    <n v="57.5"/>
    <s v="Q3"/>
    <x v="14"/>
    <x v="0"/>
    <x v="1"/>
  </r>
  <r>
    <s v="BIGONGIARI"/>
    <s v="GABRIELE"/>
    <s v="01/01/2020"/>
    <m/>
    <s v="Docenti di ruolo di IIa fascia"/>
    <s v="Settore FIS/04 - Fisica Nucleare e Subnucleare"/>
    <s v="BAGLIESI, MARIA GRAZIA; BIGONGIARI, GABRIELE; BROGI, PAOLO; CHECCHIA, CATERINA; MAESTRO, PAOLO; MARROCCHESI, PIER SIMONE; PENACCHIONI, ANA VIRGINIA; STOLZI, FRANCESCO"/>
    <n v="8"/>
    <s v="Calet upper limits on X-RAY and GAMMA-RAY counterparts of GW151226"/>
    <x v="0"/>
    <x v="1"/>
    <s v="THE ASTROPHYSICAL JOURNAL LETTERS"/>
    <n v="36"/>
    <n v="20.295000000000002"/>
    <x v="3"/>
    <n v="1.6220000000000001"/>
    <x v="1"/>
    <n v="19"/>
    <m/>
    <m/>
    <m/>
    <m/>
    <x v="14"/>
    <x v="0"/>
    <x v="1"/>
  </r>
  <r>
    <s v="BIGONGIARI"/>
    <s v="GABRIELE"/>
    <s v="01/01/2020"/>
    <m/>
    <s v="Docenti di ruolo di IIa fascia"/>
    <s v="Settore FIS/04 - Fisica Nucleare e Subnucleare"/>
    <s v="BAGLIESI, MARIA GRAZIA; BIGONGIARI, GABRIELE; BROGI, PAOLO; CHECCHIA, CATERINA; MAESTRO, PAOLO; MARROCCHESI, PIER SIMONE; PENACCHIONI, ANA VIRGINIA; STOLZI, FRANCESCO"/>
    <n v="8"/>
    <s v="Energy calibration of CALET onboard the International Space Station"/>
    <x v="0"/>
    <x v="3"/>
    <s v="ASTROPARTICLE PHYSICS"/>
    <n v="72"/>
    <n v="6.008"/>
    <x v="3"/>
    <n v="56.600999999999999"/>
    <x v="2"/>
    <n v="31"/>
    <m/>
    <m/>
    <m/>
    <m/>
    <x v="14"/>
    <x v="0"/>
    <x v="1"/>
  </r>
  <r>
    <s v="BIGONGIARI"/>
    <s v="GABRIELE"/>
    <s v="01/01/2020"/>
    <m/>
    <s v="Docenti di ruolo di IIa fascia"/>
    <s v="Settore FIS/04 - Fisica Nucleare e Subnucleare"/>
    <s v="BIGONGIARI, GABRIELE; BONECHI, SIMONE; BROGI, PAOLO; CHECCHIA, CATERINA; MAESTRO, PAOLO; MARROCCHESI, PIER SIMONE; STOLZI, FRANCESCO; SUH, JUNGEUN; SULAJ, ARTA; VANNUCCINI, ELISA"/>
    <n v="10"/>
    <s v="The CALorimetric Electron Telescope (CALET) on the International Space Station: results from the first two years on orbit"/>
    <x v="4"/>
    <x v="2"/>
    <s v="JOURNAL OF PHYSICS. CONFERENCE SERIES"/>
    <n v="14"/>
    <n v="1.4650000000000001"/>
    <x v="3"/>
    <n v="55.137"/>
    <x v="2"/>
    <n v="5"/>
    <n v="5.88"/>
    <s v="Q1"/>
    <m/>
    <m/>
    <x v="14"/>
    <x v="0"/>
    <x v="1"/>
  </r>
  <r>
    <s v="BIGONGIARI"/>
    <s v="GABRIELE"/>
    <s v="01/01/2020"/>
    <m/>
    <s v="Docenti di ruolo di IIa fascia"/>
    <s v="Settore FIS/04 - Fisica Nucleare e Subnucleare"/>
    <s v="BIGONGIARI, GABRIELE; BONECHI, SIMONE; BROGI, PAOLO; CHECCHIA, CATERINA; MAESTRO, PAOLO; MARROCCHESI, PIER SIMONE; STOLZI, FRANCESCO; SUH, JUNGEUN; SULAJ, ARTA; VANNUCCINI, ELISA"/>
    <n v="10"/>
    <s v="Direct Measurement of the Cosmic-Ray Proton Spectrum from 50 GeV to 10 TeV with the Calorimetric Electron Telescope on the International Space Station"/>
    <x v="0"/>
    <x v="2"/>
    <s v="PHYSICAL REVIEW LETTERS"/>
    <n v="148"/>
    <n v="1.4390000000000001"/>
    <x v="3"/>
    <n v="8.9280000000000008"/>
    <x v="1"/>
    <n v="90"/>
    <n v="2.13"/>
    <s v="Q1"/>
    <n v="6.4710000000000001"/>
    <s v="Q1"/>
    <x v="14"/>
    <x v="0"/>
    <x v="1"/>
  </r>
  <r>
    <s v="BIGONGIARI"/>
    <s v="GABRIELE"/>
    <s v="01/01/2020"/>
    <m/>
    <s v="Docenti di ruolo di IIa fascia"/>
    <s v="Settore FIS/04 - Fisica Nucleare e Subnucleare"/>
    <s v="BIGONGIARI, GABRIELE; BROGI, PAOLO; CECCHI, ROBERTO; CHECCHIA, CATERINA; MAESTRO, PAOLO; MARROCCHESI, PIER SIMONE; STIACCINI, LEONARDO; STOLZI, FRANCESCO; SULAJ, ARTA; SUH, JUNGEUN"/>
    <n v="10"/>
    <s v="The CALOCUBE project for a space based cosmic ray experiment: design, construction, and first performance of a high granularity calorimeter prototype"/>
    <x v="0"/>
    <x v="2"/>
    <s v="JOURNAL OF INSTRUMENTATION"/>
    <n v="12"/>
    <n v="18.152000000000001"/>
    <x v="3"/>
    <n v="53.082000000000001"/>
    <x v="2"/>
    <n v="6"/>
    <m/>
    <m/>
    <m/>
    <m/>
    <x v="14"/>
    <x v="0"/>
    <x v="1"/>
  </r>
  <r>
    <s v="BIGONGIARI"/>
    <s v="GABRIELE"/>
    <s v="01/01/2020"/>
    <m/>
    <s v="Docenti di ruolo di IIa fascia"/>
    <s v="Settore FIS/04 - Fisica Nucleare e Subnucleare"/>
    <s v="BAGLIESI, MARIA GRAZIA; BIGONGIARI, GABRIELE; BROGI, PAOLO; CHECCHIA, CATERINA; MAESTRO, PAOLO; MARROCCHESI, PIER SIMONE; PENACCHIONI, ANA VIRGINIA; STOLZI, FRANCESCO; SUH, JUNGEUN; SULAJ, ARTA; VANNUCCINI, ELISA"/>
    <n v="11"/>
    <s v="Search for GeV Gamma-Ray Counterparts of Gravitational Wave Events by CALET"/>
    <x v="0"/>
    <x v="4"/>
    <s v="THE ASTROPHYSICAL JOURNAL"/>
    <n v="21"/>
    <n v="29.318000000000001"/>
    <x v="0"/>
    <n v="5.9"/>
    <x v="1"/>
    <n v="2"/>
    <n v="89.83"/>
    <s v="Q4"/>
    <n v="16.666665999999999"/>
    <s v="Q1"/>
    <x v="14"/>
    <x v="0"/>
    <x v="1"/>
  </r>
  <r>
    <s v="BIGONGIARI"/>
    <s v="GABRIELE"/>
    <s v="01/01/2020"/>
    <m/>
    <s v="Docenti di ruolo di IIa fascia"/>
    <s v="Settore FIS/04 - Fisica Nucleare e Subnucleare"/>
    <s v="BAGLIESI, MARIA GRAZIA; BIGONGIARI, GABRIELE; BROGI, PAOLO; CHECCHIA, CATERINA; MAESTRO, PAOLO; MARROCCHESI, PIER SIMONE; PENACCHIONI, ANA VIRGINIA; STOLZI, FRANCESCO; SUH, JUNGEUN; SULAJ, ARTA; VANNUCCINI, ELISA"/>
    <n v="11"/>
    <s v="Characteristics and Performance of the CALorimetric Electron Telescope (CALET) Calorimeter for Gamma-Ray Observations"/>
    <x v="0"/>
    <x v="4"/>
    <s v="ASTROPHYSICAL JOURNAL SUPPLEMENT SERIES"/>
    <n v="19"/>
    <n v="32.576000000000001"/>
    <x v="0"/>
    <n v="0.23599999999999999"/>
    <x v="1"/>
    <n v="9"/>
    <n v="59.1"/>
    <s v="Q3"/>
    <n v="9.4202899999999996"/>
    <s v="Q1"/>
    <x v="14"/>
    <x v="0"/>
    <x v="1"/>
  </r>
  <r>
    <s v="BIGONGIARI"/>
    <s v="GABRIELE"/>
    <s v="01/01/2020"/>
    <m/>
    <s v="Docenti di ruolo di IIa fascia"/>
    <s v="Settore FIS/04 - Fisica Nucleare e Subnucleare"/>
    <s v="BAGLIESI, MARIA GRAZIA; BIGONGIARI, GABRIELE; BROGI, PAOLO; CHECCHIA, CATERINA; MAESTRO, PAOLO; MARROCCHESI, PIER SIMONE; PENACCHIONI, ANA VIRGINIA; STOLZI, FRANCESCO; SUH, JUNGEUN; SULAJ, ARTA; VANNUCCINI, ELISA"/>
    <n v="11"/>
    <s v="Extended Measurement of the Cosmic-Ray Electron and Positron Spectrum from 11 GeV to 4.8 TeV with the Calorimetric Electron Telescope on the International Space Station"/>
    <x v="0"/>
    <x v="4"/>
    <s v="PHYSICAL REVIEW LETTERS"/>
    <n v="179"/>
    <n v="1.4850000000000001"/>
    <x v="3"/>
    <n v="9.8620000000000001"/>
    <x v="1"/>
    <n v="120"/>
    <n v="1.76"/>
    <s v="Q1"/>
    <n v="6.7901235"/>
    <s v="Q1"/>
    <x v="14"/>
    <x v="0"/>
    <x v="1"/>
  </r>
  <r>
    <s v="BOSCATO"/>
    <s v="PAOLO"/>
    <s v="01/09/2001"/>
    <s v="01/02/2020"/>
    <s v="Ricercatori"/>
    <s v="Settore BIO/08 - Antropologia"/>
    <s v="BOSCATO, PAOLO"/>
    <n v="1"/>
    <s v="Resti faunistici"/>
    <x v="3"/>
    <x v="1"/>
    <m/>
    <m/>
    <m/>
    <x v="4"/>
    <m/>
    <x v="3"/>
    <m/>
    <m/>
    <m/>
    <m/>
    <m/>
    <x v="16"/>
    <x v="1"/>
    <x v="1"/>
  </r>
  <r>
    <s v="BOSCATO"/>
    <s v="PAOLO"/>
    <s v="01/09/2001"/>
    <s v="01/02/2020"/>
    <s v="Ricercatori"/>
    <s v="Settore BIO/08 - Antropologia"/>
    <s v="BOSCATO, PAOLO"/>
    <n v="1"/>
    <s v="Ambienti ed economia nel Paleolitico medio _x000a_della Puglia: lo studio delle faune"/>
    <x v="3"/>
    <x v="3"/>
    <m/>
    <m/>
    <m/>
    <x v="4"/>
    <m/>
    <x v="3"/>
    <m/>
    <m/>
    <m/>
    <m/>
    <m/>
    <x v="16"/>
    <x v="1"/>
    <x v="1"/>
  </r>
  <r>
    <s v="BOSCATO"/>
    <s v="PAOLO"/>
    <s v="01/09/2001"/>
    <s v="01/02/2020"/>
    <s v="Ricercatori"/>
    <s v="Settore BIO/08 - Antropologia"/>
    <s v="BOSCATO, PAOLO"/>
    <n v="1"/>
    <s v="Seasonality and function of Mesolithic valley-bottom sites: Results from Galgenbühel/Dos de la Forca, Adige valley (South Tyrol, Italian Alps)"/>
    <x v="0"/>
    <x v="1"/>
    <s v="QUATERNARY INTERNATIONAL"/>
    <n v="14"/>
    <n v="48.125999999999998"/>
    <x v="0"/>
    <n v="33.021999999999998"/>
    <x v="0"/>
    <n v="12"/>
    <n v="56.33"/>
    <s v="Q3"/>
    <n v="39.095745000000001"/>
    <s v="Q2"/>
    <x v="16"/>
    <x v="1"/>
    <x v="1"/>
  </r>
  <r>
    <s v="BOSCATO"/>
    <s v="PAOLO"/>
    <s v="01/09/2001"/>
    <s v="01/02/2020"/>
    <s v="Ricercatori"/>
    <s v="Settore BIO/08 - Antropologia"/>
    <s v="BOSCATO, PAOLO; CREZZINI, JACOPO"/>
    <n v="2"/>
    <s v="Allevamento e caccia: i resti di macrofauna"/>
    <x v="3"/>
    <x v="2"/>
    <m/>
    <m/>
    <m/>
    <x v="4"/>
    <m/>
    <x v="3"/>
    <m/>
    <m/>
    <m/>
    <m/>
    <m/>
    <x v="16"/>
    <x v="1"/>
    <x v="1"/>
  </r>
  <r>
    <s v="BOSCATO"/>
    <s v="PAOLO"/>
    <s v="01/09/2001"/>
    <s v="01/02/2020"/>
    <s v="Ricercatori"/>
    <s v="Settore BIO/08 - Antropologia"/>
    <s v="BOSCATO, PAOLO; CREZZINI, JACOPO"/>
    <n v="2"/>
    <s v="Il Cavallo e l’Uro: _x000a_le prede dei cacciatori neandertaliani _x000a_nella Grotta di Santa Croce di Bisceglie (BT)"/>
    <x v="3"/>
    <x v="3"/>
    <m/>
    <m/>
    <m/>
    <x v="4"/>
    <m/>
    <x v="3"/>
    <m/>
    <m/>
    <m/>
    <m/>
    <m/>
    <x v="16"/>
    <x v="1"/>
    <x v="1"/>
  </r>
  <r>
    <s v="BOSCATO"/>
    <s v="PAOLO"/>
    <s v="01/09/2001"/>
    <s v="01/02/2020"/>
    <s v="Ricercatori"/>
    <s v="Settore BIO/08 - Antropologia"/>
    <s v="BOSCHIN, FRANCESCO; BOSCATO, PAOLO"/>
    <n v="2"/>
    <s v="Late Quaternary horses in Eurasia in the face of climate and vegetation change"/>
    <x v="0"/>
    <x v="4"/>
    <s v="SCIENCE ADVANCES"/>
    <n v="12"/>
    <n v="53.488"/>
    <x v="1"/>
    <n v="15.675000000000001"/>
    <x v="1"/>
    <n v="13"/>
    <n v="29.25"/>
    <s v="Q2"/>
    <n v="5.0724640000000001"/>
    <s v="Q1"/>
    <x v="16"/>
    <x v="1"/>
    <x v="1"/>
  </r>
  <r>
    <s v="BOSCATO"/>
    <s v="PAOLO"/>
    <s v="01/09/2001"/>
    <s v="01/02/2020"/>
    <s v="Ricercatori"/>
    <s v="Settore BIO/08 - Antropologia"/>
    <s v="BOSCHIN, FRANCESCO; BOSCATO, PAOLO"/>
    <n v="2"/>
    <s v="Equus ferus e Equus hydruntinus nella serie epigravettiana di Grotta Paglicci (Rignano Garganico – Foggia)"/>
    <x v="0"/>
    <x v="1"/>
    <s v="ANNALI DELL'UNIVERSITÀ DI FERRARA. SEZIONE: MUSEOLOGIA SCIENTIFICA E NATURALISTICA"/>
    <m/>
    <m/>
    <x v="4"/>
    <m/>
    <x v="3"/>
    <m/>
    <m/>
    <m/>
    <m/>
    <m/>
    <x v="16"/>
    <x v="1"/>
    <x v="1"/>
  </r>
  <r>
    <s v="BOSCATO"/>
    <s v="PAOLO"/>
    <s v="01/09/2001"/>
    <s v="01/02/2020"/>
    <s v="Ricercatori"/>
    <s v="Settore BIO/08 - Antropologia"/>
    <s v="BOSCHIN, FRANCESCO; BOSCATO, PAOLO"/>
    <n v="2"/>
    <s v="Lo sfruttamento degli ungulati _x000a_a Grotta Paglicci durante l’Epigravettiano Antico: _x000a_il caso del livello 16a3-3"/>
    <x v="3"/>
    <x v="3"/>
    <m/>
    <m/>
    <m/>
    <x v="4"/>
    <m/>
    <x v="3"/>
    <m/>
    <m/>
    <m/>
    <m/>
    <m/>
    <x v="16"/>
    <x v="1"/>
    <x v="1"/>
  </r>
  <r>
    <s v="BOSCATO"/>
    <s v="PAOLO"/>
    <s v="01/09/2001"/>
    <s v="01/02/2020"/>
    <s v="Ricercatori"/>
    <s v="Settore BIO/08 - Antropologia"/>
    <s v="BOSCATO, PAOLO; RONCHITELLI, ANNA MARIA"/>
    <n v="2"/>
    <s v="Le strutture di combustione _x000a_al Riparo l’Oscurusciuto (Ginosa - TA)"/>
    <x v="3"/>
    <x v="3"/>
    <m/>
    <m/>
    <m/>
    <x v="4"/>
    <m/>
    <x v="3"/>
    <m/>
    <m/>
    <m/>
    <m/>
    <m/>
    <x v="16"/>
    <x v="1"/>
    <x v="1"/>
  </r>
  <r>
    <s v="BOSCATO"/>
    <s v="PAOLO"/>
    <s v="01/09/2001"/>
    <s v="01/02/2020"/>
    <s v="Ricercatori"/>
    <s v="Settore BIO/08 - Antropologia"/>
    <s v="BOSCATO, PAOLO; RONCHITELLI, ANNA MARIA"/>
    <n v="2"/>
    <s v="The RESET project: Constructing a European tephra lattice for refined synchronisation of environmental and archaeological events during the last c. 100 ka"/>
    <x v="0"/>
    <x v="0"/>
    <s v="QUATERNARY SCIENCE REVIEWS"/>
    <n v="52"/>
    <n v="3.2989999999999999"/>
    <x v="3"/>
    <n v="1.7000000000000001E-2"/>
    <x v="1"/>
    <n v="47"/>
    <m/>
    <m/>
    <m/>
    <m/>
    <x v="16"/>
    <x v="1"/>
    <x v="1"/>
  </r>
  <r>
    <s v="BOSCATO"/>
    <s v="PAOLO"/>
    <s v="01/09/2001"/>
    <s v="01/02/2020"/>
    <s v="Ricercatori"/>
    <s v="Settore BIO/08 - Antropologia"/>
    <s v="BOSCATO, PAOLO; CREZZINI, JACOPO; MORONI, ADRIANA"/>
    <n v="3"/>
    <s v="Late Pleistocene last occurrences of the narrow-nosed rhinoceros Stephanorhinus hemitoechus (Mammalia, Perissodactyla) in Italy"/>
    <x v="0"/>
    <x v="3"/>
    <s v="RIVISTA ITALIANA DI PALEONTOLOGIA E STRATIGRAFIA"/>
    <n v="21"/>
    <n v="18.791"/>
    <x v="3"/>
    <n v="62.198"/>
    <x v="2"/>
    <n v="17"/>
    <n v="22.67"/>
    <s v="Q1"/>
    <n v="58.510640000000002"/>
    <s v="Q3"/>
    <x v="17"/>
    <x v="1"/>
    <x v="1"/>
  </r>
  <r>
    <s v="BOSCATO"/>
    <s v="PAOLO"/>
    <s v="01/09/2001"/>
    <s v="01/02/2020"/>
    <s v="Ricercatori"/>
    <s v="Settore BIO/08 - Antropologia"/>
    <s v="BOSCATO, PAOLO; BOSCHIN, FRANCESCO; CREZZINI, JACOPO"/>
    <n v="3"/>
    <s v="Nuovi dati faunistici del Bronzo finale e della prima età del Ferro dell’insediamento _x000a_La Rocca di Chiuso (Lecco)"/>
    <x v="4"/>
    <x v="2"/>
    <m/>
    <m/>
    <m/>
    <x v="4"/>
    <m/>
    <x v="3"/>
    <m/>
    <m/>
    <m/>
    <m/>
    <m/>
    <x v="16"/>
    <x v="1"/>
    <x v="1"/>
  </r>
  <r>
    <s v="BOSCATO"/>
    <s v="PAOLO"/>
    <s v="01/09/2001"/>
    <s v="01/02/2020"/>
    <s v="Ricercatori"/>
    <s v="Settore BIO/08 - Antropologia"/>
    <s v="CREZZINI, JACOPO; BOSCHIN, FRANCESCO; BOSCATO, PAOLO"/>
    <n v="3"/>
    <s v="Earliest evidence of dental caries manipulation in the Late Upper Palaeolithic"/>
    <x v="0"/>
    <x v="0"/>
    <s v="SCIENTIFIC REPORTS"/>
    <n v="42"/>
    <n v="23.49"/>
    <x v="3"/>
    <n v="61.914000000000001"/>
    <x v="2"/>
    <n v="38"/>
    <n v="17.010000000000002"/>
    <s v="Q1"/>
    <n v="10.317"/>
    <s v="Q1"/>
    <x v="16"/>
    <x v="1"/>
    <x v="1"/>
  </r>
  <r>
    <s v="BOSCATO"/>
    <s v="PAOLO"/>
    <s v="01/09/2001"/>
    <s v="01/02/2020"/>
    <s v="Ricercatori"/>
    <s v="Settore BIO/08 - Antropologia"/>
    <s v="BOSCATO, PAOLO; BOSCHIN, FRANCESCO; RONCHITELLI, ANNA MARIA"/>
    <n v="3"/>
    <s v="Paleoenvironmental and paleoclimatic context during the Upper Palaeolithic (late Upper Pleistocene) in the Italian Peninsula. The small mammal record from Grotta Paglicci (Rignano Garganico, Foggia, Southern Italy)"/>
    <x v="0"/>
    <x v="3"/>
    <s v="QUATERNARY SCIENCE REVIEWS"/>
    <n v="31"/>
    <n v="6.024"/>
    <x v="3"/>
    <n v="1.4E-2"/>
    <x v="1"/>
    <n v="28"/>
    <n v="20.64"/>
    <s v="Q1"/>
    <n v="6.0526314000000001"/>
    <s v="Q1"/>
    <x v="16"/>
    <x v="1"/>
    <x v="1"/>
  </r>
  <r>
    <s v="BOSCATO"/>
    <s v="PAOLO"/>
    <s v="01/09/2001"/>
    <s v="01/02/2020"/>
    <s v="Ricercatori"/>
    <s v="Settore BIO/08 - Antropologia"/>
    <s v="WIERER, URSULA; BOSCATO, PAOLO; BOSCHIN, FRANCESCO; CREZZINI, JACOPO"/>
    <n v="4"/>
    <s v="Living near the water. Environment, wetland economy and fishing techniques of the Mesolithic site Galgenbühel/Dos de la Forca in the Adige Valley (South Tyrol, Italy)"/>
    <x v="3"/>
    <x v="4"/>
    <m/>
    <m/>
    <m/>
    <x v="4"/>
    <m/>
    <x v="3"/>
    <m/>
    <m/>
    <m/>
    <m/>
    <m/>
    <x v="16"/>
    <x v="1"/>
    <x v="1"/>
  </r>
  <r>
    <s v="BOSCATO"/>
    <s v="PAOLO"/>
    <s v="01/09/2001"/>
    <s v="01/02/2020"/>
    <s v="Ricercatori"/>
    <s v="Settore BIO/08 - Antropologia"/>
    <s v="RANALDO, FILOMENA; ARRIGHI, SIMONA; BOSCATO, PAOLO; RONCHITELLI, ANNA MARIA"/>
    <n v="4"/>
    <s v="La variabilità tecnica del Musteriano _x000a_della Grotta di Santa Croce (Bisceglie - BT)"/>
    <x v="3"/>
    <x v="3"/>
    <m/>
    <m/>
    <m/>
    <x v="4"/>
    <m/>
    <x v="3"/>
    <m/>
    <m/>
    <m/>
    <m/>
    <m/>
    <x v="16"/>
    <x v="1"/>
    <x v="1"/>
  </r>
  <r>
    <s v="BOSCATO"/>
    <s v="PAOLO"/>
    <s v="01/09/2001"/>
    <s v="01/02/2020"/>
    <s v="Ricercatori"/>
    <s v="Settore BIO/08 - Antropologia"/>
    <s v="RANALDO, FILOMENA; BOSCATO, PAOLO; MORONI, ADRIANA; RONCHITELLI, ANNA MARIA"/>
    <n v="4"/>
    <s v="Riparo dell’Oscurusciuto (Ginosa-TA): _x000a_la chiusura del ciclo Levallois _x000a_alla fine del Paleolitico medio"/>
    <x v="3"/>
    <x v="3"/>
    <m/>
    <m/>
    <m/>
    <x v="4"/>
    <m/>
    <x v="3"/>
    <m/>
    <m/>
    <m/>
    <m/>
    <m/>
    <x v="17"/>
    <x v="1"/>
    <x v="1"/>
  </r>
  <r>
    <s v="BOSCATO"/>
    <s v="PAOLO"/>
    <s v="01/09/2001"/>
    <s v="01/02/2020"/>
    <s v="Ricercatori"/>
    <s v="Settore BIO/08 - Antropologia"/>
    <s v="RONCHITELLI, ANNA MARIA; MORONI, ADRIANA; BOSCATO, PAOLO; GAMBASSINI, PAOLO"/>
    <n v="4"/>
    <s v="The Uluzzian 50 years later"/>
    <x v="3"/>
    <x v="4"/>
    <m/>
    <m/>
    <m/>
    <x v="4"/>
    <m/>
    <x v="3"/>
    <m/>
    <m/>
    <m/>
    <m/>
    <m/>
    <x v="17"/>
    <x v="1"/>
    <x v="1"/>
  </r>
  <r>
    <s v="BOSCATO"/>
    <s v="PAOLO"/>
    <s v="01/09/2001"/>
    <s v="01/02/2020"/>
    <s v="Ricercatori"/>
    <s v="Settore BIO/08 - Antropologia"/>
    <s v="BOSCHIN, FRANCESCO; BOSCATO, PAOLO; CREZZINI, JACOPO; RONCHITELLI, ANNA MARIA"/>
    <n v="4"/>
    <s v="The palaeoecological meaning of macromammal remains from archaeological sites exemplified by the case study of Grotta Paglicci (Upper Palaeolithic, southern Italy)"/>
    <x v="0"/>
    <x v="4"/>
    <s v="QUATERNARY RESEARCH"/>
    <n v="14"/>
    <n v="25.8"/>
    <x v="0"/>
    <n v="19.100000000000001"/>
    <x v="1"/>
    <n v="11"/>
    <n v="48.08"/>
    <s v="Q2"/>
    <n v="48.214286999999999"/>
    <s v="Q2"/>
    <x v="16"/>
    <x v="1"/>
    <x v="1"/>
  </r>
  <r>
    <s v="BOSCATO"/>
    <s v="PAOLO"/>
    <s v="01/09/2001"/>
    <s v="01/02/2020"/>
    <s v="Ricercatori"/>
    <s v="Settore BIO/08 - Antropologia"/>
    <s v="CAPECCHI, GIULIA; RICCI, STEFANO; BOSCHIN, FRANCESCO; BOSCATO, PAOLO; RONCHITELLI, ANNA MARIA"/>
    <n v="5"/>
    <s v="Strontium and stable isotope evidence of human mobility strategies across the Last Glacial Maximum in southern Italy"/>
    <x v="0"/>
    <x v="2"/>
    <s v="NATURE ECOLOGY &amp; EVOLUTION"/>
    <n v="30"/>
    <n v="6.4889999999999999"/>
    <x v="3"/>
    <n v="2"/>
    <x v="1"/>
    <n v="31"/>
    <n v="8.69"/>
    <s v="Q1"/>
    <n v="1.4790000000000001"/>
    <s v="Q1"/>
    <x v="16"/>
    <x v="1"/>
    <x v="1"/>
  </r>
  <r>
    <s v="BOSCATO"/>
    <s v="PAOLO"/>
    <s v="01/09/2001"/>
    <s v="01/02/2020"/>
    <s v="Ricercatori"/>
    <s v="Settore BIO/08 - Antropologia"/>
    <s v="MARCIANI, GIULIA; SPAGNOLO, VINCENZO; AURELI, DANIELE; BOSCATO, PAOLO; RONCHITELLI, ANNA MARIA"/>
    <n v="5"/>
    <s v="Continuities and discontinuities at the Oscurusciuto rock shelter (Ginosa, Taranto). The last Neanderthals in Southern Italy"/>
    <x v="5"/>
    <x v="1"/>
    <s v="BULLETIN DU MUSEE D'ANTHROPOLOGIE PREHISTORIQUE DE MONACO"/>
    <m/>
    <m/>
    <x v="4"/>
    <m/>
    <x v="3"/>
    <m/>
    <m/>
    <m/>
    <m/>
    <m/>
    <x v="16"/>
    <x v="1"/>
    <x v="1"/>
  </r>
  <r>
    <s v="BOSCATO"/>
    <s v="PAOLO"/>
    <s v="01/09/2001"/>
    <s v="01/02/2020"/>
    <s v="Ricercatori"/>
    <s v="Settore BIO/08 - Antropologia"/>
    <s v="SPAGNOLO, VINCENZO; AURELI, DANIELE; BOSCATO, PAOLO; RANALDO, FILOMENA; RONCHITELLI, ANNA MARIA"/>
    <n v="5"/>
    <s v="Between hearths and volcanic ash: the SU 13 palimpsest of the Oscurusciuto rock shelter (Ginosa e Southern Italy): analytical and interpretative questions"/>
    <x v="0"/>
    <x v="1"/>
    <s v="QUATERNARY INTERNATIONAL"/>
    <n v="32"/>
    <n v="18.760999999999999"/>
    <x v="3"/>
    <n v="33.021999999999998"/>
    <x v="0"/>
    <n v="32"/>
    <n v="19.38"/>
    <s v="Q1"/>
    <n v="39.095745000000001"/>
    <s v="Q2"/>
    <x v="16"/>
    <x v="1"/>
    <x v="1"/>
  </r>
  <r>
    <s v="BOSCATO"/>
    <s v="PAOLO"/>
    <s v="01/09/2001"/>
    <s v="01/02/2020"/>
    <s v="Ricercatori"/>
    <s v="Settore BIO/08 - Antropologia"/>
    <s v="SPAGNOLO, VINCENZO; AURELI, DANIELE; RANALDO, FILOMENA; BOSCATO, PAOLO; RONCHITELLI, ANNA MARIA"/>
    <n v="5"/>
    <s v="Middle Palaeolithic technical behaviour: Material import-export and Levallois production at the SU 13 of Oscurusciuto rock shelter, Southern Italy"/>
    <x v="0"/>
    <x v="1"/>
    <s v="JOURNAL OF LITHIC STUDIES"/>
    <m/>
    <m/>
    <x v="4"/>
    <m/>
    <x v="3"/>
    <n v="15"/>
    <n v="14.13"/>
    <s v="Q1"/>
    <m/>
    <m/>
    <x v="16"/>
    <x v="1"/>
    <x v="1"/>
  </r>
  <r>
    <s v="BOSCATO"/>
    <s v="PAOLO"/>
    <s v="01/09/2001"/>
    <s v="01/02/2020"/>
    <s v="Ricercatori"/>
    <s v="Settore BIO/08 - Antropologia"/>
    <s v="SPAGNOLO, VINCENZO; AURELI, DANIELE; BOSCHIN, FRANCESCO; BOSCATO, PAOLO; RONCHITELLI, ANNA MARIA"/>
    <n v="5"/>
    <s v="Neanderthal activity and resting areas from stratigraphic unit 13 at the Middle Palaeolithic site of Oscurusciuto (Ginosa - Taranto, Southern Italy)"/>
    <x v="0"/>
    <x v="2"/>
    <s v="QUATERNARY SCIENCE REVIEWS"/>
    <n v="42"/>
    <n v="0.79900000000000004"/>
    <x v="3"/>
    <n v="1.2E-2"/>
    <x v="1"/>
    <n v="39"/>
    <n v="5.61"/>
    <s v="Q1"/>
    <n v="14.75"/>
    <s v="Q1"/>
    <x v="16"/>
    <x v="1"/>
    <x v="1"/>
  </r>
  <r>
    <s v="BOSCATO"/>
    <s v="PAOLO"/>
    <s v="01/09/2001"/>
    <s v="01/02/2020"/>
    <s v="Ricercatori"/>
    <s v="Settore BIO/08 - Antropologia"/>
    <s v="BOSCHIN, FRANCESCO; CREZZINI, JACOPO; ARRIGHI, SIMONA; AURELI, DANIELE; BOSCATO, PAOLO; RONCHITELLI, ANNA MARIA"/>
    <n v="6"/>
    <s v="Tafonomia e tecniche di imaging 3D: metodi, applicazioni e prospettive. 3D imaging and taphonomy: methods, applications and perspectives"/>
    <x v="6"/>
    <x v="4"/>
    <s v="ANNALI DELL'UNIVERSITÀ DI FERRARA. SEZIONE: MUSEOLOGIA SCIENTIFICA E NATURALISTICA"/>
    <m/>
    <m/>
    <x v="4"/>
    <m/>
    <x v="3"/>
    <m/>
    <m/>
    <m/>
    <m/>
    <m/>
    <x v="16"/>
    <x v="1"/>
    <x v="1"/>
  </r>
  <r>
    <s v="BOSCATO"/>
    <s v="PAOLO"/>
    <s v="01/09/2001"/>
    <s v="01/02/2020"/>
    <s v="Ricercatori"/>
    <s v="Settore BIO/08 - Antropologia"/>
    <s v="MARCIANI, GIULIA; ARRIGHI, SIMONA; AURELI, DANIELE; SPAGNOLO, VINCENZO; BOSCATO, PAOLO; RONCHITELLI, ANNA MARIA"/>
    <n v="6"/>
    <s v="Middle Palaeolithic lithic tools: techno-functional and use-wear analysis of target objects from SU 13 at the Oscurusciuto rock shelter, Southern Italy"/>
    <x v="0"/>
    <x v="4"/>
    <s v="JOURNAL OF LITHIC STUDIES"/>
    <m/>
    <m/>
    <x v="4"/>
    <m/>
    <x v="3"/>
    <n v="15"/>
    <n v="8.89"/>
    <s v="Q1"/>
    <m/>
    <m/>
    <x v="16"/>
    <x v="1"/>
    <x v="1"/>
  </r>
  <r>
    <s v="BOSCATO"/>
    <s v="PAOLO"/>
    <s v="01/09/2001"/>
    <s v="01/02/2020"/>
    <s v="Ricercatori"/>
    <s v="Settore BIO/08 - Antropologia"/>
    <s v="CREZZINI, JACOPO; BOSCHIN, FRANCESCO; BOSCATO, PAOLO; RICCI, STEFANO; RONCHITELLI, ANNA MARIA; SPAGNOLO, VINCENZO"/>
    <n v="6"/>
    <s v="A Spotted Hyaena den in the Middle Palaeolithic of Grotta Paglicci (Gargano promontory – Apulia – Southern Italy)"/>
    <x v="0"/>
    <x v="1"/>
    <s v="ARCHAEOLOGICAL AND ANTHROPOLOGICAL SCIENCES"/>
    <n v="16"/>
    <n v="18.995000000000001"/>
    <x v="3"/>
    <n v="17.260000000000002"/>
    <x v="1"/>
    <n v="16"/>
    <n v="14.13"/>
    <s v="Q1"/>
    <n v="47.074466999999999"/>
    <s v="Q2"/>
    <x v="16"/>
    <x v="1"/>
    <x v="1"/>
  </r>
  <r>
    <s v="BOSCATO"/>
    <s v="PAOLO"/>
    <s v="01/09/2001"/>
    <s v="01/02/2020"/>
    <s v="Ricercatori"/>
    <s v="Settore BIO/08 - Antropologia"/>
    <s v="MORONI, ADRIANA; BOSCATO, PAOLO; ALLEVATO, EMILIA; BENOCCI, ANDREA; FAVILLI, LEONARDO; MANGANELLI, GIUSEPPE; GAMBASSINI, PAOLO"/>
    <n v="7"/>
    <s v="The Mesolithic occupation at Grotta della Cala (Marina di Camerota – Salerno – Italy).  A preliminary assessment"/>
    <x v="0"/>
    <x v="1"/>
    <s v="PREISTORIA ALPINA"/>
    <m/>
    <m/>
    <x v="4"/>
    <m/>
    <x v="3"/>
    <m/>
    <m/>
    <m/>
    <m/>
    <m/>
    <x v="18"/>
    <x v="1"/>
    <x v="1"/>
  </r>
  <r>
    <s v="BOSCATO"/>
    <s v="PAOLO"/>
    <s v="01/09/2001"/>
    <s v="01/02/2020"/>
    <s v="Ricercatori"/>
    <s v="Settore BIO/08 - Antropologia"/>
    <s v="ARRIGHI, SIMONA; AURELI, DANIELE; BOSCHIN, FRANCESCO; SPAGNOLO, VINCENZO; RICCI, STEFANO; CREZZINI, JACOPO; BOSCATO, PAOLO; MORONI, ADRIANA"/>
    <n v="8"/>
    <s v="The earliest evidence for mechanically delivered projectile weapons in Europe"/>
    <x v="0"/>
    <x v="2"/>
    <s v="NATURE ECOLOGY &amp; EVOLUTION"/>
    <n v="51"/>
    <n v="2.274"/>
    <x v="3"/>
    <n v="2"/>
    <x v="1"/>
    <n v="50"/>
    <n v="3.55"/>
    <s v="Q1"/>
    <n v="1.4790000000000001"/>
    <s v="Q1"/>
    <x v="17"/>
    <x v="1"/>
    <x v="1"/>
  </r>
  <r>
    <s v="BOSCATO"/>
    <s v="PAOLO"/>
    <s v="01/09/2001"/>
    <s v="01/02/2020"/>
    <s v="Ricercatori"/>
    <s v="Settore BIO/08 - Antropologia"/>
    <s v="SPAGNOLO, VINCENZO; ARRIGHI, SIMONA; AURELI, DANIELE; BOSCATO, PAOLO; BOSCHIN, FRANCESCO; CAPECCHI, GIULIA; CREZZINI, JACOPO; MORONI, ADRIANA; RICCI, STEFANO; SCARAMUCCI, SEM; RONCHITELLI, ANNA MARIA"/>
    <n v="11"/>
    <s v="Le potenzialità del GIS nella ricostruzione delle strutture sociali e delle strategie economiche ed insediative degli accampamenti musteriani in Italia centro-meridionale. GIS potentialities in reconstructing social structures and economic and settling strategies in Mousterian sites of Central-Southern Italy"/>
    <x v="6"/>
    <x v="4"/>
    <s v="ANNALI DELL'UNIVERSITÀ DI FERRARA. SEZIONE: MUSEOLOGIA SCIENTIFICA E NATURALISTICA"/>
    <m/>
    <m/>
    <x v="4"/>
    <m/>
    <x v="3"/>
    <m/>
    <m/>
    <m/>
    <m/>
    <m/>
    <x v="17"/>
    <x v="1"/>
    <x v="1"/>
  </r>
  <r>
    <s v="BOSCATO"/>
    <s v="PAOLO"/>
    <s v="01/09/2001"/>
    <s v="01/02/2020"/>
    <s v="Ricercatori"/>
    <s v="Settore BIO/08 - Antropologia"/>
    <s v="MORONI, ADRIANA; RONCHITELLI, ANNA MARIA; ARRIGHI, SIMONA; AURELI, DANIELE; BOSCATO, PAOLO; BOSCHIN, FRANCESCO; CAPECCHI, GIULIA; CREZZINI, JACOPO; MARCIANI, GIULIA; RANALDO, FILOMENA; RICCI, STEFANO; SCARAMUCCI, SEM; SPAGNOLO, VINCENZO; GAMBASSINI, PAOLO"/>
    <n v="14"/>
    <s v="Grotta del Cavallo (Apulia-Southern Italy). The Uluzzian in the mirror"/>
    <x v="0"/>
    <x v="4"/>
    <s v="JOURNAL OF ANTHROPOLOGICAL SCIENCES"/>
    <n v="40"/>
    <n v="1.9910000000000001"/>
    <x v="3"/>
    <n v="10.692"/>
    <x v="1"/>
    <n v="39"/>
    <n v="1.91"/>
    <s v="Q1"/>
    <n v="10.555555"/>
    <s v="Q1"/>
    <x v="17"/>
    <x v="1"/>
    <x v="1"/>
  </r>
  <r>
    <s v="BOTTIGLI"/>
    <s v="UBALDO"/>
    <s v="01/11/2000"/>
    <s v="01/11/2021"/>
    <s v="Docenti di ruolo di Ia fascia"/>
    <s v="Settore FIS/07 - Fisica Applicata(Beni Culturali, Ambientali, Biol.e Medicin)"/>
    <s v="BOTTIGLI, UBALDO; DELOGU, PASQUALE"/>
    <n v="2"/>
    <s v="Towards breast tomography with synchrotron radiation at Elettra: first images"/>
    <x v="0"/>
    <x v="1"/>
    <s v="PHYSICS IN MEDICINE AND BIOLOGY"/>
    <n v="75"/>
    <n v="3.1179999999999999"/>
    <x v="3"/>
    <n v="23.341999999999999"/>
    <x v="1"/>
    <n v="65"/>
    <n v="6.16"/>
    <s v="Q1"/>
    <n v="30.519480000000001"/>
    <s v="Q2"/>
    <x v="19"/>
    <x v="1"/>
    <x v="1"/>
  </r>
  <r>
    <s v="BOTTIGLI"/>
    <s v="UBALDO"/>
    <s v="01/11/2000"/>
    <s v="01/11/2021"/>
    <s v="Docenti di ruolo di Ia fascia"/>
    <s v="Settore FIS/07 - Fisica Applicata(Beni Culturali, Ambientali, Biol.e Medicin)"/>
    <s v="BOTTIGLI, UBALDO; LOSURDO, LILIANA"/>
    <n v="2"/>
    <s v="Hough transform for clustered microcalcifications detection in full-field digital mammograms"/>
    <x v="4"/>
    <x v="3"/>
    <m/>
    <n v="24"/>
    <n v="1.23"/>
    <x v="3"/>
    <n v="63.395000000000003"/>
    <x v="2"/>
    <n v="28"/>
    <n v="0.56000000000000005"/>
    <s v="Q1"/>
    <m/>
    <m/>
    <x v="20"/>
    <x v="1"/>
    <x v="1"/>
  </r>
  <r>
    <s v="BOTTIGLI"/>
    <s v="UBALDO"/>
    <s v="01/11/2000"/>
    <s v="01/11/2021"/>
    <s v="Docenti di ruolo di Ia fascia"/>
    <s v="Settore FIS/07 - Fisica Applicata(Beni Culturali, Ambientali, Biol.e Medicin)"/>
    <s v="DELOGU, PASQUALE; BOTTIGLI, UBALDO"/>
    <n v="2"/>
    <s v="Optimization of the equalization procedure for a single-photon counting CdTe detector used for CT"/>
    <x v="0"/>
    <x v="3"/>
    <s v="JOURNAL OF INSTRUMENTATION"/>
    <n v="20"/>
    <n v="2.8109999999999999"/>
    <x v="3"/>
    <n v="58.868000000000002"/>
    <x v="2"/>
    <n v="19"/>
    <m/>
    <m/>
    <m/>
    <m/>
    <x v="19"/>
    <x v="1"/>
    <x v="1"/>
  </r>
  <r>
    <s v="BOTTIGLI"/>
    <s v="UBALDO"/>
    <s v="01/11/2000"/>
    <s v="01/11/2021"/>
    <s v="Docenti di ruolo di Ia fascia"/>
    <s v="Settore FIS/07 - Fisica Applicata(Beni Culturali, Ambientali, Biol.e Medicin)"/>
    <s v="LOSURDO, LILIANA; BOTTIGLI, UBALDO"/>
    <n v="2"/>
    <s v="Microcalcification detection in full-field digital mammograms: A fully automated computer-aided system"/>
    <x v="0"/>
    <x v="2"/>
    <s v="PHYSICA MEDICA"/>
    <n v="40"/>
    <n v="5.4240000000000004"/>
    <x v="3"/>
    <n v="32.932000000000002"/>
    <x v="0"/>
    <n v="33"/>
    <m/>
    <m/>
    <m/>
    <m/>
    <x v="20"/>
    <x v="1"/>
    <x v="1"/>
  </r>
  <r>
    <s v="BOTTIGLI"/>
    <s v="UBALDO"/>
    <s v="01/11/2000"/>
    <s v="01/11/2021"/>
    <s v="Docenti di ruolo di Ia fascia"/>
    <s v="Settore FIS/07 - Fisica Applicata(Beni Culturali, Ambientali, Biol.e Medicin)"/>
    <s v="LOSURDO, LILIANA; BOTTIGLI, UBALDO"/>
    <n v="2"/>
    <s v="Radiomics analysis on contrast-enhanced spectral mammography images for breast cancer diagnosis: A pilot study"/>
    <x v="0"/>
    <x v="2"/>
    <s v="ENTROPY"/>
    <n v="42"/>
    <n v="2.5"/>
    <x v="3"/>
    <n v="20.611999999999998"/>
    <x v="1"/>
    <n v="39"/>
    <n v="8.51"/>
    <s v="Q1"/>
    <n v="38.234999999999999"/>
    <s v="Q2"/>
    <x v="20"/>
    <x v="1"/>
    <x v="1"/>
  </r>
  <r>
    <s v="BOTTIGLI"/>
    <s v="UBALDO"/>
    <s v="01/11/2000"/>
    <s v="01/11/2021"/>
    <s v="Docenti di ruolo di Ia fascia"/>
    <s v="Settore FIS/07 - Fisica Applicata(Beni Culturali, Ambientali, Biol.e Medicin)"/>
    <s v="LOSURDO, LILIANA; BOTTIGLI, UBALDO"/>
    <n v="2"/>
    <s v="A combined approach of multiscale texture analysis and interest point/corner detectors for microcalcifications diagnosis"/>
    <x v="4"/>
    <x v="4"/>
    <m/>
    <n v="20"/>
    <n v="5.6689999999999996"/>
    <x v="3"/>
    <n v="26.05"/>
    <x v="0"/>
    <n v="18"/>
    <n v="6.19"/>
    <s v="Q1"/>
    <m/>
    <m/>
    <x v="20"/>
    <x v="1"/>
    <x v="1"/>
  </r>
  <r>
    <s v="BOTTIGLI"/>
    <s v="UBALDO"/>
    <s v="01/11/2000"/>
    <s v="01/11/2021"/>
    <s v="Docenti di ruolo di Ia fascia"/>
    <s v="Settore FIS/07 - Fisica Applicata(Beni Culturali, Ambientali, Biol.e Medicin)"/>
    <s v="LOSURDO, LILIANA; BOTTIGLI, UBALDO"/>
    <n v="2"/>
    <s v="Ensemble discretewavelet transform and gray-level co-occurrence matrix for microcalcification cluster classification in digital mammography"/>
    <x v="0"/>
    <x v="2"/>
    <s v="APPLIED SCIENCES"/>
    <n v="35"/>
    <n v="6.2530000000000001"/>
    <x v="3"/>
    <n v="36.929000000000002"/>
    <x v="0"/>
    <n v="28"/>
    <n v="8.39"/>
    <s v="Q1"/>
    <n v="34.615000000000002"/>
    <s v="Q2"/>
    <x v="20"/>
    <x v="1"/>
    <x v="1"/>
  </r>
  <r>
    <s v="BOTTIGLI"/>
    <s v="UBALDO"/>
    <s v="01/11/2000"/>
    <s v="01/11/2021"/>
    <s v="Docenti di ruolo di Ia fascia"/>
    <s v="Settore FIS/07 - Fisica Applicata(Beni Culturali, Ambientali, Biol.e Medicin)"/>
    <s v="LOSURDO, LILIANA; BOTTIGLI, UBALDO; DELOGU, PASQUALE"/>
    <n v="3"/>
    <s v="Fully Automated Support System for Diagnosis of Breast Cancer in Contrast-Enhanced Spectral Mammography Images"/>
    <x v="0"/>
    <x v="2"/>
    <s v="JOURNAL OF CLINICAL MEDICINE"/>
    <n v="42"/>
    <n v="3.859"/>
    <x v="3"/>
    <m/>
    <x v="3"/>
    <n v="41"/>
    <m/>
    <m/>
    <m/>
    <m/>
    <x v="19"/>
    <x v="1"/>
    <x v="1"/>
  </r>
  <r>
    <s v="BOTTIGLI"/>
    <s v="UBALDO"/>
    <s v="01/11/2000"/>
    <s v="01/11/2021"/>
    <s v="Docenti di ruolo di Ia fascia"/>
    <s v="Settore FIS/07 - Fisica Applicata(Beni Culturali, Ambientali, Biol.e Medicin)"/>
    <s v="LOSURDO, LILIANA; BOTTIGLI, UBALDO; MANGIA, ANNA MARIA"/>
    <n v="3"/>
    <s v="A gradient-based approach for breast DCE-MRI analysis"/>
    <x v="0"/>
    <x v="4"/>
    <s v="BIOMED RESEARCH INTERNATIONAL"/>
    <n v="28"/>
    <n v="19.559000000000001"/>
    <x v="3"/>
    <n v="40.380000000000003"/>
    <x v="0"/>
    <n v="25"/>
    <n v="17.8"/>
    <s v="Q1"/>
    <n v="57.716050000000003"/>
    <s v="Q3"/>
    <x v="20"/>
    <x v="1"/>
    <x v="1"/>
  </r>
  <r>
    <s v="BOTTIGLI"/>
    <s v="UBALDO"/>
    <s v="01/11/2000"/>
    <s v="01/11/2021"/>
    <s v="Docenti di ruolo di Ia fascia"/>
    <s v="Settore FIS/07 - Fisica Applicata(Beni Culturali, Ambientali, Biol.e Medicin)"/>
    <s v="BOTTIGLI, UBALDO; DELOGU, PASQUALE; DI TRAPANI, VITTORIO"/>
    <n v="3"/>
    <s v="Advancements towards the implementation of clinical phase-contrast breast computed tomography at Elettra"/>
    <x v="0"/>
    <x v="2"/>
    <s v="JOURNAL OF SYNCHROTRON RADIATION"/>
    <n v="47"/>
    <n v="2.4289999999999998"/>
    <x v="3"/>
    <n v="28.042999999999999"/>
    <x v="0"/>
    <n v="42"/>
    <n v="4.21"/>
    <s v="Q1"/>
    <n v="43.814"/>
    <s v="Q2"/>
    <x v="19"/>
    <x v="1"/>
    <x v="1"/>
  </r>
  <r>
    <s v="BOTTIGLI"/>
    <s v="UBALDO"/>
    <s v="01/11/2000"/>
    <s v="01/11/2021"/>
    <s v="Docenti di ruolo di Ia fascia"/>
    <s v="Settore FIS/07 - Fisica Applicata(Beni Culturali, Ambientali, Biol.e Medicin)"/>
    <s v="BOSSINI, EDOARDO; BOTTIGLI, UBALDO; LOSURDO, LILIANA; SCRIBANO, ANGELO; TURINI, NICOLA"/>
    <n v="5"/>
    <s v="Elastic differential cross-section measurement at √s=13 TeV by TOTEM"/>
    <x v="0"/>
    <x v="2"/>
    <s v="THE EUROPEAN PHYSICAL JOURNAL. C, PARTICLES AND FIELDS"/>
    <n v="55"/>
    <n v="3.327"/>
    <x v="3"/>
    <n v="0.46700000000000003"/>
    <x v="1"/>
    <n v="40"/>
    <n v="8.44"/>
    <s v="Q1"/>
    <n v="22.414000000000001"/>
    <s v="Q1"/>
    <x v="21"/>
    <x v="1"/>
    <x v="1"/>
  </r>
  <r>
    <s v="BOTTIGLI"/>
    <s v="UBALDO"/>
    <s v="01/11/2000"/>
    <s v="01/11/2021"/>
    <s v="Docenti di ruolo di Ia fascia"/>
    <s v="Settore FIS/07 - Fisica Applicata(Beni Culturali, Ambientali, Biol.e Medicin)"/>
    <s v="BERRETTI, MIRKO; BOSSINI, EDOARDO; BOTTIGLI, UBALDO; LOSURDO, LILIANA; SCRIBANO, ANGELO"/>
    <n v="5"/>
    <s v="Observation of proton-tagged, central (semi)exclusive production of high-mass lepton pairs in pp collisions at 13 TeV with the CMS-TOTEM precision proton spectrometer"/>
    <x v="0"/>
    <x v="4"/>
    <s v="JOURNAL OF HIGH ENERGY PHYSICS"/>
    <n v="43"/>
    <n v="5.73"/>
    <x v="3"/>
    <n v="0.35699999999999998"/>
    <x v="1"/>
    <n v="33"/>
    <n v="13.6"/>
    <s v="Q1"/>
    <n v="15.517241500000001"/>
    <s v="Q1"/>
    <x v="20"/>
    <x v="1"/>
    <x v="1"/>
  </r>
  <r>
    <s v="BOTTIGLI"/>
    <s v="UBALDO"/>
    <s v="01/11/2000"/>
    <s v="01/11/2021"/>
    <s v="Docenti di ruolo di Ia fascia"/>
    <s v="Settore FIS/07 - Fisica Applicata(Beni Culturali, Ambientali, Biol.e Medicin)"/>
    <s v="BERRETTI, MIRKO; BOSSINI, EDOARDO; BOTTIGLI, UBALDO; LOSURDO, LILIANA; OLIVERI, ERALDO; SCRIBANO, ANGELO; TURINI, NICOLA"/>
    <n v="7"/>
    <s v="Evidence for non-exponential elastic proton-proton differential cross-section at low |t| and √s=8 TeV by TOTEM"/>
    <x v="0"/>
    <x v="0"/>
    <s v="NUCLEAR PHYSICS. B"/>
    <n v="129"/>
    <n v="1.1919999999999999"/>
    <x v="3"/>
    <n v="34.869999999999997"/>
    <x v="0"/>
    <n v="100"/>
    <n v="2.85"/>
    <s v="Q1"/>
    <n v="33.929000000000002"/>
    <s v="Q2"/>
    <x v="21"/>
    <x v="1"/>
    <x v="1"/>
  </r>
  <r>
    <s v="BOTTIGLI"/>
    <s v="UBALDO"/>
    <s v="01/11/2000"/>
    <s v="01/11/2021"/>
    <s v="Docenti di ruolo di Ia fascia"/>
    <s v="Settore FIS/07 - Fisica Applicata(Beni Culturali, Ambientali, Biol.e Medicin)"/>
    <s v="BERRETTI, MIRKO; BOSSINI, EDOARDO; BOTTIGLI, UBALDO; LOSURDO, LILIANA; OLIVERI, ERALDO; SCRIBANO, ANGELO; TURINI, NICOLA"/>
    <n v="7"/>
    <s v="Measurement of the forward charged particle pseudorapidity density in pp collisions at s=8  TeV using a displaced interaction point: TOTEM Collaboration"/>
    <x v="0"/>
    <x v="0"/>
    <s v="THE EUROPEAN PHYSICAL JOURNAL. C, PARTICLES AND FIELDS"/>
    <n v="14"/>
    <n v="34.734000000000002"/>
    <x v="0"/>
    <n v="9.5239999999999991"/>
    <x v="1"/>
    <n v="8"/>
    <n v="63.07"/>
    <s v="Q3"/>
    <n v="19.643000000000001"/>
    <s v="Q1"/>
    <x v="21"/>
    <x v="1"/>
    <x v="1"/>
  </r>
  <r>
    <s v="BOTTIGLI"/>
    <s v="UBALDO"/>
    <s v="01/11/2000"/>
    <s v="01/11/2021"/>
    <s v="Docenti di ruolo di Ia fascia"/>
    <s v="Settore FIS/07 - Fisica Applicata(Beni Culturali, Ambientali, Biol.e Medicin)"/>
    <s v="BERRETTI, MIRKO; BOSSINI, EDOARDO; BOTTIGLI, UBALDO; LOSURDO, LILIANA; OLIVERI, ERALDO; RUGGIERO, GRAZIA; SCRIBANO, ANGELO; TURINI, NICOLA"/>
    <n v="8"/>
    <s v="Diamond detectors for the TOTEM timing upgrade"/>
    <x v="0"/>
    <x v="3"/>
    <s v="JOURNAL OF INSTRUMENTATION"/>
    <n v="23"/>
    <n v="10.115"/>
    <x v="3"/>
    <n v="58.868000000000002"/>
    <x v="2"/>
    <n v="14"/>
    <n v="40.42"/>
    <s v="Q2"/>
    <n v="71.311480000000003"/>
    <s v="Q3"/>
    <x v="21"/>
    <x v="1"/>
    <x v="1"/>
  </r>
  <r>
    <s v="BOTTIGLI"/>
    <s v="UBALDO"/>
    <s v="01/11/2000"/>
    <s v="01/11/2021"/>
    <s v="Docenti di ruolo di Ia fascia"/>
    <s v="Settore FIS/07 - Fisica Applicata(Beni Culturali, Ambientali, Biol.e Medicin)"/>
    <s v="BERRETTI, MIRKO; BOSSINI, EDOARDO; BOTTIGLI, UBALDO; LOSURDO, LILIANA; OLIVERI, ERALDO; RUGGIERO, GRAZIA; SCRIBANO, ANGELO; TURINI, NICOLA"/>
    <n v="8"/>
    <s v="First measurement of elastic, inelastic and total cross-section at √s=13 TeV by TOTEM and overview of cross-section data at LHC energies"/>
    <x v="0"/>
    <x v="2"/>
    <s v="THE EUROPEAN PHYSICAL JOURNAL. C, PARTICLES AND FIELDS"/>
    <n v="95"/>
    <n v="0.81200000000000006"/>
    <x v="3"/>
    <n v="0.46700000000000003"/>
    <x v="1"/>
    <n v="78"/>
    <m/>
    <m/>
    <m/>
    <m/>
    <x v="21"/>
    <x v="1"/>
    <x v="1"/>
  </r>
  <r>
    <s v="BOTTIGLI"/>
    <s v="UBALDO"/>
    <s v="01/11/2000"/>
    <s v="01/11/2021"/>
    <s v="Docenti di ruolo di Ia fascia"/>
    <s v="Settore FIS/07 - Fisica Applicata(Beni Culturali, Ambientali, Biol.e Medicin)"/>
    <s v="BERRETTI, MIRKO; BOSSINI, EDOARDO; BOTTIGLI, UBALDO; LOSURDO, LILIANA; OLIVERI, ERALDO; RUGGIERO, GRAZIA; SCRIBANO, ANGELO; TURINI, NICOLA"/>
    <n v="8"/>
    <s v="Measurement of elastic pp scattering at s√=8  TeV in the Coulomb–nuclear interference region: determination of the ρ-parameter and the total cross-section"/>
    <x v="0"/>
    <x v="1"/>
    <s v="THE EUROPEAN PHYSICAL JOURNAL. C, PARTICLES AND FIELDS"/>
    <n v="109"/>
    <n v="1.6160000000000001"/>
    <x v="3"/>
    <n v="0.04"/>
    <x v="1"/>
    <n v="85"/>
    <m/>
    <m/>
    <m/>
    <m/>
    <x v="21"/>
    <x v="1"/>
    <x v="1"/>
  </r>
  <r>
    <s v="BOTTIGLI"/>
    <s v="UBALDO"/>
    <s v="01/11/2000"/>
    <s v="01/11/2021"/>
    <s v="Docenti di ruolo di Ia fascia"/>
    <s v="Settore FIS/07 - Fisica Applicata(Beni Culturali, Ambientali, Biol.e Medicin)"/>
    <s v="BERRETTI, MIRKO; BOSSINI, EDOARDO; BOTTIGLI, UBALDO; DE LEONARDIS, FRANCESCO; GARCIA, GERALD FORT; ISIDORI, TOMMASO; LOSURDO, LILIANA; OLIVERI, ERALDO; RUGGIERO, GRAZIA; SCRIBANO, ANGELO; TURINI, NICOLA; MARTELLO, VALENTINO GABRIEL"/>
    <n v="12"/>
    <s v="First determination of the ρ parameter at √s=13 TeV: probing the existence of a colourless C-odd three-gluon compound state: TOTEM Collaboration"/>
    <x v="0"/>
    <x v="2"/>
    <s v="THE EUROPEAN PHYSICAL JOURNAL. C, PARTICLES AND FIELDS"/>
    <n v="75"/>
    <n v="1.44"/>
    <x v="3"/>
    <n v="0.46700000000000003"/>
    <x v="1"/>
    <n v="67"/>
    <n v="2.73"/>
    <s v="Q1"/>
    <n v="22.414000000000001"/>
    <s v="Q1"/>
    <x v="21"/>
    <x v="1"/>
    <x v="1"/>
  </r>
  <r>
    <s v="BROGI"/>
    <s v="PAOLO"/>
    <s v="01/06/2018"/>
    <s v="01/06/2026"/>
    <s v="Ricercatori a tempo determinato"/>
    <s v="Settore FIS/04 - Fisica Nucleare e Subnucleare"/>
    <s v="BROGI, PAOLO"/>
    <n v="1"/>
    <s v="Dark Count Rate Distribution in Neutron-Irradiated CMOS SPADs"/>
    <x v="0"/>
    <x v="2"/>
    <s v="IEEE TRANSACTIONS ON ELECTRON DEVICES"/>
    <n v="4"/>
    <n v="61.387999999999998"/>
    <x v="1"/>
    <n v="26.416"/>
    <x v="0"/>
    <n v="3"/>
    <n v="76.34"/>
    <s v="Q4"/>
    <n v="34.515999999999998"/>
    <s v="Q2"/>
    <x v="22"/>
    <x v="0"/>
    <x v="0"/>
  </r>
  <r>
    <s v="BROGI"/>
    <s v="PAOLO"/>
    <s v="01/06/2018"/>
    <s v="01/06/2026"/>
    <s v="Ricercatori a tempo determinato"/>
    <s v="Settore FIS/04 - Fisica Nucleare e Subnucleare"/>
    <s v="BROGI, PAOLO; MARROCCHESI, PIER SIMONE"/>
    <n v="2"/>
    <s v="Crosstalk mapping in CMOS SPAD arrays"/>
    <x v="4"/>
    <x v="1"/>
    <s v="2016 IEEE Nuclear Science Symposium, Medical Imaging Conference and Room-Temperature Semiconductor Detector Workshop, NSS/MIC/RTSD 2016"/>
    <n v="15"/>
    <n v="6.7140000000000004"/>
    <x v="3"/>
    <m/>
    <x v="3"/>
    <n v="15"/>
    <n v="4.74"/>
    <s v="Q1"/>
    <m/>
    <m/>
    <x v="23"/>
    <x v="0"/>
    <x v="0"/>
  </r>
  <r>
    <s v="BROGI"/>
    <s v="PAOLO"/>
    <s v="01/06/2018"/>
    <s v="01/06/2026"/>
    <s v="Ricercatori a tempo determinato"/>
    <s v="Settore FIS/04 - Fisica Nucleare e Subnucleare"/>
    <s v="BROGI, PAOLO; MARROCCHESI, PIER SIMONE"/>
    <n v="2"/>
    <s v="Dark Count Rate Degradation in CMOS SPADs Exposed to X-Rays and Neutrons"/>
    <x v="0"/>
    <x v="2"/>
    <s v="IEEE TRANSACTIONS ON NUCLEAR SCIENCE"/>
    <n v="14"/>
    <n v="23.167000000000002"/>
    <x v="3"/>
    <n v="42.424999999999997"/>
    <x v="0"/>
    <n v="13"/>
    <m/>
    <m/>
    <m/>
    <m/>
    <x v="23"/>
    <x v="0"/>
    <x v="0"/>
  </r>
  <r>
    <s v="BROGI"/>
    <s v="PAOLO"/>
    <s v="01/06/2018"/>
    <s v="01/06/2026"/>
    <s v="Ricercatori a tempo determinato"/>
    <s v="Settore FIS/04 - Fisica Nucleare e Subnucleare"/>
    <s v="BROGI, PAOLO; MARROCCHESI, PIER SIMONE"/>
    <n v="2"/>
    <s v="First prototypes of two-tier avalanche pixel sensors for particle detection"/>
    <x v="0"/>
    <x v="3"/>
    <s v="NUCLEAR INSTRUMENTS &amp; METHODS IN PHYSICS RESEARCH. SECTION A, ACCELERATORS, SPECTROMETERS, DETECTORS AND ASSOCIATED EQUIPMENT"/>
    <n v="15"/>
    <n v="28.954000000000001"/>
    <x v="0"/>
    <n v="47.213999999999999"/>
    <x v="0"/>
    <n v="14"/>
    <n v="17.28"/>
    <s v="Q1"/>
    <n v="28.787877999999999"/>
    <s v="Q2"/>
    <x v="23"/>
    <x v="0"/>
    <x v="0"/>
  </r>
  <r>
    <s v="BROGI"/>
    <s v="PAOLO"/>
    <s v="01/06/2018"/>
    <s v="01/06/2026"/>
    <s v="Ricercatori a tempo determinato"/>
    <s v="Settore FIS/04 - Fisica Nucleare e Subnucleare"/>
    <s v="BROGI, PAOLO; MARROCCHESI, PIER SIMONE"/>
    <n v="2"/>
    <s v="Geiger-mode Avalanche Pixels in 180 nm HV CMOS Process for a Dual-layer Particle Detector"/>
    <x v="4"/>
    <x v="1"/>
    <m/>
    <n v="0"/>
    <n v="50.204999999999998"/>
    <x v="1"/>
    <m/>
    <x v="3"/>
    <n v="0"/>
    <n v="100"/>
    <s v="Q4"/>
    <m/>
    <m/>
    <x v="23"/>
    <x v="0"/>
    <x v="0"/>
  </r>
  <r>
    <s v="BROGI"/>
    <s v="PAOLO"/>
    <s v="01/06/2018"/>
    <s v="01/06/2026"/>
    <s v="Ricercatori a tempo determinato"/>
    <s v="Settore FIS/04 - Fisica Nucleare e Subnucleare"/>
    <s v="BROGI, PAOLO; MARROCCHESI, PIER SIMONE"/>
    <n v="2"/>
    <s v="Crosstalk Characterization of a Two-Tier Pixelated Avalanche Sensor for Charged Particle Detection"/>
    <x v="0"/>
    <x v="4"/>
    <s v="IEEE JOURNAL OF SELECTED TOPICS IN QUANTUM ELECTRONICS"/>
    <n v="5"/>
    <n v="62.292000000000002"/>
    <x v="1"/>
    <n v="19.167000000000002"/>
    <x v="1"/>
    <n v="3"/>
    <n v="69.989999999999995"/>
    <s v="Q3"/>
    <n v="10"/>
    <s v="Q1"/>
    <x v="23"/>
    <x v="0"/>
    <x v="0"/>
  </r>
  <r>
    <s v="BROGI"/>
    <s v="PAOLO"/>
    <s v="01/06/2018"/>
    <s v="01/06/2026"/>
    <s v="Ricercatori a tempo determinato"/>
    <s v="Settore FIS/04 - Fisica Nucleare e Subnucleare"/>
    <s v="BROGI, PAOLO; MARROCCHESI, PIER SIMONE; SULAJ, ARTA"/>
    <n v="3"/>
    <s v="First demonstration of a two-tier pixelated avalanche sensor for charged particle detection"/>
    <x v="0"/>
    <x v="3"/>
    <s v="IEEE JOURNAL OF THE ELECTRON DEVICES SOCIETY"/>
    <n v="22"/>
    <n v="25.131"/>
    <x v="0"/>
    <n v="25.84"/>
    <x v="0"/>
    <n v="17"/>
    <n v="32.35"/>
    <s v="Q2"/>
    <n v="31.73077"/>
    <s v="Q2"/>
    <x v="23"/>
    <x v="0"/>
    <x v="0"/>
  </r>
  <r>
    <s v="BROGI"/>
    <s v="PAOLO"/>
    <s v="01/06/2018"/>
    <s v="01/06/2026"/>
    <s v="Ricercatori a tempo determinato"/>
    <s v="Settore FIS/04 - Fisica Nucleare e Subnucleare"/>
    <s v="BROGI, PAOLO; MARROCCHESI, PIER SIMONE; MAESTRO, PAOLO"/>
    <n v="3"/>
    <s v="CALET measurements with cosmic nuclei: Expected performances of tracking and charge identification"/>
    <x v="4"/>
    <x v="0"/>
    <s v="POS PROCEEDINGS OF SCIENCE"/>
    <n v="7"/>
    <n v="0.97099999999999997"/>
    <x v="3"/>
    <m/>
    <x v="3"/>
    <m/>
    <m/>
    <m/>
    <m/>
    <m/>
    <x v="24"/>
    <x v="0"/>
    <x v="0"/>
  </r>
  <r>
    <s v="CALIANI"/>
    <s v="ILARIA"/>
    <s v="18/12/2018"/>
    <s v="18/12/2021"/>
    <s v="Ricercatori a tempo determinato"/>
    <s v="Settore BIO/07 - Ecologia"/>
    <s v="CALIANI, ILARIA"/>
    <n v="1"/>
    <s v="Biomarkers employment in planktonic copepods for early management and conservation of aquatic ecosystems: the case of the 'Capo Peloro' lakes (southern Italy)"/>
    <x v="0"/>
    <x v="4"/>
    <s v="REGIONAL STUDIES IN MARINE SCIENCE"/>
    <n v="5"/>
    <n v="51.100999999999999"/>
    <x v="1"/>
    <n v="46.331000000000003"/>
    <x v="0"/>
    <n v="5"/>
    <n v="74.989999999999995"/>
    <s v="Q3"/>
    <n v="66.363640000000004"/>
    <s v="Q3"/>
    <x v="25"/>
    <x v="1"/>
    <x v="0"/>
  </r>
  <r>
    <s v="CALIANI"/>
    <s v="ILARIA"/>
    <s v="18/12/2018"/>
    <s v="18/12/2021"/>
    <s v="Ricercatori a tempo determinato"/>
    <s v="Settore BIO/07 - Ecologia"/>
    <s v="CALIANI, ILARIA; FOSSI, MARIA CRISTINA"/>
    <n v="2"/>
    <s v="Effects of copper on larvae of the marbled crab Pachygrapsus marmoratus (Decapoda, Grapsidae): Toxicity test and biochemical marker responses"/>
    <x v="0"/>
    <x v="2"/>
    <s v="COMPARATIVE BIOCHEMISTRY AND PHYSIOLOGY. C. TOXICOLOGY &amp; PHARMACOLOGY"/>
    <n v="9"/>
    <n v="50.89"/>
    <x v="1"/>
    <n v="13.287000000000001"/>
    <x v="1"/>
    <n v="7"/>
    <n v="34.17"/>
    <s v="Q2"/>
    <n v="2.6629999999999998"/>
    <s v="Q1"/>
    <x v="26"/>
    <x v="1"/>
    <x v="0"/>
  </r>
  <r>
    <s v="CALIANI"/>
    <s v="ILARIA"/>
    <s v="18/12/2018"/>
    <s v="18/12/2021"/>
    <s v="Ricercatori a tempo determinato"/>
    <s v="Settore BIO/07 - Ecologia"/>
    <s v="CALIANI, ILARIA; CASINI, SILVIA; QUERCI, GIACOMO"/>
    <n v="3"/>
    <s v="Biochemical and genotoxic biomarkers in Atherina boyeri to evaluate the status of aquatic ecosystems"/>
    <x v="0"/>
    <x v="2"/>
    <s v="REGIONAL STUDIES IN MARINE SCIENCE"/>
    <n v="9"/>
    <n v="27.064"/>
    <x v="0"/>
    <n v="43.52"/>
    <x v="0"/>
    <n v="5"/>
    <n v="66.09"/>
    <s v="Q3"/>
    <n v="76.626999999999995"/>
    <s v="Q4"/>
    <x v="27"/>
    <x v="1"/>
    <x v="0"/>
  </r>
  <r>
    <s v="CALIANI"/>
    <s v="ILARIA"/>
    <s v="18/12/2018"/>
    <s v="18/12/2021"/>
    <s v="Ricercatori a tempo determinato"/>
    <s v="Settore BIO/07 - Ecologia"/>
    <s v="ANCORA, STEFANIA; CALIANI, ILARIA; LEONZIO, CLAUDIO"/>
    <n v="3"/>
    <s v="Carbonic anhydrase integrated into a multimarker approach for the detection of the stress status induced by pollution exposure in Mytilus galloprovincialis: A field case study"/>
    <x v="0"/>
    <x v="2"/>
    <s v="SCIENCE OF THE TOTAL ENVIRONMENT"/>
    <n v="30"/>
    <n v="21.832999999999998"/>
    <x v="3"/>
    <n v="20.911000000000001"/>
    <x v="1"/>
    <n v="26"/>
    <n v="20.92"/>
    <s v="Q1"/>
    <n v="8.1129999999999995"/>
    <s v="Q1"/>
    <x v="25"/>
    <x v="1"/>
    <x v="0"/>
  </r>
  <r>
    <s v="CALIANI"/>
    <s v="ILARIA"/>
    <s v="18/12/2018"/>
    <s v="18/12/2021"/>
    <s v="Ricercatori a tempo determinato"/>
    <s v="Settore BIO/07 - Ecologia"/>
    <s v="CALIANI, ILARIA; FOSSI, MARIA CRISTINA; CASINI, SILVIA"/>
    <n v="3"/>
    <s v="Biochemical and cellular responses of the crab Pachygrapsus Marmoratus to evaluate the environmental contamination of the Livorno harbour (Italy) and of and adjacent MPA"/>
    <x v="4"/>
    <x v="4"/>
    <m/>
    <m/>
    <m/>
    <x v="4"/>
    <m/>
    <x v="3"/>
    <m/>
    <m/>
    <m/>
    <m/>
    <m/>
    <x v="28"/>
    <x v="1"/>
    <x v="0"/>
  </r>
  <r>
    <s v="CALIANI"/>
    <s v="ILARIA"/>
    <s v="18/12/2018"/>
    <s v="18/12/2021"/>
    <s v="Ricercatori a tempo determinato"/>
    <s v="Settore BIO/07 - Ecologia"/>
    <s v="CASINI, SILVIA; CAMPANI, TOMMASO; DI NOI, AGATA; CALIANI, ILARIA"/>
    <n v="4"/>
    <s v="Evaluation of the ecotoxicological stress induced by anthropogenic contaminants in Apis mellifera"/>
    <x v="6"/>
    <x v="2"/>
    <m/>
    <m/>
    <m/>
    <x v="4"/>
    <m/>
    <x v="3"/>
    <m/>
    <m/>
    <m/>
    <m/>
    <m/>
    <x v="27"/>
    <x v="1"/>
    <x v="0"/>
  </r>
  <r>
    <s v="CALIANI"/>
    <s v="ILARIA"/>
    <s v="18/12/2018"/>
    <s v="18/12/2021"/>
    <s v="Ricercatori a tempo determinato"/>
    <s v="Settore BIO/07 - Ecologia"/>
    <s v="BAINI, MATTEO; BIANCHI, NICOLA; CALIANI, ILARIA; MARSILI, LETIZIA"/>
    <n v="4"/>
    <s v="Developing sampling protocols for biomonitoring contaminants in Mediterranean seabird"/>
    <x v="2"/>
    <x v="1"/>
    <m/>
    <m/>
    <m/>
    <x v="4"/>
    <m/>
    <x v="3"/>
    <m/>
    <m/>
    <m/>
    <m/>
    <m/>
    <x v="29"/>
    <x v="1"/>
    <x v="0"/>
  </r>
  <r>
    <s v="CALIANI"/>
    <s v="ILARIA"/>
    <s v="18/12/2018"/>
    <s v="18/12/2021"/>
    <s v="Ricercatori a tempo determinato"/>
    <s v="Settore BIO/07 - Ecologia"/>
    <s v="CALIANI, ILARIA; DI NOI, AGATA; FOSSI, MARIA CRISTINA; CASINI, SILVIA"/>
    <n v="4"/>
    <s v="Risposte biochimiche nel granchio Pachygrapsus marmoratus per la valutazione della contaminazione ambientale del porto di Livorno (Italia)."/>
    <x v="6"/>
    <x v="2"/>
    <s v="BIOLOGIA MARINA MEDITERRANEA"/>
    <m/>
    <m/>
    <x v="4"/>
    <m/>
    <x v="3"/>
    <m/>
    <m/>
    <m/>
    <m/>
    <m/>
    <x v="28"/>
    <x v="1"/>
    <x v="0"/>
  </r>
  <r>
    <s v="CALIANI"/>
    <s v="ILARIA"/>
    <s v="18/12/2018"/>
    <s v="18/12/2021"/>
    <s v="Ricercatori a tempo determinato"/>
    <s v="Settore BIO/07 - Ecologia"/>
    <s v="CALIANI, ILARIA; POGGIONI, LETIZIA; FOSSI, MARIA CRISTINA; CASINI, SILVIA"/>
    <n v="4"/>
    <s v="An immune response-based approach to evaluate physiological stress in rehabilitating loggerhead sea turtle"/>
    <x v="0"/>
    <x v="2"/>
    <s v="VETERINARY IMMUNOLOGY AND IMMUNOPATHOLOGY"/>
    <n v="9"/>
    <n v="23.225999999999999"/>
    <x v="3"/>
    <n v="20.099"/>
    <x v="1"/>
    <n v="8"/>
    <n v="32.46"/>
    <s v="Q2"/>
    <n v="25.177"/>
    <s v="Q2"/>
    <x v="28"/>
    <x v="1"/>
    <x v="0"/>
  </r>
  <r>
    <s v="CALIANI"/>
    <s v="ILARIA"/>
    <s v="18/12/2018"/>
    <s v="18/12/2021"/>
    <s v="Ricercatori a tempo determinato"/>
    <s v="Settore BIO/07 - Ecologia"/>
    <s v="CASINI, SILVIA; CALIANI, ILARIA; POGGIONI, LETIZIA; DI NOI, AGATA; CAMPANI, TOMMASO"/>
    <n v="5"/>
    <s v="Can agricultural fungicides be a source of stress for non-target soil organisms? An ecotoxicological study on Eisenia fetida (Savigny, 1826)"/>
    <x v="6"/>
    <x v="2"/>
    <m/>
    <m/>
    <m/>
    <x v="4"/>
    <m/>
    <x v="3"/>
    <m/>
    <m/>
    <m/>
    <m/>
    <m/>
    <x v="27"/>
    <x v="1"/>
    <x v="0"/>
  </r>
  <r>
    <s v="CALIANI"/>
    <s v="ILARIA"/>
    <s v="18/12/2018"/>
    <s v="18/12/2021"/>
    <s v="Ricercatori a tempo determinato"/>
    <s v="Settore BIO/07 - Ecologia"/>
    <s v="CAMPANI, TOMMASO; CALIANI, ILARIA; ROMI, MARCO; FOSSI, MARIA CRISTINA; CASINI, SILVIA"/>
    <n v="5"/>
    <s v="Assessment of toxicological effects of raw and bioremediated olive mill waste in the earthworm Eisenia fetida: a biomarker approach for sustainable agriculture"/>
    <x v="0"/>
    <x v="3"/>
    <s v="APPLIED SOIL ECOLOGY"/>
    <n v="18"/>
    <n v="21.827000000000002"/>
    <x v="3"/>
    <n v="12.58"/>
    <x v="1"/>
    <n v="16"/>
    <n v="37.799999999999997"/>
    <s v="Q2"/>
    <n v="22.058823"/>
    <s v="Q1"/>
    <x v="28"/>
    <x v="1"/>
    <x v="0"/>
  </r>
  <r>
    <s v="CALIANI"/>
    <s v="ILARIA"/>
    <s v="18/12/2018"/>
    <s v="18/12/2021"/>
    <s v="Ricercatori a tempo determinato"/>
    <s v="Settore BIO/07 - Ecologia"/>
    <s v="FOSSI, MARIA CRISTINA; CALIANI, ILARIA; CASINI, SILVIA; PANTI, CRISTINA; BAINI, MATTEO"/>
    <n v="5"/>
    <s v="Bioindicators for monitoring marine litter ingestion and its impacts on Mediterranean biodiversity"/>
    <x v="0"/>
    <x v="4"/>
    <s v="ENVIRONMENTAL POLLUTION"/>
    <n v="225"/>
    <n v="1.681"/>
    <x v="3"/>
    <n v="4.2610000000000001"/>
    <x v="1"/>
    <n v="181"/>
    <n v="7.61"/>
    <s v="Q1"/>
    <n v="9.7609560000000002"/>
    <s v="Q1"/>
    <x v="30"/>
    <x v="1"/>
    <x v="0"/>
  </r>
  <r>
    <s v="CALIANI"/>
    <s v="ILARIA"/>
    <s v="18/12/2018"/>
    <s v="18/12/2021"/>
    <s v="Ricercatori a tempo determinato"/>
    <s v="Settore BIO/07 - Ecologia"/>
    <s v="BAINI, MATTEO; PANTI, CRISTINA; CALIANI, ILARIA; CAMPANI, TOMMASO; FOSSI, MARIA CRISTINA"/>
    <n v="5"/>
    <s v="Abundance and characterization of floating microplastics along the Tuscany coast (Italy): the first aplication of the MSFD monitoring proticol"/>
    <x v="6"/>
    <x v="0"/>
    <m/>
    <m/>
    <m/>
    <x v="4"/>
    <m/>
    <x v="3"/>
    <m/>
    <m/>
    <m/>
    <m/>
    <m/>
    <x v="31"/>
    <x v="1"/>
    <x v="0"/>
  </r>
  <r>
    <s v="CALIANI"/>
    <s v="ILARIA"/>
    <s v="18/12/2018"/>
    <s v="18/12/2021"/>
    <s v="Ricercatori a tempo determinato"/>
    <s v="Settore BIO/07 - Ecologia"/>
    <s v="FOSSI, MARIA CRISTINA; PANTI, CRISTINA; MARSILI, LETIZIA; BAINI, MATTEO; CALIANI, ILARIA"/>
    <n v="5"/>
    <s v="Microplastic, gyres and fin whales in the Mediterranean Sea"/>
    <x v="6"/>
    <x v="0"/>
    <m/>
    <m/>
    <m/>
    <x v="4"/>
    <m/>
    <x v="3"/>
    <m/>
    <m/>
    <m/>
    <m/>
    <m/>
    <x v="32"/>
    <x v="1"/>
    <x v="0"/>
  </r>
  <r>
    <s v="CALIANI"/>
    <s v="ILARIA"/>
    <s v="18/12/2018"/>
    <s v="18/12/2021"/>
    <s v="Ricercatori a tempo determinato"/>
    <s v="Settore BIO/07 - Ecologia"/>
    <s v="BAINI, MATTEO; PEDA', CRISTINA; PANTI, CRISTINA; CALIANI, ILARIA; CASINI, SILVIA; LEONZIO, CLAUDIO; FOSSI, MARIA CRISTINA"/>
    <n v="7"/>
    <s v="Bioindicator selection in the strategies for monitoring marine litter in the Mediterranean sea"/>
    <x v="3"/>
    <x v="3"/>
    <m/>
    <m/>
    <m/>
    <x v="4"/>
    <m/>
    <x v="3"/>
    <m/>
    <m/>
    <m/>
    <m/>
    <m/>
    <x v="30"/>
    <x v="1"/>
    <x v="0"/>
  </r>
  <r>
    <s v="CALIANI"/>
    <s v="ILARIA"/>
    <s v="18/12/2018"/>
    <s v="18/12/2021"/>
    <s v="Ricercatori a tempo determinato"/>
    <s v="Settore BIO/07 - Ecologia"/>
    <s v="BAINI, MATTEO; FOSSI, MARIA CRISTINA; GALLI, MATTEO; CALIANI, ILARIA; CAMPANI, TOMMASO; FINOIA, MARIA GRAZIA; PANTI, CRISTINA"/>
    <n v="7"/>
    <s v="Abundance and characterization of microplastics in the coastal waters of Tuscany (Italy): The application of the MSFD monitoring protocol in the Mediterranean Sea"/>
    <x v="0"/>
    <x v="4"/>
    <s v="MARINE POLLUTION BULLETIN"/>
    <n v="124"/>
    <n v="0.46800000000000003"/>
    <x v="3"/>
    <n v="5.9180000000000001"/>
    <x v="1"/>
    <n v="113"/>
    <n v="2.2000000000000002"/>
    <s v="Q1"/>
    <n v="4.1666664999999998"/>
    <s v="Q1"/>
    <x v="31"/>
    <x v="1"/>
    <x v="0"/>
  </r>
  <r>
    <s v="CALIANI"/>
    <s v="ILARIA"/>
    <s v="18/12/2018"/>
    <s v="18/12/2021"/>
    <s v="Ricercatori a tempo determinato"/>
    <s v="Settore BIO/07 - Ecologia"/>
    <s v="CASINI, SILVIA; CALIANI, ILARIA; MARSILI, LETIZIA; BIANCHI, NICOLA; CAMPANI, TOMMASO; ANCORA, STEFANIA; FOSSI, MARIA CRISTINA"/>
    <n v="7"/>
    <s v="Ecotoxicological assessment of Caretta caretta (Linnaeus, 1758) in the Mediterranean Sea using an integrated non-invasive protocol"/>
    <x v="4"/>
    <x v="4"/>
    <m/>
    <m/>
    <m/>
    <x v="4"/>
    <m/>
    <x v="3"/>
    <m/>
    <m/>
    <m/>
    <m/>
    <m/>
    <x v="33"/>
    <x v="1"/>
    <x v="0"/>
  </r>
  <r>
    <s v="CALIANI"/>
    <s v="ILARIA"/>
    <s v="18/12/2018"/>
    <s v="18/12/2021"/>
    <s v="Ricercatori a tempo determinato"/>
    <s v="Settore BIO/07 - Ecologia"/>
    <s v="CASINI, SILVIA; CALIANI, ILARIA; GIANNETTI, MATTEO; MARSILI, LETIZIA; MALTESE, SILVIA; COPPOLA, DANIELE; CAMPANI, TOMMASO; ANCORA, STEFANIA; FOSSI, MARIA CRISTINA"/>
    <n v="9"/>
    <s v="First ecotoxicological assessment of Caretta caretta (Linnaeus, 1758) in the Mediterranean Sea using an integrated nondestructive protocol"/>
    <x v="0"/>
    <x v="4"/>
    <s v="SCIENCE OF THE TOTAL ENVIRONMENT"/>
    <n v="36"/>
    <n v="19.242999999999999"/>
    <x v="3"/>
    <n v="13.275"/>
    <x v="1"/>
    <n v="34"/>
    <n v="19.260000000000002"/>
    <s v="Q1"/>
    <n v="10.557769"/>
    <s v="Q1"/>
    <x v="33"/>
    <x v="1"/>
    <x v="0"/>
  </r>
  <r>
    <s v="CALIANI"/>
    <s v="ILARIA"/>
    <s v="18/12/2018"/>
    <s v="18/12/2021"/>
    <s v="Ricercatori a tempo determinato"/>
    <s v="Settore BIO/07 - Ecologia"/>
    <s v="FOSSI, MARIA CRISTINA; PANTI, CRISTINA; MARSILI, LETIZIA; COPPOLA, DANIELE; BAINI, MATTEO; GIANNETTI, MATTEO; CALIANI, ILARIA; FINOIA, MARIA GRAZIA; PANIGADA, SIMONE"/>
    <n v="9"/>
    <s v="Do fin whales (Balaenoptera physalus) feed in microplastic impacted areas in the Pelagos Sanctuary"/>
    <x v="6"/>
    <x v="0"/>
    <m/>
    <m/>
    <m/>
    <x v="4"/>
    <m/>
    <x v="3"/>
    <m/>
    <m/>
    <m/>
    <m/>
    <m/>
    <x v="32"/>
    <x v="1"/>
    <x v="0"/>
  </r>
  <r>
    <s v="CALIANI"/>
    <s v="ILARIA"/>
    <s v="18/12/2018"/>
    <s v="18/12/2021"/>
    <s v="Ricercatori a tempo determinato"/>
    <s v="Settore BIO/07 - Ecologia"/>
    <s v="FOSSI, MARIA CRISTINA; MARSILI, LETIZIA; BAINI, MATTEO; GIANNETTI, MATTEO; COPPOLA, DANIELE; GUERRANTI, CRISTIANA; CALIANI, ILARIA; FINOIA, MARIA GRAZIA; PANTI, CRISTINA"/>
    <n v="9"/>
    <s v="Fin whales and microplastics: The Mediterranean Sea and the Sea of Cortez scenarios"/>
    <x v="0"/>
    <x v="1"/>
    <s v="ENVIRONMENTAL POLLUTION"/>
    <n v="270"/>
    <n v="0.192"/>
    <x v="3"/>
    <n v="11.727"/>
    <x v="1"/>
    <n v="235"/>
    <n v="0.67"/>
    <s v="Q1"/>
    <n v="8.5152839999999994"/>
    <s v="Q1"/>
    <x v="32"/>
    <x v="1"/>
    <x v="0"/>
  </r>
  <r>
    <s v="CASINI"/>
    <s v="SILVIA"/>
    <s v="01/06/2021"/>
    <m/>
    <s v="Docenti di ruolo di IIa fascia"/>
    <s v="Settore BIO/07 - Ecologia"/>
    <s v="MARSILI, LETIZIA; CASINI, SILVIA"/>
    <n v="2"/>
    <s v="Insights into cetacean immunology: Do ecological and biological factors make the difference?"/>
    <x v="0"/>
    <x v="2"/>
    <s v="FRONTIERS IN IMMUNOLOGY"/>
    <n v="15"/>
    <n v="39.935000000000002"/>
    <x v="0"/>
    <n v="42.957999999999998"/>
    <x v="0"/>
    <n v="13"/>
    <n v="38.53"/>
    <s v="Q2"/>
    <n v="24.213999999999999"/>
    <s v="Q1"/>
    <x v="34"/>
    <x v="0"/>
    <x v="1"/>
  </r>
  <r>
    <s v="CASINI"/>
    <s v="SILVIA"/>
    <s v="01/06/2021"/>
    <m/>
    <s v="Docenti di ruolo di IIa fascia"/>
    <s v="Settore BIO/07 - Ecologia"/>
    <s v="CASINI, SILVIA; FOSSI, MARIA CRISTINA"/>
    <n v="2"/>
    <s v="Physiological / Reproductive Status of Native Fish Exposed to a Complex Chemical Mixture in the BíoBio River, Central Chile"/>
    <x v="4"/>
    <x v="4"/>
    <m/>
    <m/>
    <m/>
    <x v="4"/>
    <m/>
    <x v="3"/>
    <m/>
    <m/>
    <m/>
    <m/>
    <m/>
    <x v="35"/>
    <x v="0"/>
    <x v="1"/>
  </r>
  <r>
    <s v="CASINI"/>
    <s v="SILVIA"/>
    <s v="01/06/2021"/>
    <m/>
    <s v="Docenti di ruolo di IIa fascia"/>
    <s v="Settore BIO/07 - Ecologia"/>
    <s v="BAINI, MATTEO; FOSSI, MARIA CRISTINA; CASINI, SILVIA; MARSILI, LETIZIA"/>
    <n v="4"/>
    <s v="A shared protocol to investigate the ecotoxicological status of the Mediterranean shag Phalacrococax aristotelis demarestii in the Tyrrhenian Sea"/>
    <x v="3"/>
    <x v="1"/>
    <m/>
    <m/>
    <m/>
    <x v="4"/>
    <m/>
    <x v="3"/>
    <m/>
    <m/>
    <m/>
    <m/>
    <m/>
    <x v="36"/>
    <x v="0"/>
    <x v="1"/>
  </r>
  <r>
    <s v="CASINI"/>
    <s v="SILVIA"/>
    <s v="01/06/2021"/>
    <m/>
    <s v="Docenti di ruolo di IIa fascia"/>
    <s v="Settore BIO/07 - Ecologia"/>
    <s v="MARSILI, LETIZIA; CAPANNI, FRANCESCA; CASINI, SILVIA; LEONZIO, CLAUDIO"/>
    <n v="4"/>
    <s v="MERCURY LEVELS IN SEVERAL SPECIES OF CETACEANS IN THE WORLD: A REVIEW"/>
    <x v="4"/>
    <x v="3"/>
    <m/>
    <m/>
    <m/>
    <x v="4"/>
    <m/>
    <x v="3"/>
    <m/>
    <m/>
    <m/>
    <m/>
    <m/>
    <x v="34"/>
    <x v="0"/>
    <x v="1"/>
  </r>
  <r>
    <s v="CASINI"/>
    <s v="SILVIA"/>
    <s v="01/06/2021"/>
    <m/>
    <s v="Docenti di ruolo di IIa fascia"/>
    <s v="Settore BIO/07 - Ecologia"/>
    <s v="PARROTTA, LUIGI; CAMPANI, TOMMASO; CASINI, SILVIA; ROMI, MARCO; CAI, GIAMPIERO"/>
    <n v="5"/>
    <s v="Impact of Raw and Bioaugmented Olive-Mill Wastewater and Olive-Mill Solid Waste on the Content of Photosynthetic Molecules in Tobacco Plants"/>
    <x v="0"/>
    <x v="1"/>
    <s v="JOURNAL OF AGRICULTURAL AND FOOD CHEMISTRY"/>
    <n v="4"/>
    <n v="74.004999999999995"/>
    <x v="1"/>
    <n v="15.997"/>
    <x v="1"/>
    <n v="3"/>
    <n v="74.06"/>
    <s v="Q3"/>
    <n v="2.6785714999999999"/>
    <s v="Q1"/>
    <x v="37"/>
    <x v="0"/>
    <x v="1"/>
  </r>
  <r>
    <s v="CASINI"/>
    <s v="SILVIA"/>
    <s v="01/06/2021"/>
    <m/>
    <s v="Docenti di ruolo di IIa fascia"/>
    <s v="Settore BIO/07 - Ecologia"/>
    <s v="GIANI, DARIO; BAINI, MATTEO; GALLI, MATTEO; CASINI, SILVIA; FOSSI, MARIA CRISTINA"/>
    <n v="5"/>
    <s v="Microplastics occurrence in edible fish species (Mullus barbatus and Merluccius merluccius) collected in three different geographical sub-areas of the Mediterranean Sea"/>
    <x v="0"/>
    <x v="2"/>
    <s v="MARINE POLLUTION BULLETIN"/>
    <n v="125"/>
    <n v="0.185"/>
    <x v="3"/>
    <n v="3.1749999999999998"/>
    <x v="1"/>
    <n v="116"/>
    <n v="1.29"/>
    <s v="Q1"/>
    <n v="25.849"/>
    <s v="Q2"/>
    <x v="35"/>
    <x v="0"/>
    <x v="1"/>
  </r>
  <r>
    <s v="CASINI"/>
    <s v="SILVIA"/>
    <s v="01/06/2021"/>
    <m/>
    <s v="Docenti di ruolo di IIa fascia"/>
    <s v="Settore BIO/07 - Ecologia"/>
    <s v="GIANI, DARIO; BAINI, MATTEO; GALLI, MATTEO; CONCATO, MARGHERITA; CASINI, SILVIA; FOSSI, MARIA CRISTINA"/>
    <n v="6"/>
    <s v="Presence of plastics debris in Mediterranean pelagic and demersal fish of commercial interest"/>
    <x v="4"/>
    <x v="4"/>
    <m/>
    <m/>
    <m/>
    <x v="4"/>
    <m/>
    <x v="3"/>
    <m/>
    <m/>
    <m/>
    <m/>
    <m/>
    <x v="35"/>
    <x v="0"/>
    <x v="1"/>
  </r>
  <r>
    <s v="CASINI"/>
    <s v="SILVIA"/>
    <s v="01/06/2021"/>
    <m/>
    <s v="Docenti di ruolo di IIa fascia"/>
    <s v="Settore BIO/07 - Ecologia"/>
    <s v="MARSILI, LETIZIA; COPPOLA, DANIELE; CASINI, SILVIA; FOSSI, MARIA CRISTINA; MICARELLI, PRIMO; RIZZUTO, SIMONE"/>
    <n v="6"/>
    <s v="Skin Biopsies as a Sensitive Non-Lethal Technique for the Ecotoxicological Studies of Great White Shark(Carcharodon carcharias) Sampled in South Africa"/>
    <x v="0"/>
    <x v="1"/>
    <s v="EXPERT OPINION ON ENVIRONMENTAL BIOLOGY"/>
    <m/>
    <m/>
    <x v="4"/>
    <m/>
    <x v="3"/>
    <m/>
    <m/>
    <m/>
    <m/>
    <m/>
    <x v="36"/>
    <x v="0"/>
    <x v="1"/>
  </r>
  <r>
    <s v="CASINI"/>
    <s v="SILVIA"/>
    <s v="01/06/2021"/>
    <m/>
    <s v="Docenti di ruolo di IIa fascia"/>
    <s v="Settore BIO/07 - Ecologia"/>
    <s v="CASINI, SILVIA; COPPOLA, DANIELE; GIANNETTI, MATTEO; FOSSI, MARIA CRISTINA; MICARELLI, PRIMO; MARSILI, LETIZIA"/>
    <n v="6"/>
    <s v="Skin biopsy as a sensitive non lethal technique for the ecotoxicological studies of South African great white shark (Carcharodon carcharias, Linnaeus 1758)"/>
    <x v="6"/>
    <x v="0"/>
    <m/>
    <m/>
    <m/>
    <x v="4"/>
    <m/>
    <x v="3"/>
    <m/>
    <m/>
    <m/>
    <m/>
    <m/>
    <x v="36"/>
    <x v="0"/>
    <x v="1"/>
  </r>
  <r>
    <s v="COLTORTI"/>
    <s v="MAURO"/>
    <s v="01/10/2000"/>
    <s v="01/11/2022"/>
    <s v="Docenti di ruolo di Ia fascia"/>
    <s v="Settore GEO/04 - Geografia Fisica e Geomorfologia"/>
    <s v="COLTORTI, MAURO"/>
    <n v="1"/>
    <s v="The Transition from Hunting–Gathering to Food Production in the Gamo Highlands of Southern Ethiopia"/>
    <x v="0"/>
    <x v="2"/>
    <s v="AFRICAN ARCHAEOLOGICAL REVIEW"/>
    <n v="22"/>
    <n v="3.3359999999999999"/>
    <x v="3"/>
    <n v="35.207000000000001"/>
    <x v="0"/>
    <n v="20"/>
    <n v="3.76"/>
    <s v="Q1"/>
    <n v="46.703000000000003"/>
    <s v="Q2"/>
    <x v="38"/>
    <x v="1"/>
    <x v="1"/>
  </r>
  <r>
    <s v="COLTORTI"/>
    <s v="MAURO"/>
    <s v="01/10/2000"/>
    <s v="01/11/2022"/>
    <s v="Docenti di ruolo di Ia fascia"/>
    <s v="Settore GEO/04 - Geografia Fisica e Geomorfologia"/>
    <s v="COLTORTI, MAURO"/>
    <n v="1"/>
    <s v="Geomorphology, soils and palaeosols of the Chencha area (Gamo Gofa, south western Ethiopian Highlands)"/>
    <x v="0"/>
    <x v="2"/>
    <s v="JOURNAL OF AFRICAN EARTH SCIENCES"/>
    <n v="11"/>
    <n v="36.402999999999999"/>
    <x v="0"/>
    <n v="47.043999999999997"/>
    <x v="0"/>
    <n v="11"/>
    <n v="46.01"/>
    <s v="Q2"/>
    <n v="67.75"/>
    <s v="Q3"/>
    <x v="38"/>
    <x v="1"/>
    <x v="1"/>
  </r>
  <r>
    <s v="COLTORTI"/>
    <s v="MAURO"/>
    <s v="01/10/2000"/>
    <s v="01/11/2022"/>
    <s v="Docenti di ruolo di Ia fascia"/>
    <s v="Settore GEO/04 - Geografia Fisica e Geomorfologia"/>
    <s v="COLTORTI, MAURO"/>
    <n v="1"/>
    <s v="Stratigraphy, facies analysis and chronology of Quaternary deposits at Capo S. Marco (Sinis Peninsula, west Sardinia, Italy)"/>
    <x v="0"/>
    <x v="0"/>
    <s v="QUATERNARY INTERNATIONAL"/>
    <n v="7"/>
    <n v="70.69"/>
    <x v="1"/>
    <n v="35.668999999999997"/>
    <x v="0"/>
    <n v="7"/>
    <n v="77.03"/>
    <s v="Q4"/>
    <n v="36.140999999999998"/>
    <s v="Q2"/>
    <x v="38"/>
    <x v="1"/>
    <x v="1"/>
  </r>
  <r>
    <s v="COLTORTI"/>
    <s v="MAURO"/>
    <s v="01/10/2000"/>
    <s v="01/11/2022"/>
    <s v="Docenti di ruolo di Ia fascia"/>
    <s v="Settore GEO/04 - Geografia Fisica e Geomorfologia"/>
    <s v="COLTORTI, MAURO"/>
    <n v="1"/>
    <s v="Grotta Romanelli (Lecce, Southern Italy) between past and future: new studies and perspectives for an archaeo-geosite symbol of the Palaeolithic in Europe"/>
    <x v="0"/>
    <x v="2"/>
    <s v="GEOHERITAGE"/>
    <n v="19"/>
    <n v="17.475000000000001"/>
    <x v="3"/>
    <n v="20.242999999999999"/>
    <x v="1"/>
    <n v="16"/>
    <n v="28.04"/>
    <s v="Q2"/>
    <n v="26.25"/>
    <s v="Q2"/>
    <x v="38"/>
    <x v="1"/>
    <x v="1"/>
  </r>
  <r>
    <s v="COLTORTI"/>
    <s v="MAURO"/>
    <s v="01/10/2000"/>
    <s v="01/11/2022"/>
    <s v="Docenti di ruolo di Ia fascia"/>
    <s v="Settore GEO/04 - Geografia Fisica e Geomorfologia"/>
    <s v="COLTORTI, MAURO; RAVANI, SILVIA"/>
    <n v="2"/>
    <s v="Caratteri geomorfologici della fascia costiera compresa tra la foce del fiume Albegna, la Laguna di Orbetello ed Ansedonia"/>
    <x v="3"/>
    <x v="3"/>
    <m/>
    <m/>
    <m/>
    <x v="4"/>
    <m/>
    <x v="3"/>
    <m/>
    <m/>
    <m/>
    <m/>
    <m/>
    <x v="38"/>
    <x v="1"/>
    <x v="1"/>
  </r>
  <r>
    <s v="COLTORTI"/>
    <s v="MAURO"/>
    <s v="01/10/2000"/>
    <s v="01/11/2022"/>
    <s v="Docenti di ruolo di Ia fascia"/>
    <s v="Settore GEO/04 - Geografia Fisica e Geomorfologia"/>
    <s v="COLTORTI, MAURO; TOGNACCINI, SOFIA"/>
    <n v="2"/>
    <s v="The gravitational landscape of Montespertoli (Valdelsa Basin, Tuscany, Italy): State of activity and characteristics of complex landslides"/>
    <x v="0"/>
    <x v="2"/>
    <s v="GEOMORPHOLOGY"/>
    <n v="4"/>
    <n v="63.432000000000002"/>
    <x v="1"/>
    <n v="10.236000000000001"/>
    <x v="1"/>
    <n v="4"/>
    <n v="73.59"/>
    <s v="Q3"/>
    <n v="13.75"/>
    <s v="Q1"/>
    <x v="38"/>
    <x v="1"/>
    <x v="1"/>
  </r>
  <r>
    <s v="COLTORTI"/>
    <s v="MAURO"/>
    <s v="01/10/2000"/>
    <s v="01/11/2022"/>
    <s v="Docenti di ruolo di Ia fascia"/>
    <s v="Settore GEO/04 - Geografia Fisica e Geomorfologia"/>
    <s v="MUTTILLO, BRUNELLA; COLTORTI, MAURO"/>
    <n v="2"/>
    <s v="A human deciduous tooth and new dating results from the Middle Pleistocene site of Isernia La Pineta, Italy"/>
    <x v="0"/>
    <x v="0"/>
    <s v="PLOS ONE"/>
    <n v="57"/>
    <n v="15.840999999999999"/>
    <x v="3"/>
    <n v="14.018000000000001"/>
    <x v="1"/>
    <n v="51"/>
    <n v="11.87"/>
    <s v="Q1"/>
    <n v="16.667000000000002"/>
    <s v="Q1"/>
    <x v="38"/>
    <x v="1"/>
    <x v="1"/>
  </r>
  <r>
    <s v="COLTORTI"/>
    <s v="MAURO"/>
    <s v="01/10/2000"/>
    <s v="01/11/2022"/>
    <s v="Docenti di ruolo di Ia fascia"/>
    <s v="Settore GEO/04 - Geografia Fisica e Geomorfologia"/>
    <s v="COLTORTI, MAURO; PIERUCCINI, PIERLUIGI"/>
    <n v="2"/>
    <s v="Ancient Ethiopian genome reveals extensive Eurasian admixture throughout the African continent"/>
    <x v="0"/>
    <x v="0"/>
    <s v="SCIENCE"/>
    <n v="203"/>
    <n v="2.63"/>
    <x v="3"/>
    <n v="4.3159999999999998"/>
    <x v="1"/>
    <n v="196"/>
    <n v="2.0699999999999998"/>
    <s v="Q1"/>
    <n v="2.3809999999999998"/>
    <s v="Q1"/>
    <x v="38"/>
    <x v="1"/>
    <x v="1"/>
  </r>
  <r>
    <s v="COLTORTI"/>
    <s v="MAURO"/>
    <s v="01/10/2000"/>
    <s v="01/11/2022"/>
    <s v="Docenti di ruolo di Ia fascia"/>
    <s v="Settore GEO/04 - Geografia Fisica e Geomorfologia"/>
    <s v="COLTORTI, MAURO; FANTOZZI, PIER LORENZO"/>
    <n v="2"/>
    <s v="Geomorphological and Neotectonic Map of the Apuan Alps (Tuscany, Italy)"/>
    <x v="7"/>
    <x v="0"/>
    <s v="GEOGRAFIA FISICA E DINAMICA QUATERNARIA"/>
    <n v="21"/>
    <n v="9.2129999999999992"/>
    <x v="3"/>
    <n v="75.983999999999995"/>
    <x v="4"/>
    <n v="16"/>
    <n v="51.55"/>
    <s v="Q3"/>
    <n v="92.856999999999999"/>
    <s v="Q4"/>
    <x v="39"/>
    <x v="1"/>
    <x v="1"/>
  </r>
  <r>
    <s v="COLTORTI"/>
    <s v="MAURO"/>
    <s v="01/10/2000"/>
    <s v="01/11/2022"/>
    <s v="Docenti di ruolo di Ia fascia"/>
    <s v="Settore GEO/04 - Geografia Fisica e Geomorfologia"/>
    <s v="COLTORTI, MAURO; FANTOZZI, PIER LORENZO; PIERUCCINI, PIERLUIGI"/>
    <n v="3"/>
    <s v="Tuscany Hills and Valleys: Uplift, Exhumation, Valley Downcutting and Relict Landforms"/>
    <x v="3"/>
    <x v="3"/>
    <m/>
    <n v="1"/>
    <n v="68.353999999999999"/>
    <x v="1"/>
    <m/>
    <x v="3"/>
    <n v="0"/>
    <n v="100"/>
    <s v="Q4"/>
    <m/>
    <m/>
    <x v="39"/>
    <x v="1"/>
    <x v="1"/>
  </r>
  <r>
    <s v="COLTORTI"/>
    <s v="MAURO"/>
    <s v="01/10/2000"/>
    <s v="01/11/2022"/>
    <s v="Docenti di ruolo di Ia fascia"/>
    <s v="Settore GEO/04 - Geografia Fisica e Geomorfologia"/>
    <s v="MASTROROCCO, GIOVANNI; VANNESCHI, CLAUDIO; SALVINI, RICCARDO; COLTORTI, MAURO"/>
    <n v="4"/>
    <s v="SAPR photogrammetry for the study of damaging hydrogeological events: the example of Ripa Bianca natural reserve, Esino River (Marche, Italy)"/>
    <x v="4"/>
    <x v="0"/>
    <s v="RENDICONTI ONLINE DELLA SOCIETÀ GEOLOGICA ITALIANA"/>
    <n v="1"/>
    <n v="88.897999999999996"/>
    <x v="2"/>
    <n v="92.387"/>
    <x v="4"/>
    <n v="1"/>
    <n v="97.12"/>
    <s v="Q4"/>
    <m/>
    <m/>
    <x v="40"/>
    <x v="1"/>
    <x v="1"/>
  </r>
  <r>
    <s v="COLTORTI"/>
    <s v="MAURO"/>
    <s v="01/10/2000"/>
    <s v="01/11/2022"/>
    <s v="Docenti di ruolo di Ia fascia"/>
    <s v="Settore GEO/04 - Geografia Fisica e Geomorfologia"/>
    <s v="COLTORTI, MAURO; FIRUZABADI', DARIO; FANTOZZI, PIER LORENZO; PIERUCCINI, PIERLUIGI"/>
    <n v="4"/>
    <s v="Planation surfaces and the long therm geomorphological evolution of Ethiopia"/>
    <x v="3"/>
    <x v="0"/>
    <m/>
    <n v="10"/>
    <n v="15.19"/>
    <x v="3"/>
    <m/>
    <x v="3"/>
    <m/>
    <m/>
    <m/>
    <m/>
    <m/>
    <x v="39"/>
    <x v="1"/>
    <x v="1"/>
  </r>
  <r>
    <s v="CONTI"/>
    <s v="PAOLO"/>
    <s v="01/06/2022"/>
    <m/>
    <s v="Docenti di ruolo di IIa fascia"/>
    <s v="Settore GEO/03 - Geologia Strutturale"/>
    <s v="CONTI, PAOLO"/>
    <n v="1"/>
    <s v="The geological map of Sardinia (Italy) at 1:250,000 scale"/>
    <x v="0"/>
    <x v="1"/>
    <s v="JOURNAL OF MAPS"/>
    <n v="77"/>
    <n v="3.5779999999999998"/>
    <x v="3"/>
    <n v="33.673999999999999"/>
    <x v="0"/>
    <n v="69"/>
    <n v="3.42"/>
    <s v="Q1"/>
    <n v="66.326530000000005"/>
    <s v="Q3"/>
    <x v="41"/>
    <x v="0"/>
    <x v="1"/>
  </r>
  <r>
    <s v="CONTI"/>
    <s v="PAOLO"/>
    <s v="01/06/2022"/>
    <m/>
    <s v="Docenti di ruolo di IIa fascia"/>
    <s v="Settore GEO/03 - Geologia Strutturale"/>
    <s v="CONTI, PAOLO; CORNAMUSINI, GIANLUCA; CARMIGNANI, LUIGI"/>
    <n v="3"/>
    <s v="The geological structure of the Emilia-Tuscany Northern Apennines and Alpi Apuane"/>
    <x v="0"/>
    <x v="2"/>
    <s v="GEOLOGICAL FIELD TRIPS &amp; MAPS"/>
    <n v="3"/>
    <n v="7.4249999999999998"/>
    <x v="3"/>
    <m/>
    <x v="3"/>
    <n v="3"/>
    <n v="67.31"/>
    <s v="Q3"/>
    <m/>
    <m/>
    <x v="42"/>
    <x v="0"/>
    <x v="1"/>
  </r>
  <r>
    <s v="CONTI"/>
    <s v="PAOLO"/>
    <s v="01/06/2022"/>
    <m/>
    <s v="Docenti di ruolo di IIa fascia"/>
    <s v="Settore GEO/03 - Geologia Strutturale"/>
    <s v="CONTI, PAOLO; CORNAMUSINI, GIANLUCA; CARMIGNANI, LUIGI"/>
    <n v="3"/>
    <s v="Geological Field-Trip Guide to the Emilia-Tuscany Northern Apennines and Alpi Apuane"/>
    <x v="2"/>
    <x v="4"/>
    <m/>
    <m/>
    <m/>
    <x v="4"/>
    <m/>
    <x v="3"/>
    <m/>
    <m/>
    <m/>
    <m/>
    <m/>
    <x v="42"/>
    <x v="0"/>
    <x v="1"/>
  </r>
  <r>
    <s v="CONTI"/>
    <s v="PAOLO"/>
    <s v="01/06/2022"/>
    <m/>
    <s v="Docenti di ruolo di IIa fascia"/>
    <s v="Settore GEO/03 - Geologia Strutturale"/>
    <s v="CONTI, PAOLO; CORNAMUSINI, GIANLUCA; CARMIGNANI, LUIGI"/>
    <n v="3"/>
    <s v="Note Illustrative della Carta Geologica delle regioni Emilia-Romagna, Marche, Toscana e Umbria"/>
    <x v="2"/>
    <x v="2"/>
    <m/>
    <m/>
    <m/>
    <x v="4"/>
    <m/>
    <x v="3"/>
    <m/>
    <m/>
    <m/>
    <m/>
    <m/>
    <x v="42"/>
    <x v="0"/>
    <x v="1"/>
  </r>
  <r>
    <s v="CONTI"/>
    <s v="PAOLO"/>
    <s v="01/06/2022"/>
    <m/>
    <s v="Docenti di ruolo di IIa fascia"/>
    <s v="Settore GEO/03 - Geologia Strutturale"/>
    <s v="CONTI, PAOLO; CORNAMUSINI, GIANLUCA; CARMIGNANI, LUIGI"/>
    <n v="3"/>
    <s v="Geological Map of the Northern Apennines (Emilia-Romagna, Marche, Toscana, Umbria). Scale 1:250.000"/>
    <x v="7"/>
    <x v="2"/>
    <m/>
    <m/>
    <m/>
    <x v="4"/>
    <m/>
    <x v="3"/>
    <m/>
    <m/>
    <m/>
    <m/>
    <m/>
    <x v="42"/>
    <x v="0"/>
    <x v="1"/>
  </r>
  <r>
    <s v="CONTI"/>
    <s v="PAOLO"/>
    <s v="01/06/2022"/>
    <m/>
    <s v="Docenti di ruolo di IIa fascia"/>
    <s v="Settore GEO/03 - Geologia Strutturale"/>
    <s v="CORNAMUSINI, GIANLUCA; CONTI, PAOLO; BONCIANI, FILIPPO"/>
    <n v="3"/>
    <s v="Geology of the ‘Coltre della Val Marecchia’ (Romagna-Marche Northern Apennines, Italy)"/>
    <x v="0"/>
    <x v="3"/>
    <s v="JOURNAL OF MAPS"/>
    <n v="10"/>
    <n v="45.677"/>
    <x v="0"/>
    <n v="30.928999999999998"/>
    <x v="0"/>
    <n v="8"/>
    <n v="44.53"/>
    <s v="Q2"/>
    <n v="72.448980000000006"/>
    <s v="Q3"/>
    <x v="42"/>
    <x v="0"/>
    <x v="1"/>
  </r>
  <r>
    <s v="CONTI"/>
    <s v="PAOLO"/>
    <s v="01/06/2022"/>
    <m/>
    <s v="Docenti di ruolo di IIa fascia"/>
    <s v="Settore GEO/03 - Geologia Strutturale"/>
    <s v="CORNAMUSINI, GIANLUCA; CONTI, PAOLO; CARMIGNANI, LUIGI"/>
    <n v="3"/>
    <s v="Carta Geologica d'Italia a scala 1:50.000, Foglio 266 - Mercato Saraceno"/>
    <x v="7"/>
    <x v="0"/>
    <m/>
    <m/>
    <m/>
    <x v="4"/>
    <m/>
    <x v="3"/>
    <m/>
    <m/>
    <m/>
    <m/>
    <m/>
    <x v="42"/>
    <x v="0"/>
    <x v="1"/>
  </r>
  <r>
    <s v="CONTI"/>
    <s v="PAOLO"/>
    <s v="01/06/2022"/>
    <m/>
    <s v="Docenti di ruolo di IIa fascia"/>
    <s v="Settore GEO/03 - Geologia Strutturale"/>
    <s v="CORNAMUSINI, GIANLUCA; CONTI, PAOLO; BAMBINI, ANNA MARIA"/>
    <n v="3"/>
    <s v="Contribution to the stratigraphy of the Oligocene-Miocene foredeep successions of the Emilia-Tuscany Northern Apennines, Italy"/>
    <x v="4"/>
    <x v="3"/>
    <s v="JOURNAL OF MEDITERRANEAN EARTH SCIENCES"/>
    <m/>
    <m/>
    <x v="4"/>
    <m/>
    <x v="3"/>
    <m/>
    <m/>
    <m/>
    <m/>
    <m/>
    <x v="42"/>
    <x v="0"/>
    <x v="1"/>
  </r>
  <r>
    <s v="CONTI"/>
    <s v="PAOLO"/>
    <s v="01/06/2022"/>
    <m/>
    <s v="Docenti di ruolo di IIa fascia"/>
    <s v="Settore GEO/03 - Geologia Strutturale"/>
    <s v="CORNAMUSINI, GIANLUCA; CONTI, PAOLO; BAMBINI, ANNA MARIA"/>
    <n v="3"/>
    <s v="The late Oligocene to early Miocene foredeep basin system evolution of the Northern Apennines (Emilia-Tuscany, Italy): Review and new litho- and biostratigraphic data"/>
    <x v="0"/>
    <x v="4"/>
    <s v="ITALIAN JOURNAL OF GEOSCIENCES"/>
    <n v="8"/>
    <n v="51.472999999999999"/>
    <x v="1"/>
    <n v="24.260999999999999"/>
    <x v="1"/>
    <n v="7"/>
    <n v="47.77"/>
    <s v="Q2"/>
    <n v="62.5"/>
    <s v="Q3"/>
    <x v="42"/>
    <x v="0"/>
    <x v="1"/>
  </r>
  <r>
    <s v="CONTI"/>
    <s v="PAOLO"/>
    <s v="01/06/2022"/>
    <m/>
    <s v="Docenti di ruolo di IIa fascia"/>
    <s v="Settore GEO/03 - Geologia Strutturale"/>
    <s v="VERDIANI, GIULIA; CONTI, PAOLO; CORNAMUSINI, GIANLUCA; PIRRO, ALTAIR"/>
    <n v="4"/>
    <s v="Seamless database and digital geological map of Emilia-Romagna, Marche, Tuscany and Umbria regions"/>
    <x v="0"/>
    <x v="0"/>
    <s v="RENDICONTI ONLINE DELLA SOCIETÀ GEOLOGICA ITALIANA"/>
    <n v="0"/>
    <n v="43.768000000000001"/>
    <x v="0"/>
    <n v="92.391000000000005"/>
    <x v="4"/>
    <n v="0"/>
    <n v="100"/>
    <s v="Q4"/>
    <m/>
    <m/>
    <x v="42"/>
    <x v="0"/>
    <x v="1"/>
  </r>
  <r>
    <s v="CONTI"/>
    <s v="PAOLO"/>
    <s v="01/06/2022"/>
    <m/>
    <s v="Docenti di ruolo di IIa fascia"/>
    <s v="Settore GEO/03 - Geologia Strutturale"/>
    <s v="CONTI, PAOLO; CORNAMUSINI, GIANLUCA; CARMIGNANI, LUIGI; MASSA, GIOVANNI"/>
    <n v="4"/>
    <s v="A geological transect across the Northern Apennine and insight into its post-collisional evolution"/>
    <x v="5"/>
    <x v="0"/>
    <s v="RENDICONTI ONLINE DELLA SOCIETÀ GEOLOGICA ITALIANA"/>
    <m/>
    <m/>
    <x v="4"/>
    <m/>
    <x v="3"/>
    <m/>
    <m/>
    <m/>
    <m/>
    <m/>
    <x v="42"/>
    <x v="0"/>
    <x v="1"/>
  </r>
  <r>
    <s v="CONTI"/>
    <s v="PAOLO"/>
    <s v="01/06/2022"/>
    <m/>
    <s v="Docenti di ruolo di IIa fascia"/>
    <s v="Settore GEO/03 - Geologia Strutturale"/>
    <s v="MASSA, GIOVANNI; SALVINI, RICCARDO; PIRRO, ALTAIR; CONTI, PAOLO; CARMIGNANI, LUIGI"/>
    <n v="5"/>
    <s v="Multidisciplinary approach in the study of marble quarries in the apuan alps"/>
    <x v="0"/>
    <x v="4"/>
    <s v="RENDICONTI ONLINE DELLA SOCIETÀ GEOLOGICA ITALIANA"/>
    <n v="0"/>
    <n v="92.602000000000004"/>
    <x v="2"/>
    <n v="75.504999999999995"/>
    <x v="4"/>
    <n v="0"/>
    <n v="100"/>
    <s v="Q4"/>
    <m/>
    <m/>
    <x v="43"/>
    <x v="0"/>
    <x v="1"/>
  </r>
  <r>
    <s v="CONTI"/>
    <s v="PAOLO"/>
    <s v="01/06/2022"/>
    <m/>
    <s v="Docenti di ruolo di IIa fascia"/>
    <s v="Settore GEO/03 - Geologia Strutturale"/>
    <s v="PIRRO, ALTAIR; CONTI, PAOLO; CORNAMUSINI, GIANLUCA; CARMIGNANI, LUIGI; VERDIANI, GIULIA"/>
    <n v="5"/>
    <s v="A seamless database for a digital geological map of central Italy: The case of Emilia-Romagna, Marche, Tuscany and Umbria regions"/>
    <x v="0"/>
    <x v="4"/>
    <s v="RENDICONTI ONLINE DELLA SOCIETÀ GEOLOGICA ITALIANA"/>
    <n v="1"/>
    <n v="85.909000000000006"/>
    <x v="2"/>
    <n v="75.504999999999995"/>
    <x v="4"/>
    <n v="0"/>
    <n v="100"/>
    <s v="Q4"/>
    <m/>
    <m/>
    <x v="42"/>
    <x v="0"/>
    <x v="1"/>
  </r>
  <r>
    <s v="CONTI"/>
    <s v="PAOLO"/>
    <s v="01/06/2022"/>
    <m/>
    <s v="Docenti di ruolo di IIa fascia"/>
    <s v="Settore GEO/03 - Geologia Strutturale"/>
    <s v="CORNAMUSINI, GIANLUCA; CONTI, PAOLO; BONCIANI, FILIPPO; CALLEGARI, IVAN; CARMIGNANI, LUIGI"/>
    <n v="5"/>
    <s v="Note Illustrative della Carta Geologica d’Italia a scala 1:50.000, Foglio 266-Mercato Saraceno"/>
    <x v="2"/>
    <x v="0"/>
    <m/>
    <m/>
    <m/>
    <x v="4"/>
    <m/>
    <x v="3"/>
    <m/>
    <m/>
    <m/>
    <m/>
    <m/>
    <x v="42"/>
    <x v="0"/>
    <x v="1"/>
  </r>
  <r>
    <s v="CONTI"/>
    <s v="PAOLO"/>
    <s v="01/06/2022"/>
    <m/>
    <s v="Docenti di ruolo di IIa fascia"/>
    <s v="Settore GEO/03 - Geologia Strutturale"/>
    <s v="LIBERATO, GIOVANNI PIO; CORNAMUSINI, GIANLUCA; ZURLI, LUCA; CONTI, PAOLO; TALARICO, FRANCO MARIA"/>
    <n v="5"/>
    <s v="Preliminary stratigraphic comparison between Permian-Triassic sequences of the Tasman (Australia) and Southern Victoria (Antarctica) basins"/>
    <x v="6"/>
    <x v="2"/>
    <m/>
    <m/>
    <m/>
    <x v="4"/>
    <m/>
    <x v="3"/>
    <m/>
    <m/>
    <m/>
    <m/>
    <m/>
    <x v="44"/>
    <x v="0"/>
    <x v="1"/>
  </r>
  <r>
    <s v="CONTI"/>
    <s v="PAOLO"/>
    <s v="01/06/2022"/>
    <m/>
    <s v="Docenti di ruolo di IIa fascia"/>
    <s v="Settore GEO/03 - Geologia Strutturale"/>
    <s v="LIBERATO, GIOVANNI PIO; CORNAMUSINI, GIANLUCA; ZURLI, LUCA; CONTI, PAOLO; TALARICO, FRANCO MARIA"/>
    <n v="5"/>
    <s v="Stratigraphic insights across Permian-Triassic boundary in southern Gondwana: comparison between Victoria Land (Antarctica) and Tasmania (Australia)"/>
    <x v="4"/>
    <x v="2"/>
    <m/>
    <m/>
    <m/>
    <x v="4"/>
    <m/>
    <x v="3"/>
    <m/>
    <m/>
    <m/>
    <m/>
    <m/>
    <x v="44"/>
    <x v="0"/>
    <x v="1"/>
  </r>
  <r>
    <s v="CONTI"/>
    <s v="PAOLO"/>
    <s v="01/06/2022"/>
    <m/>
    <s v="Docenti di ruolo di IIa fascia"/>
    <s v="Settore GEO/03 - Geologia Strutturale"/>
    <s v="LIBERATO, GIOVANNI PIO; CORNAMUSINI, GIANLUCA; ZURLI, LUCA; CONTI, PAOLO; TALARICO, FRANCO MARIA"/>
    <n v="5"/>
    <s v="Permian-Triassic fluvial deposits: a preliminary lithostratigraphic comparison between Southern Victoria Land (Antarctica) and Tasman (Australia) basins"/>
    <x v="6"/>
    <x v="2"/>
    <m/>
    <m/>
    <m/>
    <x v="4"/>
    <m/>
    <x v="3"/>
    <m/>
    <m/>
    <m/>
    <m/>
    <m/>
    <x v="44"/>
    <x v="0"/>
    <x v="1"/>
  </r>
  <r>
    <s v="CONTI"/>
    <s v="PAOLO"/>
    <s v="01/06/2022"/>
    <m/>
    <s v="Docenti di ruolo di IIa fascia"/>
    <s v="Settore GEO/03 - Geologia Strutturale"/>
    <s v="CARMIGNANI, LUIGI; MASSA, GIOVANNI; SALVINI, RICCARDO; PIERUCCIONI, DIEGO; TUFAROLO, EMANUELE; CONTI, PAOLO"/>
    <n v="6"/>
    <s v="Acquisition of morpho-structural data by the use of aerial lidar and proximal sensing in the southern end of Monte Altissimo syncline (Apuan Alps, Italy)"/>
    <x v="6"/>
    <x v="0"/>
    <s v="RENDICONTI ONLINE DELLA SOCIETÀ GEOLOGICA ITALIANA"/>
    <m/>
    <m/>
    <x v="4"/>
    <m/>
    <x v="3"/>
    <m/>
    <m/>
    <m/>
    <m/>
    <m/>
    <x v="43"/>
    <x v="0"/>
    <x v="1"/>
  </r>
  <r>
    <s v="CONTI"/>
    <s v="PAOLO"/>
    <s v="01/06/2022"/>
    <m/>
    <s v="Docenti di ruolo di IIa fascia"/>
    <s v="Settore GEO/03 - Geologia Strutturale"/>
    <s v="ZURLI, LUCA; CORNAMUSINI, GIANLUCA; LIBERATO, GIOVANNI PIO; TALARICO, FRANCO MARIA; CONTI, PAOLO; CORTI, VALENTINA"/>
    <n v="6"/>
    <s v="Stratigraphic comparison between Victoria Land (Antarctica) and Tasmania (Australia) Late-Palaeozoic glaciogenic sequences"/>
    <x v="6"/>
    <x v="2"/>
    <m/>
    <m/>
    <m/>
    <x v="4"/>
    <m/>
    <x v="3"/>
    <m/>
    <m/>
    <m/>
    <m/>
    <m/>
    <x v="44"/>
    <x v="0"/>
    <x v="1"/>
  </r>
  <r>
    <s v="CONTI"/>
    <s v="PAOLO"/>
    <s v="01/06/2022"/>
    <m/>
    <s v="Docenti di ruolo di IIa fascia"/>
    <s v="Settore GEO/03 - Geologia Strutturale"/>
    <s v="ZURLI, LUCA; CORNAMUSINI, GIANLUCA; LIBERATO, GIOVANNI PIO; TALARICO, FRANCO MARIA; CORTI, VALENTINA; CONTI, PAOLO"/>
    <n v="6"/>
    <s v="Stratigraphy of Late Palaeozoic Ice Age sequences in Victoria Land (Antarctica) and Tasmania (Australia): a comparison across southern Gondwana"/>
    <x v="6"/>
    <x v="2"/>
    <m/>
    <m/>
    <m/>
    <x v="4"/>
    <m/>
    <x v="3"/>
    <m/>
    <m/>
    <m/>
    <m/>
    <m/>
    <x v="44"/>
    <x v="0"/>
    <x v="1"/>
  </r>
  <r>
    <s v="CONTI"/>
    <s v="PAOLO"/>
    <s v="01/06/2022"/>
    <m/>
    <s v="Docenti di ruolo di IIa fascia"/>
    <s v="Settore GEO/03 - Geologia Strutturale"/>
    <s v="ZURLI, LUCA; CORNAMUSINI, GIANLUCA; LIBERATO, GIOVANNI PIO; TALARICO, FRANCO MARIA; CORTI, VALENTINA; CONTI, PAOLO"/>
    <n v="6"/>
    <s v="The Late Palaeozoic Ice Age across Gondwana: a stratigraphic comparison between Victoria Land (Antarctica) and Tasmania (Australia) diamictites"/>
    <x v="6"/>
    <x v="2"/>
    <m/>
    <m/>
    <m/>
    <x v="4"/>
    <m/>
    <x v="3"/>
    <m/>
    <m/>
    <m/>
    <m/>
    <m/>
    <x v="44"/>
    <x v="0"/>
    <x v="1"/>
  </r>
  <r>
    <s v="CORNAMUSINI"/>
    <s v="GIANLUCA"/>
    <s v="01/11/2018"/>
    <m/>
    <s v="Docenti di ruolo di IIa fascia"/>
    <s v="Settore GEO/02 - Geologia Stratigrafica e Sedimentologica"/>
    <s v="CORNAMUSINI, GIANLUCA; IELPI, ALESSANDRO"/>
    <n v="2"/>
    <s v="Geology of the late Miocene south-eastern Volterra Basin (Northern Apennines, Italy)"/>
    <x v="0"/>
    <x v="1"/>
    <s v="JOURNAL OF MAPS"/>
    <n v="2"/>
    <n v="77.188000000000002"/>
    <x v="2"/>
    <n v="33.673999999999999"/>
    <x v="0"/>
    <n v="2"/>
    <n v="71.010000000000005"/>
    <s v="Q3"/>
    <n v="66.326530000000005"/>
    <s v="Q3"/>
    <x v="45"/>
    <x v="0"/>
    <x v="0"/>
  </r>
  <r>
    <s v="CORNAMUSINI"/>
    <s v="GIANLUCA"/>
    <s v="01/11/2018"/>
    <m/>
    <s v="Docenti di ruolo di IIa fascia"/>
    <s v="Settore GEO/02 - Geologia Stratigrafica e Sedimentologica"/>
    <s v="CORNAMUSINI, GIANLUCA; TALARICO, FRANCO MARIA"/>
    <n v="2"/>
    <s v="Stratigraphy, sedimentology and paleoenvironmental insights of upper Paleozoic glacigenic strata in Northern Victoria Land (Antarctica)"/>
    <x v="4"/>
    <x v="3"/>
    <s v="JOURNAL OF MEDITERRANEAN EARTH SCIENCES"/>
    <m/>
    <m/>
    <x v="4"/>
    <m/>
    <x v="3"/>
    <m/>
    <m/>
    <m/>
    <m/>
    <m/>
    <x v="46"/>
    <x v="0"/>
    <x v="0"/>
  </r>
  <r>
    <s v="CORNAMUSINI"/>
    <s v="GIANLUCA"/>
    <s v="01/11/2018"/>
    <m/>
    <s v="Docenti di ruolo di IIa fascia"/>
    <s v="Settore GEO/02 - Geologia Stratigrafica e Sedimentologica"/>
    <s v="CORNAMUSINI, GIANLUCA; TALARICO, FRANCO MARIA"/>
    <n v="2"/>
    <s v="Upper Paleozoic glacigenic deposits of Gondwana: Stratigraphy and paleoenvironmental significance of a tillite succession in Northern Victoria Land (Antarctica)"/>
    <x v="0"/>
    <x v="3"/>
    <s v="SEDIMENTARY GEOLOGY"/>
    <n v="19"/>
    <n v="29.690999999999999"/>
    <x v="0"/>
    <n v="32.741999999999997"/>
    <x v="0"/>
    <n v="17"/>
    <n v="26.16"/>
    <s v="Q2"/>
    <n v="18.085106"/>
    <s v="Q1"/>
    <x v="46"/>
    <x v="0"/>
    <x v="0"/>
  </r>
  <r>
    <s v="CORNAMUSINI"/>
    <s v="GIANLUCA"/>
    <s v="01/11/2018"/>
    <m/>
    <s v="Docenti di ruolo di IIa fascia"/>
    <s v="Settore GEO/02 - Geologia Stratigrafica e Sedimentologica"/>
    <s v="CORNAMUSINI, GIANLUCA; TALARICO, FRANCO MARIA"/>
    <n v="2"/>
    <s v="Miocene Antarctic ice dynamics in the Ross Embayment (Western Ross Sea, Antarctica): Insights fromprovenance analyses of sedimentary clasts in the AND-2A drill core"/>
    <x v="0"/>
    <x v="1"/>
    <s v="GLOBAL AND PLANETARY CHANGE"/>
    <n v="8"/>
    <n v="59.944000000000003"/>
    <x v="1"/>
    <n v="0.84599999999999997"/>
    <x v="1"/>
    <n v="8"/>
    <n v="69.739999999999995"/>
    <s v="Q3"/>
    <n v="9.8404255000000003"/>
    <s v="Q1"/>
    <x v="46"/>
    <x v="0"/>
    <x v="0"/>
  </r>
  <r>
    <s v="CORNAMUSINI"/>
    <s v="GIANLUCA"/>
    <s v="01/11/2018"/>
    <m/>
    <s v="Docenti di ruolo di IIa fascia"/>
    <s v="Settore GEO/02 - Geologia Stratigrafica e Sedimentologica"/>
    <s v="COSTANTINI, ARMANDO; BONINI, MARTINA; CORNAMUSINI, GIANLUCA"/>
    <n v="3"/>
    <s v="Geology of the Monte Amiata region, Southern Tuscany, Central Italy"/>
    <x v="0"/>
    <x v="0"/>
    <s v="ITALIAN JOURNAL OF GEOSCIENCES"/>
    <n v="46"/>
    <n v="11.553000000000001"/>
    <x v="3"/>
    <n v="33.090000000000003"/>
    <x v="0"/>
    <n v="42"/>
    <n v="10.45"/>
    <s v="Q1"/>
    <n v="77.445999999999998"/>
    <s v="Q4"/>
    <x v="45"/>
    <x v="0"/>
    <x v="0"/>
  </r>
  <r>
    <s v="CORNAMUSINI"/>
    <s v="GIANLUCA"/>
    <s v="01/11/2018"/>
    <m/>
    <s v="Docenti di ruolo di IIa fascia"/>
    <s v="Settore GEO/02 - Geologia Stratigrafica e Sedimentologica"/>
    <s v="CORTI, VALENTINA; CORNAMUSINI, GIANLUCA; TALARICO, FRANCO MARIA"/>
    <n v="3"/>
    <s v="Paleo-dendrochronology of a Triassic Polar Forest in Allan Hills (Antarctica)"/>
    <x v="6"/>
    <x v="2"/>
    <m/>
    <m/>
    <m/>
    <x v="4"/>
    <m/>
    <x v="3"/>
    <m/>
    <m/>
    <m/>
    <m/>
    <m/>
    <x v="46"/>
    <x v="0"/>
    <x v="0"/>
  </r>
  <r>
    <s v="CORNAMUSINI"/>
    <s v="GIANLUCA"/>
    <s v="01/11/2018"/>
    <m/>
    <s v="Docenti di ruolo di IIa fascia"/>
    <s v="Settore GEO/02 - Geologia Stratigrafica e Sedimentologica"/>
    <s v="CORTI, VALENTINA; CORNAMUSINI, GIANLUCA; TALARICO, FRANCO MARIA"/>
    <n v="3"/>
    <s v="Reconstruction of paleoenvironmental change through paleodendrochronology analysis of a Triassic polar forest in Allan Hills (Antarctica)"/>
    <x v="6"/>
    <x v="2"/>
    <m/>
    <m/>
    <m/>
    <x v="4"/>
    <m/>
    <x v="3"/>
    <m/>
    <m/>
    <m/>
    <m/>
    <m/>
    <x v="46"/>
    <x v="0"/>
    <x v="0"/>
  </r>
  <r>
    <s v="CORNAMUSINI"/>
    <s v="GIANLUCA"/>
    <s v="01/11/2018"/>
    <m/>
    <s v="Docenti di ruolo di IIa fascia"/>
    <s v="Settore GEO/02 - Geologia Stratigrafica e Sedimentologica"/>
    <s v="PACE, DONATO IVANO; CORNAMUSINI, GIANLUCA; TALARICO, FRANCO MARIA"/>
    <n v="3"/>
    <s v="Variability in uplift, exhumation and crustal deformation along the Transantarctic Mountains front in southern Victoria Land, Antarctica"/>
    <x v="0"/>
    <x v="4"/>
    <s v="TECTONOPHYSICS"/>
    <n v="11"/>
    <n v="44.720999999999997"/>
    <x v="0"/>
    <n v="28.077000000000002"/>
    <x v="0"/>
    <n v="10"/>
    <n v="49.49"/>
    <s v="Q2"/>
    <n v="39.880949999999999"/>
    <s v="Q2"/>
    <x v="46"/>
    <x v="0"/>
    <x v="0"/>
  </r>
  <r>
    <s v="CORNAMUSINI"/>
    <s v="GIANLUCA"/>
    <s v="01/11/2018"/>
    <m/>
    <s v="Docenti di ruolo di IIa fascia"/>
    <s v="Settore GEO/02 - Geologia Stratigrafica e Sedimentologica"/>
    <s v="PACE, DONATO IVANO; TALARICO, FRANCO MARIA; CORNAMUSINI, GIANLUCA"/>
    <n v="3"/>
    <s v="Contrasting exhumation and deformation style along a rift shoulder: insights from the Transantarctic Mountains"/>
    <x v="5"/>
    <x v="1"/>
    <s v="RENDICONTI ONLINE DELLA SOCIETÀ GEOLOGICA ITALIANA"/>
    <m/>
    <m/>
    <x v="4"/>
    <m/>
    <x v="3"/>
    <m/>
    <m/>
    <m/>
    <m/>
    <m/>
    <x v="46"/>
    <x v="0"/>
    <x v="0"/>
  </r>
  <r>
    <s v="CORNAMUSINI"/>
    <s v="GIANLUCA"/>
    <s v="01/11/2018"/>
    <m/>
    <s v="Docenti di ruolo di IIa fascia"/>
    <s v="Settore GEO/02 - Geologia Stratigrafica e Sedimentologica"/>
    <s v="CORNAMUSINI, GIANLUCA; ZURLI, LUCA; PEROTTI, MATTEO; TALARICO, FRANCO MARIA"/>
    <n v="4"/>
    <s v="Deformational structures in Paleozoic sandstones of the Transantarctic Mountains: glacial vs tectonic origin"/>
    <x v="6"/>
    <x v="4"/>
    <m/>
    <m/>
    <m/>
    <x v="4"/>
    <m/>
    <x v="3"/>
    <m/>
    <m/>
    <m/>
    <m/>
    <m/>
    <x v="46"/>
    <x v="0"/>
    <x v="0"/>
  </r>
  <r>
    <s v="CORNAMUSINI"/>
    <s v="GIANLUCA"/>
    <s v="01/11/2018"/>
    <m/>
    <s v="Docenti di ruolo di IIa fascia"/>
    <s v="Settore GEO/02 - Geologia Stratigrafica e Sedimentologica"/>
    <s v="CORNAMUSINI, GIANLUCA; ZURLI, LUCA; PEROTTI, MATTEO; TALARICO, FRANCO MARIA"/>
    <n v="4"/>
    <s v="Deformational setting and structural features in Paleozoic sandstones of the Transantarctic Mountains: glacial vs tectonic origin"/>
    <x v="6"/>
    <x v="2"/>
    <m/>
    <m/>
    <m/>
    <x v="4"/>
    <m/>
    <x v="3"/>
    <m/>
    <m/>
    <m/>
    <m/>
    <m/>
    <x v="46"/>
    <x v="0"/>
    <x v="0"/>
  </r>
  <r>
    <s v="CORNAMUSINI"/>
    <s v="GIANLUCA"/>
    <s v="01/11/2018"/>
    <m/>
    <s v="Docenti di ruolo di IIa fascia"/>
    <s v="Settore GEO/02 - Geologia Stratigrafica e Sedimentologica"/>
    <s v="ZURLI, LUCA; PEROTTI, MATTEO; TALARICO, FRANCO MARIA; CORNAMUSINI, GIANLUCA"/>
    <n v="4"/>
    <s v="Clast’s provenance of Miocene glacio-marine sequences in the Ross Sea (Antarctica) from IODP_exp374 drillcores: a petrographic approach"/>
    <x v="6"/>
    <x v="2"/>
    <m/>
    <m/>
    <m/>
    <x v="4"/>
    <m/>
    <x v="3"/>
    <m/>
    <m/>
    <m/>
    <m/>
    <m/>
    <x v="46"/>
    <x v="0"/>
    <x v="0"/>
  </r>
  <r>
    <s v="CORNAMUSINI"/>
    <s v="GIANLUCA"/>
    <s v="01/11/2018"/>
    <m/>
    <s v="Docenti di ruolo di IIa fascia"/>
    <s v="Settore GEO/02 - Geologia Stratigrafica e Sedimentologica"/>
    <s v="ZURLI, LUCA; PEROTTI, MATTEO; TALARICO, FRANCO MARIA; CORNAMUSINI, GIANLUCA"/>
    <n v="4"/>
    <s v="Petrographic characterization of gravel size clasts of the IODP_exp374 cores: implication for Miocene ice flows in the Ross Sea region (Antarctica)"/>
    <x v="6"/>
    <x v="2"/>
    <m/>
    <m/>
    <m/>
    <x v="4"/>
    <m/>
    <x v="3"/>
    <m/>
    <m/>
    <m/>
    <m/>
    <m/>
    <x v="46"/>
    <x v="0"/>
    <x v="0"/>
  </r>
  <r>
    <s v="CORNAMUSINI"/>
    <s v="GIANLUCA"/>
    <s v="01/11/2018"/>
    <m/>
    <s v="Docenti di ruolo di IIa fascia"/>
    <s v="Settore GEO/02 - Geologia Stratigrafica e Sedimentologica"/>
    <s v="CORTI, VALENTINA; CORNAMUSINI, GIANLUCA; LIBERATO, GIOVANNI PIO; TALARICO, FRANCO MARIA"/>
    <n v="4"/>
    <s v="Polycyclic aromatic hydrocarbons as marker of fossil charcoal in transported Triassic wood of Allan Hills (Southern Victoria Land, Antarctica)"/>
    <x v="6"/>
    <x v="2"/>
    <m/>
    <m/>
    <m/>
    <x v="4"/>
    <m/>
    <x v="3"/>
    <m/>
    <m/>
    <m/>
    <m/>
    <m/>
    <x v="46"/>
    <x v="0"/>
    <x v="0"/>
  </r>
  <r>
    <s v="CORNAMUSINI"/>
    <s v="GIANLUCA"/>
    <s v="01/11/2018"/>
    <m/>
    <s v="Docenti di ruolo di IIa fascia"/>
    <s v="Settore GEO/02 - Geologia Stratigrafica e Sedimentologica"/>
    <s v="CORTI, VALENTINA; CORNAMUSINI, GIANLUCA; LIBERATO, GIOVANNI PIO; TALARICO, FRANCO MARIA"/>
    <n v="4"/>
    <s v="Fossil charcoal within drifted wood of Triassic fluvial sandstones of Allan Hills (Southern Victoria Land, Antarctica): evidences from polycyclic aromatic hydrocarbons"/>
    <x v="6"/>
    <x v="2"/>
    <m/>
    <m/>
    <m/>
    <x v="4"/>
    <m/>
    <x v="3"/>
    <m/>
    <m/>
    <m/>
    <m/>
    <m/>
    <x v="46"/>
    <x v="0"/>
    <x v="0"/>
  </r>
  <r>
    <s v="CORNAMUSINI"/>
    <s v="GIANLUCA"/>
    <s v="01/11/2018"/>
    <m/>
    <s v="Docenti di ruolo di IIa fascia"/>
    <s v="Settore GEO/02 - Geologia Stratigrafica e Sedimentologica"/>
    <s v="CORTI, VALENTINA; CORNAMUSINI, GIANLUCA; LIBERATO, GIOVANNI PIO; TALARICO, FRANCO MARIA"/>
    <n v="4"/>
    <s v="Integrated palaeoenvironmental reconstruction based on palynofacies and palynological analyses of the Lashly Formation from Allan Hills, South Victoria Land (Antarctica)"/>
    <x v="6"/>
    <x v="2"/>
    <m/>
    <m/>
    <m/>
    <x v="4"/>
    <m/>
    <x v="3"/>
    <m/>
    <m/>
    <m/>
    <m/>
    <m/>
    <x v="46"/>
    <x v="0"/>
    <x v="0"/>
  </r>
  <r>
    <s v="CORNAMUSINI"/>
    <s v="GIANLUCA"/>
    <s v="01/11/2018"/>
    <m/>
    <s v="Docenti di ruolo di IIa fascia"/>
    <s v="Settore GEO/02 - Geologia Stratigrafica e Sedimentologica"/>
    <s v="PEROTTI, MATTEO; ZURLI, LUCA; SANDRONI, SONIA; CORNAMUSINI, GIANLUCA; TALARICO, FRANCO MARIA"/>
    <n v="5"/>
    <s v="Provenance of Ross Sea Drift in McMurdo Sound (Antarctica) and implication for middle Quaternary to LGM glacial transport: new evidence from petrographic data"/>
    <x v="6"/>
    <x v="4"/>
    <m/>
    <m/>
    <m/>
    <x v="4"/>
    <m/>
    <x v="3"/>
    <m/>
    <m/>
    <m/>
    <m/>
    <m/>
    <x v="46"/>
    <x v="0"/>
    <x v="0"/>
  </r>
  <r>
    <s v="CORNAMUSINI"/>
    <s v="GIANLUCA"/>
    <s v="01/11/2018"/>
    <m/>
    <s v="Docenti di ruolo di IIa fascia"/>
    <s v="Settore GEO/02 - Geologia Stratigrafica e Sedimentologica"/>
    <s v="PEROTTI, MATTEO; ZURLI, LUCA; SANDRONI, SONIA; CORNAMUSINI, GIANLUCA; TALARICO, FRANCO MARIA"/>
    <n v="5"/>
    <s v="Provenance of Ross Sea Drift in McMurdo Sound (Antarctica): new evidence from petrographic data and implication for middle Quaternary to LGM glacial transport"/>
    <x v="6"/>
    <x v="4"/>
    <m/>
    <m/>
    <m/>
    <x v="4"/>
    <m/>
    <x v="3"/>
    <m/>
    <m/>
    <m/>
    <m/>
    <m/>
    <x v="46"/>
    <x v="0"/>
    <x v="0"/>
  </r>
  <r>
    <s v="CORNAMUSINI"/>
    <s v="GIANLUCA"/>
    <s v="01/11/2018"/>
    <m/>
    <s v="Docenti di ruolo di IIa fascia"/>
    <s v="Settore GEO/02 - Geologia Stratigrafica e Sedimentologica"/>
    <s v="PEROTTI, MATTEO; ZURLI, LUCA; SANDRONI, SONIA; CORNAMUSINI, GIANLUCA; TALARICO, FRANCO MARIA"/>
    <n v="5"/>
    <s v="Provenance of Ross Sea Drift in McMurdo Sound (Antarctica) and implications for middle-Quaternary to LGM glacial transport: New evidence from petrographic data"/>
    <x v="0"/>
    <x v="4"/>
    <s v="SEDIMENTARY GEOLOGY"/>
    <n v="6"/>
    <n v="59.343000000000004"/>
    <x v="1"/>
    <n v="29.516999999999999"/>
    <x v="0"/>
    <n v="6"/>
    <n v="53.15"/>
    <s v="Q3"/>
    <n v="7.4468082999999998"/>
    <s v="Q1"/>
    <x v="46"/>
    <x v="0"/>
    <x v="0"/>
  </r>
  <r>
    <s v="CORNAMUSINI"/>
    <s v="GIANLUCA"/>
    <s v="01/11/2018"/>
    <m/>
    <s v="Docenti di ruolo di IIa fascia"/>
    <s v="Settore GEO/02 - Geologia Stratigrafica e Sedimentologica"/>
    <s v="LIBERATO, GIOVANNI PIO; CORNAMUSINI, GIANLUCA; ZURLI, LUCA; CORTI, VALENTINA; TALARICO, FRANCO MARIA"/>
    <n v="5"/>
    <s v="Sandstones provenance study of the Permian-Triassic sequences at Allan Hills (Victoria Land, Antarctica): evidence from petrographic framework"/>
    <x v="6"/>
    <x v="2"/>
    <m/>
    <m/>
    <m/>
    <x v="4"/>
    <m/>
    <x v="3"/>
    <m/>
    <m/>
    <m/>
    <m/>
    <m/>
    <x v="46"/>
    <x v="0"/>
    <x v="0"/>
  </r>
  <r>
    <s v="CORNAMUSINI"/>
    <s v="GIANLUCA"/>
    <s v="01/11/2018"/>
    <m/>
    <s v="Docenti di ruolo di IIa fascia"/>
    <s v="Settore GEO/02 - Geologia Stratigrafica e Sedimentologica"/>
    <s v="LIBERATO, GIOVANNI PIO; CORNAMUSINI, GIANLUCA; ZURLI, LUCA; CORTI, VALENTINA; TALARICO, FRANCO MARIA"/>
    <n v="5"/>
    <s v="Provenance study of Permian-Triassic sandstones (Allan Hills, Antarctica): quantitative compositional, minero-chemical and geochronological analyses"/>
    <x v="6"/>
    <x v="2"/>
    <m/>
    <m/>
    <m/>
    <x v="4"/>
    <m/>
    <x v="3"/>
    <m/>
    <m/>
    <m/>
    <m/>
    <m/>
    <x v="46"/>
    <x v="0"/>
    <x v="0"/>
  </r>
  <r>
    <s v="CORNAMUSINI"/>
    <s v="GIANLUCA"/>
    <s v="01/11/2018"/>
    <m/>
    <s v="Docenti di ruolo di IIa fascia"/>
    <s v="Settore GEO/02 - Geologia Stratigrafica e Sedimentologica"/>
    <s v="LIBERATO, GIOVANNI PIO; CORNAMUSINI, GIANLUCA; ZURLI, LUCA; CORTI, VALENTINA; TALARICO, FRANCO MARIA"/>
    <n v="5"/>
    <s v="Fluvial sediments provenance analysis across P/T boundary at Allan Hills (Victoria Land, Antarctica) through sandstone petrography, detrital garnet composition and detrital zircon ages"/>
    <x v="4"/>
    <x v="2"/>
    <m/>
    <m/>
    <m/>
    <x v="4"/>
    <m/>
    <x v="3"/>
    <m/>
    <m/>
    <m/>
    <m/>
    <m/>
    <x v="46"/>
    <x v="0"/>
    <x v="0"/>
  </r>
  <r>
    <s v="CORNAMUSINI"/>
    <s v="GIANLUCA"/>
    <s v="01/11/2018"/>
    <m/>
    <s v="Docenti di ruolo di IIa fascia"/>
    <s v="Settore GEO/02 - Geologia Stratigrafica e Sedimentologica"/>
    <s v="ZURLI, LUCA; CORNAMUSINI, GIANLUCA; LIBERATO, GIOVANNI PIO; TALARICO, FRANCO MARIA; CORTI, VALENTINA"/>
    <n v="5"/>
    <s v="Petrography and geochronology of Permian glaciogenic sequences in Victoria Land (Antarctica)"/>
    <x v="6"/>
    <x v="2"/>
    <m/>
    <m/>
    <m/>
    <x v="4"/>
    <m/>
    <x v="3"/>
    <m/>
    <m/>
    <m/>
    <m/>
    <m/>
    <x v="46"/>
    <x v="0"/>
    <x v="0"/>
  </r>
  <r>
    <s v="CORNAMUSINI"/>
    <s v="GIANLUCA"/>
    <s v="01/11/2018"/>
    <m/>
    <s v="Docenti di ruolo di IIa fascia"/>
    <s v="Settore GEO/02 - Geologia Stratigrafica e Sedimentologica"/>
    <s v="ZURLI, LUCA; CORNAMUSINI, GIANLUCA; LIBERATO, GIOVANNI PIO; TALARICO, FRANCO MARIA; CORTI, VALENTINA"/>
    <n v="5"/>
    <s v="Provenance of Permian glaciogenic deposits in Victoria Land (Antarctica): petrography and geochronology"/>
    <x v="6"/>
    <x v="2"/>
    <m/>
    <m/>
    <m/>
    <x v="4"/>
    <m/>
    <x v="3"/>
    <m/>
    <m/>
    <m/>
    <m/>
    <m/>
    <x v="46"/>
    <x v="0"/>
    <x v="0"/>
  </r>
  <r>
    <s v="CORNAMUSINI"/>
    <s v="GIANLUCA"/>
    <s v="01/11/2018"/>
    <m/>
    <s v="Docenti di ruolo di IIa fascia"/>
    <s v="Settore GEO/02 - Geologia Stratigrafica e Sedimentologica"/>
    <s v="ZURLI, LUCA; CORNAMUSINI, GIANLUCA; LIBERATO, GIOVANNI PIO; TALARICO, FRANCO MARIA; CORTI, VALENTINA"/>
    <n v="5"/>
    <s v="Provenance study of Late Palaeozoic Ice Age sequences in Victoria Land (Antarctica): petrography and geochronology"/>
    <x v="6"/>
    <x v="2"/>
    <m/>
    <m/>
    <m/>
    <x v="4"/>
    <m/>
    <x v="3"/>
    <m/>
    <m/>
    <m/>
    <m/>
    <m/>
    <x v="46"/>
    <x v="0"/>
    <x v="0"/>
  </r>
  <r>
    <s v="CORNAMUSINI"/>
    <s v="GIANLUCA"/>
    <s v="01/11/2018"/>
    <m/>
    <s v="Docenti di ruolo di IIa fascia"/>
    <s v="Settore GEO/02 - Geologia Stratigrafica e Sedimentologica"/>
    <s v="TALARICO, FRANCO MARIA; CORNAMUSINI, GIANLUCA; GIORGETTI, GIOVANNA; SANDRONI, SONIA; STRADA, ELEONORA"/>
    <n v="5"/>
    <s v="Antarctic ice sheet sensitivity to atmospheric CO 2 variations in the early to mid-Miocene"/>
    <x v="0"/>
    <x v="1"/>
    <s v="PROCEEDINGS OF THE NATIONAL ACADEMY OF SCIENCES OF THE UNITED STATES OF AMERICA"/>
    <n v="118"/>
    <n v="4.7839999999999998"/>
    <x v="3"/>
    <n v="7.9050000000000002"/>
    <x v="1"/>
    <n v="111"/>
    <n v="3.52"/>
    <s v="Q1"/>
    <m/>
    <m/>
    <x v="46"/>
    <x v="0"/>
    <x v="0"/>
  </r>
  <r>
    <s v="CORNAMUSINI"/>
    <s v="GIANLUCA"/>
    <s v="01/11/2018"/>
    <m/>
    <s v="Docenti di ruolo di IIa fascia"/>
    <s v="Settore GEO/02 - Geologia Stratigrafica e Sedimentologica"/>
    <s v="LIBERATO, GIOVANNI PIO; CORNAMUSINI, GIANLUCA; PEROTTI, MATTEO; SANDRONI, SONIA; TALARICO, FRANCO MARIA"/>
    <n v="5"/>
    <s v="Stratigraphy of a Permian-Triassic fluvial-dominated succession in Southern Victoria Land (Antarctica): preliminary data"/>
    <x v="4"/>
    <x v="3"/>
    <s v="JOURNAL OF MEDITERRANEAN EARTH SCIENCES"/>
    <m/>
    <m/>
    <x v="4"/>
    <m/>
    <x v="3"/>
    <m/>
    <m/>
    <m/>
    <m/>
    <m/>
    <x v="46"/>
    <x v="0"/>
    <x v="0"/>
  </r>
  <r>
    <s v="CORNAMUSINI"/>
    <s v="GIANLUCA"/>
    <s v="01/11/2018"/>
    <m/>
    <s v="Docenti di ruolo di IIa fascia"/>
    <s v="Settore GEO/02 - Geologia Stratigrafica e Sedimentologica"/>
    <s v="LIBERATO, GIOVANNI PIO; CORNAMUSINI, GIANLUCA; PEROTTI, MATTEO; SANDRONI, SONIA; TALARICO, FRANCO MARIA"/>
    <n v="5"/>
    <s v="Stratigraphic features of a Permian-Triassic fluvial-dominated succession in Southern Victoria Land (Antarctica): preliminary data."/>
    <x v="6"/>
    <x v="4"/>
    <m/>
    <m/>
    <m/>
    <x v="4"/>
    <m/>
    <x v="3"/>
    <m/>
    <m/>
    <m/>
    <m/>
    <m/>
    <x v="46"/>
    <x v="0"/>
    <x v="0"/>
  </r>
  <r>
    <s v="CORSI"/>
    <s v="ILARIA"/>
    <s v="01/01/2021"/>
    <m/>
    <s v="Docenti di ruolo di IIa fascia"/>
    <s v="Settore BIO/07 - Ecologia"/>
    <s v="CORSI, ILARIA"/>
    <n v="1"/>
    <s v="Effects of nanomaterials in marine invertebrates"/>
    <x v="0"/>
    <x v="1"/>
    <s v="SCIENCE OF THE TOTAL ENVIRONMENT"/>
    <n v="157"/>
    <n v="1.9159999999999999"/>
    <x v="3"/>
    <n v="16.515999999999998"/>
    <x v="1"/>
    <n v="136"/>
    <n v="2.2599999999999998"/>
    <s v="Q1"/>
    <n v="9.3886459999999996"/>
    <s v="Q1"/>
    <x v="47"/>
    <x v="0"/>
    <x v="1"/>
  </r>
  <r>
    <s v="CORSI"/>
    <s v="ILARIA"/>
    <s v="01/01/2021"/>
    <m/>
    <s v="Docenti di ruolo di IIa fascia"/>
    <s v="Settore BIO/07 - Ecologia"/>
    <s v="CORSI, ILARIA"/>
    <n v="1"/>
    <s v="Ecotoxicology of nanoparticles in aquatic systems"/>
    <x v="2"/>
    <x v="2"/>
    <m/>
    <n v="13"/>
    <n v="7.649"/>
    <x v="3"/>
    <m/>
    <x v="3"/>
    <m/>
    <m/>
    <m/>
    <m/>
    <m/>
    <x v="47"/>
    <x v="0"/>
    <x v="1"/>
  </r>
  <r>
    <s v="CORSI"/>
    <s v="ILARIA"/>
    <s v="01/01/2021"/>
    <m/>
    <s v="Docenti di ruolo di IIa fascia"/>
    <s v="Settore BIO/07 - Ecologia"/>
    <s v="CORSI, ILARIA"/>
    <n v="1"/>
    <s v="Particles in the oceans: Implication for a safe marine environment"/>
    <x v="0"/>
    <x v="0"/>
    <s v="MARINE ENVIRONMENTAL RESEARCH"/>
    <n v="12"/>
    <n v="5.0720000000000001"/>
    <x v="3"/>
    <n v="15.503"/>
    <x v="1"/>
    <n v="13"/>
    <m/>
    <m/>
    <n v="11.058"/>
    <s v="Q1"/>
    <x v="47"/>
    <x v="0"/>
    <x v="1"/>
  </r>
  <r>
    <s v="CORSI"/>
    <s v="ILARIA"/>
    <s v="01/01/2021"/>
    <m/>
    <s v="Docenti di ruolo di IIa fascia"/>
    <s v="Settore BIO/07 - Ecologia"/>
    <s v="CORSI, ILARIA"/>
    <n v="1"/>
    <s v="Nanoparticle-Biological Interactions in a Marine Benthic Foraminifer"/>
    <x v="0"/>
    <x v="2"/>
    <s v="SCIENTIFIC REPORTS"/>
    <n v="22"/>
    <n v="27.795000000000002"/>
    <x v="0"/>
    <n v="17.471"/>
    <x v="1"/>
    <n v="17"/>
    <n v="19.84"/>
    <s v="Q1"/>
    <n v="23.239000000000001"/>
    <s v="Q1"/>
    <x v="47"/>
    <x v="0"/>
    <x v="1"/>
  </r>
  <r>
    <s v="CORSI"/>
    <s v="ILARIA"/>
    <s v="01/01/2021"/>
    <m/>
    <s v="Docenti di ruolo di IIa fascia"/>
    <s v="Settore BIO/07 - Ecologia"/>
    <s v="CORSI, ILARIA"/>
    <n v="1"/>
    <s v="Eco-friendly ß-cyclodextrin and linecaps polymers for the removal of heavy metals"/>
    <x v="0"/>
    <x v="2"/>
    <s v="POLYMERS"/>
    <n v="32"/>
    <n v="9.7650000000000006"/>
    <x v="3"/>
    <n v="44.145000000000003"/>
    <x v="0"/>
    <n v="30"/>
    <n v="13.31"/>
    <s v="Q1"/>
    <n v="17.416"/>
    <s v="Q1"/>
    <x v="47"/>
    <x v="0"/>
    <x v="1"/>
  </r>
  <r>
    <s v="CORSI"/>
    <s v="ILARIA"/>
    <s v="01/01/2021"/>
    <m/>
    <s v="Docenti di ruolo di IIa fascia"/>
    <s v="Settore BIO/07 - Ecologia"/>
    <s v="CORSI, ILARIA"/>
    <n v="1"/>
    <s v="Ecotoxicology in marine environments: The protective role of abc transporters in sea urchin embryos and larvae"/>
    <x v="3"/>
    <x v="4"/>
    <m/>
    <n v="2"/>
    <n v="51.075000000000003"/>
    <x v="1"/>
    <m/>
    <x v="3"/>
    <n v="0"/>
    <n v="100"/>
    <s v="Q4"/>
    <n v="40.909092000000001"/>
    <s v="Q2"/>
    <x v="47"/>
    <x v="0"/>
    <x v="1"/>
  </r>
  <r>
    <s v="CORSI"/>
    <s v="ILARIA"/>
    <s v="01/01/2021"/>
    <m/>
    <s v="Docenti di ruolo di IIa fascia"/>
    <s v="Settore BIO/07 - Ecologia"/>
    <s v="CORSI, ILARIA"/>
    <n v="1"/>
    <s v="Titanium dioxide nanoparticles alter routine metabolism and cause histopathological alterations in oreochromis niloticus"/>
    <x v="0"/>
    <x v="4"/>
    <s v="BOLETIM DO INSTITUTO DE PESCA"/>
    <n v="20"/>
    <n v="10.138"/>
    <x v="3"/>
    <n v="85.432000000000002"/>
    <x v="4"/>
    <n v="20"/>
    <n v="6.77"/>
    <s v="Q1"/>
    <n v="85"/>
    <s v="Q4"/>
    <x v="47"/>
    <x v="0"/>
    <x v="1"/>
  </r>
  <r>
    <s v="CORSI"/>
    <s v="ILARIA"/>
    <s v="01/01/2021"/>
    <m/>
    <s v="Docenti di ruolo di IIa fascia"/>
    <s v="Settore BIO/07 - Ecologia"/>
    <s v="CORSI, ILARIA"/>
    <n v="1"/>
    <s v="Episodic records of jellyfish ingestion of plastic items reveal a novel pathway for trophic transference of marine litter"/>
    <x v="0"/>
    <x v="4"/>
    <s v="SCIENTIFIC REPORTS"/>
    <n v="67"/>
    <n v="7.9969999999999999"/>
    <x v="3"/>
    <n v="17.844999999999999"/>
    <x v="1"/>
    <n v="59"/>
    <n v="6.13"/>
    <s v="Q1"/>
    <n v="21.014492000000001"/>
    <s v="Q1"/>
    <x v="47"/>
    <x v="0"/>
    <x v="1"/>
  </r>
  <r>
    <s v="CORSI"/>
    <s v="ILARIA"/>
    <s v="01/01/2021"/>
    <m/>
    <s v="Docenti di ruolo di IIa fascia"/>
    <s v="Settore BIO/07 - Ecologia"/>
    <s v="CORSI, ILARIA"/>
    <n v="1"/>
    <s v="Combined effects of n-TiO2 and 2,3,7,8-TCDD in Mytilus galloprovincialis digestive gland: a transcriptomic and immunohistochemical study"/>
    <x v="0"/>
    <x v="1"/>
    <s v="ENVIRONMENTAL RESEARCH"/>
    <n v="52"/>
    <n v="10.47"/>
    <x v="3"/>
    <n v="28.611000000000001"/>
    <x v="0"/>
    <n v="43"/>
    <n v="17.649999999999999"/>
    <s v="Q1"/>
    <n v="18.995633999999999"/>
    <s v="Q1"/>
    <x v="47"/>
    <x v="0"/>
    <x v="1"/>
  </r>
  <r>
    <s v="CORSI"/>
    <s v="ILARIA"/>
    <s v="01/01/2021"/>
    <m/>
    <s v="Docenti di ruolo di IIa fascia"/>
    <s v="Settore BIO/07 - Ecologia"/>
    <s v="CORSI, ILARIA"/>
    <n v="1"/>
    <s v="Hydrothermal carbonization of sewage sludge: A critical analysis of process severity, hydrochar properties and environmental implications"/>
    <x v="0"/>
    <x v="2"/>
    <s v="WASTE MANAGEMENT"/>
    <n v="107"/>
    <n v="21.896999999999998"/>
    <x v="3"/>
    <n v="18.501999999999999"/>
    <x v="1"/>
    <n v="98"/>
    <n v="1.86"/>
    <s v="Q1"/>
    <m/>
    <m/>
    <x v="47"/>
    <x v="0"/>
    <x v="1"/>
  </r>
  <r>
    <s v="CORSI"/>
    <s v="ILARIA"/>
    <s v="01/01/2021"/>
    <m/>
    <s v="Docenti di ruolo di IIa fascia"/>
    <s v="Settore BIO/07 - Ecologia"/>
    <s v="CORSI, ILARIA"/>
    <n v="1"/>
    <s v="Comparative ecotoxicity of polystyrene nanoparticles in natural seawater and reconstituted seawater using the rotifer Brachionus plicatilis"/>
    <x v="0"/>
    <x v="3"/>
    <s v="ECOTOXICOLOGY AND ENVIRONMENTAL SAFETY"/>
    <n v="104"/>
    <n v="1.278"/>
    <x v="3"/>
    <n v="8.9809999999999999"/>
    <x v="1"/>
    <n v="100"/>
    <n v="1.35"/>
    <s v="Q1"/>
    <n v="16.489360000000001"/>
    <s v="Q1"/>
    <x v="47"/>
    <x v="0"/>
    <x v="1"/>
  </r>
  <r>
    <s v="CORSI"/>
    <s v="ILARIA"/>
    <s v="01/01/2021"/>
    <m/>
    <s v="Docenti di ruolo di IIa fascia"/>
    <s v="Settore BIO/07 - Ecologia"/>
    <s v="CORSI, ILARIA"/>
    <n v="1"/>
    <s v="Evidence for immunomodulation and apoptotic processes induced by cationic polystyrene nanoparticles in the hemocytes of the marine bivalve Mytilus"/>
    <x v="0"/>
    <x v="0"/>
    <s v="MARINE ENVIRONMENTAL RESEARCH"/>
    <n v="268"/>
    <n v="0.219"/>
    <x v="3"/>
    <n v="15.503"/>
    <x v="1"/>
    <n v="238"/>
    <n v="0.93"/>
    <s v="Q1"/>
    <n v="11.058"/>
    <s v="Q1"/>
    <x v="47"/>
    <x v="0"/>
    <x v="1"/>
  </r>
  <r>
    <s v="CORSI"/>
    <s v="ILARIA"/>
    <s v="01/01/2021"/>
    <m/>
    <s v="Docenti di ruolo di IIa fascia"/>
    <s v="Settore BIO/07 - Ecologia"/>
    <s v="CORSI, ILARIA"/>
    <n v="1"/>
    <s v="Interactions of cationic polystyrene nanoparticles with marine bivalve hemocytes in a physiological environment: Role of soluble hemolymph proteins"/>
    <x v="0"/>
    <x v="1"/>
    <s v="ENVIRONMENTAL RESEARCH"/>
    <n v="131"/>
    <n v="1.9359999999999999"/>
    <x v="3"/>
    <n v="28.611000000000001"/>
    <x v="0"/>
    <n v="120"/>
    <n v="2.9"/>
    <s v="Q1"/>
    <n v="18.995633999999999"/>
    <s v="Q1"/>
    <x v="47"/>
    <x v="0"/>
    <x v="1"/>
  </r>
  <r>
    <s v="CORSI"/>
    <s v="ILARIA"/>
    <s v="01/01/2021"/>
    <m/>
    <s v="Docenti di ruolo di IIa fascia"/>
    <s v="Settore BIO/07 - Ecologia"/>
    <s v="CORSI, ILARIA"/>
    <n v="1"/>
    <s v="Are the primary characteristics of polystyrene nanoplastics responsible for toxicity and ad/absorption in the marine diatom Phaeodactylum tricornutum?"/>
    <x v="0"/>
    <x v="2"/>
    <s v="ENVIRONMENTAL POLLUTION"/>
    <n v="100"/>
    <n v="0.80700000000000005"/>
    <x v="3"/>
    <n v="3.64"/>
    <x v="1"/>
    <n v="94"/>
    <n v="2.0499999999999998"/>
    <s v="Q1"/>
    <n v="7.7359999999999998"/>
    <s v="Q1"/>
    <x v="47"/>
    <x v="0"/>
    <x v="1"/>
  </r>
  <r>
    <s v="CORSI"/>
    <s v="ILARIA"/>
    <s v="01/01/2021"/>
    <m/>
    <s v="Docenti di ruolo di IIa fascia"/>
    <s v="Settore BIO/07 - Ecologia"/>
    <s v="CORSI, ILARIA"/>
    <n v="1"/>
    <s v="L’ecotossicologia nell’era dei cambiamenti globali: le zone termali marine come modello per studiare gli effetti dell’acidificazione degli oceani."/>
    <x v="0"/>
    <x v="4"/>
    <s v="ETRURIANATURA"/>
    <m/>
    <m/>
    <x v="4"/>
    <m/>
    <x v="3"/>
    <m/>
    <m/>
    <m/>
    <m/>
    <m/>
    <x v="47"/>
    <x v="0"/>
    <x v="1"/>
  </r>
  <r>
    <s v="CORSI"/>
    <s v="ILARIA"/>
    <s v="01/01/2021"/>
    <m/>
    <s v="Docenti di ruolo di IIa fascia"/>
    <s v="Settore BIO/07 - Ecologia"/>
    <s v="CORSI, ILARIA"/>
    <n v="1"/>
    <s v="Ecofriendly  nanotechnologies and nanomaterials for environmental applications: Key issue and consensus recommendations for sustainable and ecosafe nanoremediation"/>
    <x v="0"/>
    <x v="4"/>
    <s v="ECOTOXICOLOGY AND ENVIRONMENTAL SAFETY"/>
    <n v="148"/>
    <n v="0.42499999999999999"/>
    <x v="3"/>
    <n v="15.035"/>
    <x v="1"/>
    <n v="100"/>
    <n v="0.86"/>
    <s v="Q1"/>
    <n v="12.365591"/>
    <s v="Q1"/>
    <x v="47"/>
    <x v="0"/>
    <x v="1"/>
  </r>
  <r>
    <s v="CORSI"/>
    <s v="ILARIA"/>
    <s v="01/01/2021"/>
    <m/>
    <s v="Docenti di ruolo di IIa fascia"/>
    <s v="Settore BIO/07 - Ecologia"/>
    <s v="CORSI, ILARIA"/>
    <n v="1"/>
    <s v="Genomic and chromosomal damage in the marine mussel Mytilus galloprovincialis: Effects of the combined exposure to titanium dioxide nanoparticles and cadmium chloride"/>
    <x v="0"/>
    <x v="0"/>
    <s v="MARINE ENVIRONMENTAL RESEARCH"/>
    <n v="36"/>
    <n v="14.228999999999999"/>
    <x v="3"/>
    <n v="15.503"/>
    <x v="1"/>
    <n v="30"/>
    <n v="21.87"/>
    <s v="Q1"/>
    <n v="27.777999999999999"/>
    <s v="Q2"/>
    <x v="47"/>
    <x v="0"/>
    <x v="1"/>
  </r>
  <r>
    <s v="CORSI"/>
    <s v="ILARIA"/>
    <s v="01/01/2021"/>
    <m/>
    <s v="Docenti di ruolo di IIa fascia"/>
    <s v="Settore BIO/07 - Ecologia"/>
    <s v="CORSI, ILARIA"/>
    <n v="1"/>
    <s v="Do plastics serve as a possible vector for the spread of antibiotic resistance? First insights from bacteria associated to a polystyrene piece from King George Island (Antarctica)"/>
    <x v="0"/>
    <x v="2"/>
    <s v="INTERNATIONAL JOURNAL OF HYGIENE AND ENVIRONMENTAL HEALTH"/>
    <n v="113"/>
    <n v="0.40600000000000003"/>
    <x v="3"/>
    <n v="8.7110000000000003"/>
    <x v="1"/>
    <n v="93"/>
    <n v="0.6"/>
    <s v="Q1"/>
    <n v="9.0670000000000002"/>
    <s v="Q1"/>
    <x v="47"/>
    <x v="0"/>
    <x v="1"/>
  </r>
  <r>
    <s v="CORSI"/>
    <s v="ILARIA"/>
    <s v="01/01/2021"/>
    <m/>
    <s v="Docenti di ruolo di IIa fascia"/>
    <s v="Settore BIO/07 - Ecologia"/>
    <s v="CORSI, ILARIA; CRESTI, MAURO"/>
    <n v="2"/>
    <s v="When isolated at full receptivity, in vitro fertilized wheat (Triticum aestivum, L.) egg cells reveal [Ca2+]cyt oscillation of intracellular origin"/>
    <x v="0"/>
    <x v="0"/>
    <s v="INTERNATIONAL JOURNAL OF MOLECULAR SCIENCES"/>
    <n v="2"/>
    <n v="78.018000000000001"/>
    <x v="2"/>
    <n v="23.146999999999998"/>
    <x v="1"/>
    <n v="2"/>
    <n v="90.55"/>
    <s v="Q4"/>
    <n v="28.980892000000001"/>
    <s v="Q2"/>
    <x v="47"/>
    <x v="0"/>
    <x v="1"/>
  </r>
  <r>
    <s v="CORSI"/>
    <s v="ILARIA"/>
    <s v="01/01/2021"/>
    <m/>
    <s v="Docenti di ruolo di IIa fascia"/>
    <s v="Settore BIO/07 - Ecologia"/>
    <s v="BERGAMI, ELISA; CORSI, ILARIA"/>
    <n v="2"/>
    <s v="Polystyrene nanoparticles affect the innate immune system of the Antarctic sea urchin Sterechinus neumayeri"/>
    <x v="0"/>
    <x v="2"/>
    <s v="POLAR BIOLOGY"/>
    <n v="59"/>
    <n v="1.9610000000000001"/>
    <x v="3"/>
    <n v="26.702000000000002"/>
    <x v="0"/>
    <n v="56"/>
    <n v="3.43"/>
    <s v="Q1"/>
    <n v="50.862000000000002"/>
    <s v="Q3"/>
    <x v="47"/>
    <x v="0"/>
    <x v="1"/>
  </r>
  <r>
    <s v="CORSI"/>
    <s v="ILARIA"/>
    <s v="01/01/2021"/>
    <m/>
    <s v="Docenti di ruolo di IIa fascia"/>
    <s v="Settore BIO/07 - Ecologia"/>
    <s v="CORSI, ILARIA; GRASSI, GIACOMO"/>
    <n v="2"/>
    <s v="The Role of Ecotoxicology in the Eco-Design of Nanomaterials for Water Remediation"/>
    <x v="3"/>
    <x v="2"/>
    <m/>
    <n v="3"/>
    <n v="9.5289999999999999"/>
    <x v="3"/>
    <m/>
    <x v="3"/>
    <m/>
    <m/>
    <m/>
    <m/>
    <m/>
    <x v="47"/>
    <x v="0"/>
    <x v="1"/>
  </r>
  <r>
    <s v="CORSI"/>
    <s v="ILARIA"/>
    <s v="01/01/2021"/>
    <m/>
    <s v="Docenti di ruolo di IIa fascia"/>
    <s v="Settore BIO/07 - Ecologia"/>
    <s v="CORSI, ILARIA; GRASSI, GIACOMO"/>
    <n v="2"/>
    <s v="Environmentally sustainable and ecosafe polysaccharide-based materials for water nano-treatment: an eco-design study"/>
    <x v="0"/>
    <x v="4"/>
    <s v="MATERIALS"/>
    <n v="38"/>
    <n v="19.709"/>
    <x v="3"/>
    <n v="49.936"/>
    <x v="0"/>
    <n v="28"/>
    <n v="66.150000000000006"/>
    <s v="Q3"/>
    <n v="34.641640000000002"/>
    <s v="Q2"/>
    <x v="47"/>
    <x v="0"/>
    <x v="1"/>
  </r>
  <r>
    <s v="CORSI"/>
    <s v="ILARIA"/>
    <s v="01/01/2021"/>
    <m/>
    <s v="Docenti di ruolo di IIa fascia"/>
    <s v="Settore BIO/07 - Ecologia"/>
    <s v="FALERI, CLAUDIA; CORSI, ILARIA"/>
    <n v="2"/>
    <s v="L’impatto delle plastiche invisibili sul plancton marino"/>
    <x v="0"/>
    <x v="3"/>
    <s v="ETRURIANATURA"/>
    <m/>
    <m/>
    <x v="4"/>
    <m/>
    <x v="3"/>
    <m/>
    <m/>
    <m/>
    <m/>
    <m/>
    <x v="47"/>
    <x v="0"/>
    <x v="1"/>
  </r>
  <r>
    <s v="CORSI"/>
    <s v="ILARIA"/>
    <s v="01/01/2021"/>
    <m/>
    <s v="Docenti di ruolo di IIa fascia"/>
    <s v="Settore BIO/07 - Ecologia"/>
    <s v="GRASSI, GIACOMO; CORSI, ILARIA"/>
    <n v="2"/>
    <s v="TiO2nanoparticles in seawater: Aggregation and interactions with the green alga Dunaliella tertiolecta"/>
    <x v="0"/>
    <x v="4"/>
    <s v="ECOTOXICOLOGY AND ENVIRONMENTAL SAFETY"/>
    <n v="62"/>
    <n v="2.782"/>
    <x v="3"/>
    <n v="15.035"/>
    <x v="1"/>
    <n v="50"/>
    <n v="4.4000000000000004"/>
    <s v="Q1"/>
    <n v="12.365591"/>
    <s v="Q1"/>
    <x v="47"/>
    <x v="0"/>
    <x v="1"/>
  </r>
  <r>
    <s v="CORSI"/>
    <s v="ILARIA"/>
    <s v="01/01/2021"/>
    <m/>
    <s v="Docenti di ruolo di IIa fascia"/>
    <s v="Settore BIO/07 - Ecologia"/>
    <s v="MONACI, FABRIZIO; CORSI, ILARIA"/>
    <n v="2"/>
    <s v="n-TiO2 and CdCl2 co-exposure to titanium dioxide nanoparticles and cadmium: Genomic, DNA and chromosomal damage evaluation in the marine fish European sea bass (Dicentrarchus labrax)"/>
    <x v="0"/>
    <x v="0"/>
    <s v="AQUATIC TOXICOLOGY"/>
    <n v="56"/>
    <n v="6.0350000000000001"/>
    <x v="3"/>
    <n v="1.7609999999999999"/>
    <x v="1"/>
    <n v="49"/>
    <n v="6.63"/>
    <s v="Q1"/>
    <n v="2.4039999999999999"/>
    <s v="Q1"/>
    <x v="47"/>
    <x v="0"/>
    <x v="1"/>
  </r>
  <r>
    <s v="CORSI"/>
    <s v="ILARIA"/>
    <s v="01/01/2021"/>
    <m/>
    <s v="Docenti di ruolo di IIa fascia"/>
    <s v="Settore BIO/07 - Ecologia"/>
    <s v="VANNUCCINI, MARIA LUISA; CORSI, ILARIA"/>
    <n v="2"/>
    <s v="Nano-sized polystyrene affects feeding, behavior and physiology of brine shrimp Artemia franciscana larvae"/>
    <x v="0"/>
    <x v="0"/>
    <s v="ECOTOXICOLOGY AND ENVIRONMENTAL SAFETY"/>
    <n v="252"/>
    <n v="0.219"/>
    <x v="3"/>
    <n v="16.762"/>
    <x v="1"/>
    <n v="220"/>
    <n v="0.82"/>
    <s v="Q1"/>
    <n v="19.021740000000001"/>
    <s v="Q1"/>
    <x v="47"/>
    <x v="0"/>
    <x v="1"/>
  </r>
  <r>
    <s v="CORSI"/>
    <s v="ILARIA"/>
    <s v="01/01/2021"/>
    <m/>
    <s v="Docenti di ruolo di IIa fascia"/>
    <s v="Settore BIO/07 - Ecologia"/>
    <s v="VANNUCCINI, MARIA LUISA; CORSI, ILARIA"/>
    <n v="2"/>
    <s v="Amino-modified polystyrene nanoparticles affect signalling pathways of the sea urchin (Paracentrotus lividus) embryos"/>
    <x v="0"/>
    <x v="3"/>
    <s v="NANOTOXICOLOGY"/>
    <n v="83"/>
    <n v="2.8519999999999999"/>
    <x v="3"/>
    <n v="1.3640000000000001"/>
    <x v="1"/>
    <n v="77"/>
    <n v="2.56"/>
    <s v="Q1"/>
    <n v="5.8510637000000001"/>
    <s v="Q1"/>
    <x v="47"/>
    <x v="0"/>
    <x v="1"/>
  </r>
  <r>
    <s v="CORSI"/>
    <s v="ILARIA"/>
    <s v="01/01/2021"/>
    <m/>
    <s v="Docenti di ruolo di IIa fascia"/>
    <s v="Settore BIO/07 - Ecologia"/>
    <s v="VANNUCCINI, MARIA LUISA; CORSI, ILARIA"/>
    <n v="2"/>
    <s v="Time-dependent effects of polystyrene nanoparticles in brine shrimp Artemia franciscana at physiological, biochemical and molecular levels"/>
    <x v="0"/>
    <x v="2"/>
    <s v="SCIENCE OF THE TOTAL ENVIRONMENT"/>
    <n v="95"/>
    <n v="2.6110000000000002"/>
    <x v="3"/>
    <n v="20.911000000000001"/>
    <x v="1"/>
    <n v="87"/>
    <n v="2.5299999999999998"/>
    <s v="Q1"/>
    <n v="8.1129999999999995"/>
    <s v="Q1"/>
    <x v="47"/>
    <x v="0"/>
    <x v="1"/>
  </r>
  <r>
    <s v="CORSI"/>
    <s v="ILARIA"/>
    <s v="01/01/2021"/>
    <m/>
    <s v="Docenti di ruolo di IIa fascia"/>
    <s v="Settore BIO/07 - Ecologia"/>
    <s v="CAI, GIAMPIERO; NEPI, MASSIMO; CORSI, ILARIA"/>
    <n v="3"/>
    <s v="Effects of graphene based materials on pollen germination"/>
    <x v="6"/>
    <x v="3"/>
    <m/>
    <m/>
    <m/>
    <x v="4"/>
    <m/>
    <x v="3"/>
    <m/>
    <m/>
    <m/>
    <m/>
    <m/>
    <x v="47"/>
    <x v="0"/>
    <x v="1"/>
  </r>
  <r>
    <s v="CORSI"/>
    <s v="ILARIA"/>
    <s v="01/01/2021"/>
    <m/>
    <s v="Docenti di ruolo di IIa fascia"/>
    <s v="Settore BIO/07 - Ecologia"/>
    <s v="GRASSI, GIACOMO; FALERI, CLAUDIA; CORSI, ILARIA"/>
    <n v="3"/>
    <s v="Cationic polystyrene nanoparticle and the sea urchin immune system: biocorona formation, cell toxicity, and multixenobiotic resistance phenotype"/>
    <x v="0"/>
    <x v="4"/>
    <s v="NANOTOXICOLOGY"/>
    <n v="62"/>
    <n v="4.4180000000000001"/>
    <x v="3"/>
    <n v="0.9"/>
    <x v="1"/>
    <n v="57"/>
    <n v="3.53"/>
    <s v="Q1"/>
    <n v="5.9139786000000001"/>
    <s v="Q1"/>
    <x v="47"/>
    <x v="0"/>
    <x v="1"/>
  </r>
  <r>
    <s v="CORSI"/>
    <s v="ILARIA"/>
    <s v="01/01/2021"/>
    <m/>
    <s v="Docenti di ruolo di IIa fascia"/>
    <s v="Settore BIO/07 - Ecologia"/>
    <s v="VANNUCCINI, MARIA LUISA; FALERI, CLAUDIA; CORSI, ILARIA"/>
    <n v="3"/>
    <s v="Long-term toxicity of surface-charged polystyrene nanoplastics to marine planktonic species Dunaliella tertiolecta and Artemia franciscana"/>
    <x v="0"/>
    <x v="3"/>
    <s v="AQUATIC TOXICOLOGY"/>
    <n v="268"/>
    <n v="6.6000000000000003E-2"/>
    <x v="3"/>
    <n v="1.1080000000000001"/>
    <x v="1"/>
    <n v="239"/>
    <n v="0.12"/>
    <s v="Q1"/>
    <n v="3.3018868000000001"/>
    <s v="Q1"/>
    <x v="47"/>
    <x v="0"/>
    <x v="1"/>
  </r>
  <r>
    <s v="CORSI"/>
    <s v="ILARIA"/>
    <s v="01/01/2021"/>
    <m/>
    <s v="Docenti di ruolo di IIa fascia"/>
    <s v="Settore BIO/07 - Ecologia"/>
    <s v="VANNUCCINI, MARIA LUISA; GRASSI, GIACOMO; CORSI, ILARIA"/>
    <n v="3"/>
    <s v="Combination effects of nano-TiO2 and 2,3,7,8-tetrachlorodibenzo-p-dioxin (TCDD) on biotransformation gene expression in the liver of European sea bass Dicentrarchus labrax"/>
    <x v="0"/>
    <x v="0"/>
    <s v="COMPARATIVE BIOCHEMISTRY AND PHYSIOLOGY. C. TOXICOLOGY &amp; PHARMACOLOGY"/>
    <n v="28"/>
    <n v="24.274999999999999"/>
    <x v="3"/>
    <n v="10.724"/>
    <x v="1"/>
    <n v="17"/>
    <n v="22.41"/>
    <s v="Q1"/>
    <n v="7.7640000000000002"/>
    <s v="Q1"/>
    <x v="47"/>
    <x v="0"/>
    <x v="1"/>
  </r>
  <r>
    <s v="CORSI"/>
    <s v="ILARIA"/>
    <s v="01/01/2021"/>
    <m/>
    <s v="Docenti di ruolo di IIa fascia"/>
    <s v="Settore BIO/07 - Ecologia"/>
    <s v="GRASSI, GIACOMO; LANDI, CLAUDIA; BINI, LUCA; CORSI, ILARIA"/>
    <n v="4"/>
    <s v="Proteomic profile of the hard corona of charged polystyrene nanoparticles exposed to sea urchin Paracentrotus lividus coelomic fluid highlights potential drivers of toxicity"/>
    <x v="0"/>
    <x v="2"/>
    <s v="ENVIRONMENTAL SCIENCE. NANO"/>
    <n v="28"/>
    <n v="6.907"/>
    <x v="3"/>
    <n v="0.01"/>
    <x v="1"/>
    <n v="26"/>
    <n v="23.19"/>
    <s v="Q1"/>
    <n v="5.8490000000000002"/>
    <s v="Q1"/>
    <x v="47"/>
    <x v="0"/>
    <x v="1"/>
  </r>
  <r>
    <s v="CORSI"/>
    <s v="ILARIA"/>
    <s v="01/01/2021"/>
    <m/>
    <s v="Docenti di ruolo di IIa fascia"/>
    <s v="Settore BIO/07 - Ecologia"/>
    <s v="GRASSI, GIACOMO; FALERI, CLAUDIA; LIBERATORI, GIULIA; CORSI, ILARIA"/>
    <n v="4"/>
    <s v="Co-exposure to titanium dioxide nanoparticles does not affect cadmium toxicity in radish seeds (Raphanus sativus)"/>
    <x v="0"/>
    <x v="4"/>
    <s v="ECOTOXICOLOGY AND ENVIRONMENTAL SAFETY"/>
    <n v="40"/>
    <n v="7.125"/>
    <x v="3"/>
    <n v="15.035"/>
    <x v="1"/>
    <n v="27"/>
    <n v="16.82"/>
    <s v="Q1"/>
    <n v="12.365591"/>
    <s v="Q1"/>
    <x v="47"/>
    <x v="0"/>
    <x v="1"/>
  </r>
  <r>
    <s v="CORSI"/>
    <s v="ILARIA"/>
    <s v="01/01/2021"/>
    <m/>
    <s v="Docenti di ruolo di IIa fascia"/>
    <s v="Settore BIO/07 - Ecologia"/>
    <s v="BELLINGERI, ARIANNA; GRASSI, GIACOMO; FALERI, CLAUDIA; CORSI, ILARIA"/>
    <n v="4"/>
    <s v="Combined effects of nanoplastics and copper on the freshwater alga Raphidocelis subcapitata"/>
    <x v="0"/>
    <x v="2"/>
    <s v="AQUATIC TOXICOLOGY"/>
    <n v="108"/>
    <n v="0.27900000000000003"/>
    <x v="3"/>
    <n v="2.0270000000000001"/>
    <x v="1"/>
    <n v="100"/>
    <n v="0.46"/>
    <s v="Q1"/>
    <n v="2.3359999999999999"/>
    <s v="Q1"/>
    <x v="47"/>
    <x v="0"/>
    <x v="1"/>
  </r>
  <r>
    <s v="CORSI"/>
    <s v="ILARIA"/>
    <s v="01/01/2021"/>
    <m/>
    <s v="Docenti di ruolo di IIa fascia"/>
    <s v="Settore BIO/07 - Ecologia"/>
    <s v="STURBA, LUCREZIA; LIBERATORI, GIULIA; ANCORA, STEFANIA; CORSI, ILARIA"/>
    <n v="4"/>
    <s v="Uptake and biological responses in land snail Cornu aspersum exposed to vaporized CdCl2"/>
    <x v="0"/>
    <x v="4"/>
    <s v="ECOTOXICOLOGY AND ENVIRONMENTAL SAFETY"/>
    <n v="6"/>
    <n v="53.493000000000002"/>
    <x v="1"/>
    <n v="15.031000000000001"/>
    <x v="1"/>
    <n v="6"/>
    <n v="74.88"/>
    <s v="Q3"/>
    <n v="12.365591"/>
    <s v="Q1"/>
    <x v="47"/>
    <x v="0"/>
    <x v="1"/>
  </r>
  <r>
    <s v="CORSI"/>
    <s v="ILARIA"/>
    <s v="01/01/2021"/>
    <m/>
    <s v="Docenti di ruolo di IIa fascia"/>
    <s v="Settore BIO/07 - Ecologia"/>
    <s v="BELLINGERI, ARIANNA; PROTANO, GIUSEPPE; FALERI, CLAUDIA; CORSI, ILARIA"/>
    <n v="4"/>
    <s v="Bifunctionalized Silver Nanoparticles as Hg2+ Plasmonic Sensor in Water: Synthesis, Characterizations, and Ecosafety"/>
    <x v="0"/>
    <x v="2"/>
    <s v="NANOMATERIALS"/>
    <n v="50"/>
    <n v="7.0529999999999999"/>
    <x v="3"/>
    <n v="39.232999999999997"/>
    <x v="0"/>
    <n v="51"/>
    <n v="6.89"/>
    <s v="Q1"/>
    <n v="28.184999999999999"/>
    <s v="Q2"/>
    <x v="48"/>
    <x v="0"/>
    <x v="1"/>
  </r>
  <r>
    <s v="CORSI"/>
    <s v="ILARIA"/>
    <s v="01/01/2021"/>
    <m/>
    <s v="Docenti di ruolo di IIa fascia"/>
    <s v="Settore BIO/07 - Ecologia"/>
    <s v="CORSOLINI, SIMONETTA; BARONI, DAVIDE; CORSI, ILARIA; POZO, KARLA ANDREA"/>
    <n v="4"/>
    <s v="Dioxin-like compounds bioavailability and genotoxicity assessment in the Gulf of Follonica, Tuscany (Northern Tyrrhenian Sea)"/>
    <x v="0"/>
    <x v="4"/>
    <s v="MARINE POLLUTION BULLETIN"/>
    <n v="5"/>
    <n v="66.453000000000003"/>
    <x v="1"/>
    <n v="5.9180000000000001"/>
    <x v="1"/>
    <n v="5"/>
    <n v="80.19"/>
    <s v="Q4"/>
    <n v="26.095617000000001"/>
    <s v="Q2"/>
    <x v="49"/>
    <x v="0"/>
    <x v="1"/>
  </r>
  <r>
    <s v="CORSI"/>
    <s v="ILARIA"/>
    <s v="01/01/2021"/>
    <m/>
    <s v="Docenti di ruolo di IIa fascia"/>
    <s v="Settore BIO/07 - Ecologia"/>
    <s v="LIBERATORI, GIULIA; PROTANO, GIUSEPPE; NANNONI, FRANCESCO; CORSI, ILARIA"/>
    <n v="4"/>
    <s v="Ariadna spider as a good candidate bioindicator of heavy metal contamination in the Namib Desert"/>
    <x v="6"/>
    <x v="4"/>
    <m/>
    <m/>
    <m/>
    <x v="4"/>
    <m/>
    <x v="3"/>
    <m/>
    <m/>
    <m/>
    <m/>
    <m/>
    <x v="48"/>
    <x v="0"/>
    <x v="1"/>
  </r>
  <r>
    <s v="CORSI"/>
    <s v="ILARIA"/>
    <s v="01/01/2021"/>
    <m/>
    <s v="Docenti di ruolo di IIa fascia"/>
    <s v="Settore BIO/07 - Ecologia"/>
    <s v="GRASSI, GIACOMO; MONACI, FABRIZIO; FOCARDI, SILVANO ETTORE; CORSI, ILARIA"/>
    <n v="4"/>
    <s v="Titanium dioxide nanoparticles modulate the toxicological response to cadmium in the gills of Mytilus galloprovincialis"/>
    <x v="0"/>
    <x v="0"/>
    <s v="JOURNAL OF HAZARDOUS MATERIALS"/>
    <n v="108"/>
    <n v="3.431"/>
    <x v="3"/>
    <n v="5.5019999999999998"/>
    <x v="1"/>
    <n v="101"/>
    <n v="4.96"/>
    <s v="Q1"/>
    <n v="8.2219999999999995"/>
    <s v="Q1"/>
    <x v="47"/>
    <x v="0"/>
    <x v="1"/>
  </r>
  <r>
    <s v="CORSI"/>
    <s v="ILARIA"/>
    <s v="01/01/2021"/>
    <m/>
    <s v="Docenti di ruolo di IIa fascia"/>
    <s v="Settore BIO/07 - Ecologia"/>
    <s v="OLMASTRONI, SILVIA; VANNUCCINI, MARIA LUISA; FATTORINI, NICCOLO'; CORSI, ILARIA"/>
    <n v="4"/>
    <s v="Erythrocytes nuclear abnormalities and leukocyte profile of the immune system of Adélie penguins (Pygoscelis adeliae) breeding at Edmonson Point, Ross Sea, Antarctica"/>
    <x v="0"/>
    <x v="2"/>
    <s v="POLAR BIOLOGY"/>
    <n v="3"/>
    <n v="58.814999999999998"/>
    <x v="1"/>
    <n v="26.702000000000002"/>
    <x v="0"/>
    <n v="3"/>
    <n v="76.23"/>
    <s v="Q4"/>
    <n v="50.862000000000002"/>
    <s v="Q3"/>
    <x v="47"/>
    <x v="0"/>
    <x v="1"/>
  </r>
  <r>
    <s v="CORSI"/>
    <s v="ILARIA"/>
    <s v="01/01/2021"/>
    <m/>
    <s v="Docenti di ruolo di IIa fascia"/>
    <s v="Settore BIO/07 - Ecologia"/>
    <s v="UVA, MARIANNA; GRASSI, GIACOMO; CORSI, ILARIA; PROTANO, GIUSEPPE; ATREI, ANDREA MASSIMO"/>
    <n v="5"/>
    <s v="Carboxymethylcellulose hydrogels cross-linked with magnetite nanoparticles for the removal of organic and inorganic pollutants from water"/>
    <x v="0"/>
    <x v="3"/>
    <s v="JOURNAL OF ENVIRONMENTAL CHEMICAL ENGINEERING"/>
    <n v="15"/>
    <n v="49.92"/>
    <x v="0"/>
    <n v="18.597000000000001"/>
    <x v="1"/>
    <n v="13"/>
    <n v="54.81"/>
    <s v="Q3"/>
    <m/>
    <m/>
    <x v="48"/>
    <x v="0"/>
    <x v="1"/>
  </r>
  <r>
    <s v="CORSI"/>
    <s v="ILARIA"/>
    <s v="01/01/2021"/>
    <m/>
    <s v="Docenti di ruolo di IIa fascia"/>
    <s v="Settore BIO/07 - Ecologia"/>
    <s v="ATREI, ANDREA MASSIMO; FIORANI, MICHELA; BELLINGERI, ARIANNA; PROTANO, GIUSEPPE; CORSI, ILARIA"/>
    <n v="5"/>
    <s v="Remediation of acid mine drainage-affected stream waters by means of ecofriendly magnetic hydrogels crosslinked with functionalized magnetite nanoparticles"/>
    <x v="0"/>
    <x v="2"/>
    <s v="ENVIRONMENTAL NANOTECHNOLOGY, MONITORING AND MANAGEMENT"/>
    <n v="5"/>
    <n v="37.860999999999997"/>
    <x v="0"/>
    <n v="21.105"/>
    <x v="1"/>
    <m/>
    <m/>
    <m/>
    <m/>
    <m/>
    <x v="48"/>
    <x v="0"/>
    <x v="1"/>
  </r>
  <r>
    <s v="CORSI"/>
    <s v="ILARIA"/>
    <s v="01/01/2021"/>
    <m/>
    <s v="Docenti di ruolo di IIa fascia"/>
    <s v="Settore BIO/07 - Ecologia"/>
    <s v="LIBERATORI, GIULIA; VANNUCCINI, MARIA LUISA; PROTANO, GIUSEPPE; NANNONI, FRANCESCO; CORSI, ILARIA"/>
    <n v="5"/>
    <s v="Ariadna spider as potential bioindicator of heavy metal exposure in the Namib Desert"/>
    <x v="6"/>
    <x v="3"/>
    <m/>
    <m/>
    <m/>
    <x v="4"/>
    <m/>
    <x v="3"/>
    <m/>
    <m/>
    <m/>
    <m/>
    <m/>
    <x v="48"/>
    <x v="0"/>
    <x v="1"/>
  </r>
  <r>
    <s v="CORSI"/>
    <s v="ILARIA"/>
    <s v="01/01/2021"/>
    <m/>
    <s v="Docenti di ruolo di IIa fascia"/>
    <s v="Settore BIO/07 - Ecologia"/>
    <s v="LIBERATORI, GIULIA; VANNUCCINI, MARIA LUISA; PROTANO, GIUSEPPE; NANNONI, FRANCESCO; CORSI, ILARIA"/>
    <n v="5"/>
    <s v="Ariadna spiders as bioindicator of heavy elements contamination in the Central Namib Desert"/>
    <x v="0"/>
    <x v="4"/>
    <s v="ECOLOGICAL INDICATORS"/>
    <n v="9"/>
    <n v="41.290999999999997"/>
    <x v="0"/>
    <n v="3.0840000000000001"/>
    <x v="1"/>
    <n v="8"/>
    <n v="56.24"/>
    <s v="Q3"/>
    <n v="17.729084"/>
    <s v="Q1"/>
    <x v="48"/>
    <x v="0"/>
    <x v="1"/>
  </r>
  <r>
    <s v="CORSI"/>
    <s v="ILARIA"/>
    <s v="01/01/2021"/>
    <m/>
    <s v="Docenti di ruolo di IIa fascia"/>
    <s v="Settore BIO/07 - Ecologia"/>
    <s v="LIBERATORI, GIULIA; VANNUCCINI, MARIA LUISA; ANCORA, STEFANIA; BIANCHI, NICOLA; CORSI, ILARIA"/>
    <n v="6"/>
    <s v="Exposure to a nanosilver-enabled consumer product results in similar accumulation and toxicity of silver nanoparticles in the marine mussel Mytilus galloprovincialis"/>
    <x v="0"/>
    <x v="2"/>
    <s v="AQUATIC TOXICOLOGY"/>
    <n v="40"/>
    <n v="3.3889999999999998"/>
    <x v="3"/>
    <n v="2.0270000000000001"/>
    <x v="1"/>
    <n v="37"/>
    <n v="5.31"/>
    <s v="Q1"/>
    <n v="13.587"/>
    <s v="Q1"/>
    <x v="47"/>
    <x v="0"/>
    <x v="1"/>
  </r>
  <r>
    <s v="CORSI"/>
    <s v="ILARIA"/>
    <s v="01/01/2021"/>
    <m/>
    <s v="Docenti di ruolo di IIa fascia"/>
    <s v="Settore BIO/07 - Ecologia"/>
    <s v="CORSOLINI, SIMONETTA; POZO, KARLA ANDREA; VANNUCCINI, MARIA LUISA; FOCARDI, SILVANO ETTORE; CORSI, ILARIA"/>
    <n v="6"/>
    <s v="Influence of titanium dioxide nanoparticles on 2,3,7,8-tetrachlorodibenzo-p-dioxin bioconcentration and toxicity in the marine fish European sea bass (Dicentrarchus labrax)"/>
    <x v="0"/>
    <x v="0"/>
    <s v="ENVIRONMENTAL POLLUTION"/>
    <n v="60"/>
    <n v="6.867"/>
    <x v="3"/>
    <n v="4.415"/>
    <x v="1"/>
    <n v="48"/>
    <n v="17.399999999999999"/>
    <s v="Q1"/>
    <n v="7.3330000000000002"/>
    <s v="Q1"/>
    <x v="49"/>
    <x v="0"/>
    <x v="1"/>
  </r>
  <r>
    <s v="CORSI"/>
    <s v="ILARIA"/>
    <s v="01/01/2021"/>
    <m/>
    <s v="Docenti di ruolo di IIa fascia"/>
    <s v="Settore BIO/07 - Ecologia"/>
    <s v="STURBA, LUCREZIA; VANNUCCINI, MARIA LUISA; LIBERATORI, GIULIA; NANNONI, FRANCESCO; PROTANO, GIUSEPPE; FATTORINI, NICCOLO'; CORSI, ILARIA"/>
    <n v="7"/>
    <s v="The use of land snail Cornu aspersum as sentinel organism to monitor air pollution"/>
    <x v="6"/>
    <x v="4"/>
    <m/>
    <m/>
    <m/>
    <x v="4"/>
    <m/>
    <x v="3"/>
    <m/>
    <m/>
    <m/>
    <m/>
    <m/>
    <x v="48"/>
    <x v="0"/>
    <x v="1"/>
  </r>
  <r>
    <s v="CORSOLINI"/>
    <s v="SIMONETTA"/>
    <s v="01/12/2001"/>
    <m/>
    <s v="Ricercatori"/>
    <s v="Settore BIO/07 - Ecologia"/>
    <s v="CORSOLINI, SIMONETTA"/>
    <n v="1"/>
    <s v="Persistent Organic Pollutants in Antarctica"/>
    <x v="8"/>
    <x v="2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RSOLINI, SIMONETTA"/>
    <n v="1"/>
    <s v="Persistent Organic Pollutants go to Antarctica?"/>
    <x v="9"/>
    <x v="0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RSOLINI, SIMONETTA"/>
    <n v="1"/>
    <s v="AMAP Assessment 2016: Chemicals of Emerging Arctic Concern"/>
    <x v="9"/>
    <x v="3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RSOLINI, SIMONETTA"/>
    <n v="1"/>
    <s v="Polybrominated Diphenyl Ethers (PBDEs) in Indoor Environments from Antarctica"/>
    <x v="6"/>
    <x v="4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RSOLINI, SIMONETTA"/>
    <n v="1"/>
    <s v="Antarctic: Persistent Organic Pollutants and Environmental Health in the Region"/>
    <x v="3"/>
    <x v="2"/>
    <m/>
    <n v="2"/>
    <n v="31.431000000000001"/>
    <x v="0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RSOLINI, SIMONETTA"/>
    <n v="1"/>
    <s v="Persistent Pollutants in Arctic and Antarctic Krill and in Commercial Krill Oil"/>
    <x v="6"/>
    <x v="4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RSOLINI, SIMONETTA"/>
    <n v="1"/>
    <s v="HBCDs in the top predator Greenland shark (Somniosus microcephalus) from Greenland seawaters"/>
    <x v="10"/>
    <x v="3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RSOLINI, SIMONETTA"/>
    <n v="1"/>
    <s v="Novel brominated flame retardants (n-BFRs) in indoor dust from Bases and vessel in Antarctica"/>
    <x v="10"/>
    <x v="4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RSOLINI, SIMONETTA"/>
    <n v="1"/>
    <s v="Novel brominated flame retardants (n-BFRs) in indoor dust from Bases and vessel in Antarctica"/>
    <x v="3"/>
    <x v="4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RSOLINI, SIMONETTA"/>
    <n v="1"/>
    <s v="The trophic transfer of persistent pollutants (HCB, DDTs, PCBs) within polar marine food webs"/>
    <x v="0"/>
    <x v="3"/>
    <s v="CHEMOSPHERE"/>
    <n v="57"/>
    <n v="4.4530000000000003"/>
    <x v="3"/>
    <n v="10.592000000000001"/>
    <x v="1"/>
    <n v="52"/>
    <n v="12.35"/>
    <s v="Q1"/>
    <n v="14.256197999999999"/>
    <s v="Q1"/>
    <x v="50"/>
    <x v="0"/>
    <x v="1"/>
  </r>
  <r>
    <s v="CORSOLINI"/>
    <s v="SIMONETTA"/>
    <s v="01/12/2001"/>
    <m/>
    <s v="Ricercatori"/>
    <s v="Settore BIO/07 - Ecologia"/>
    <s v="CORSOLINI, SIMONETTA"/>
    <n v="1"/>
    <s v="Persistent Contaminants in Antarctic Marine Organisms: Contamination Profile and Temporal Trend"/>
    <x v="4"/>
    <x v="0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RSOLINI, SIMONETTA"/>
    <n v="1"/>
    <s v="Bioaccumulation of endocrine disrupting compounds in the greenland shark Somniosus macrocephalus"/>
    <x v="6"/>
    <x v="1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RSOLINI, SIMONETTA"/>
    <n v="1"/>
    <s v="Legacy persistent organic pollutants including PBDEs in the trophic web of the Ross Sea (Antarctica)"/>
    <x v="0"/>
    <x v="3"/>
    <s v="CHEMOSPHERE"/>
    <n v="37"/>
    <n v="19.152999999999999"/>
    <x v="3"/>
    <n v="10.592000000000001"/>
    <x v="1"/>
    <n v="32"/>
    <n v="23.78"/>
    <s v="Q1"/>
    <n v="14.256197999999999"/>
    <s v="Q1"/>
    <x v="50"/>
    <x v="0"/>
    <x v="1"/>
  </r>
  <r>
    <s v="CORSOLINI"/>
    <s v="SIMONETTA"/>
    <s v="01/12/2001"/>
    <m/>
    <s v="Ricercatori"/>
    <s v="Settore BIO/07 - Ecologia"/>
    <s v="CORSOLINI, SIMONETTA"/>
    <n v="1"/>
    <s v="Monitoring of persistent organic pollutants in the polar regions: knowledge gaps &amp; gluts through evidence mapping"/>
    <x v="0"/>
    <x v="3"/>
    <s v="CHEMOSPHERE"/>
    <n v="27"/>
    <n v="16.327999999999999"/>
    <x v="3"/>
    <n v="10.592000000000001"/>
    <x v="1"/>
    <n v="24"/>
    <n v="33.729999999999997"/>
    <s v="Q2"/>
    <n v="14.256197999999999"/>
    <s v="Q1"/>
    <x v="50"/>
    <x v="0"/>
    <x v="1"/>
  </r>
  <r>
    <s v="CORSOLINI"/>
    <s v="SIMONETTA"/>
    <s v="01/12/2001"/>
    <m/>
    <s v="Ricercatori"/>
    <s v="Settore BIO/07 - Ecologia"/>
    <s v="CORSOLINI, SIMONETTA"/>
    <n v="1"/>
    <s v="Dynamics of legacy and emerging pollutants in fjord ecosystems of the high Arctic: Svalbard (Norway) and NE Greenland"/>
    <x v="10"/>
    <x v="4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RSOLINI, SIMONETTA"/>
    <n v="1"/>
    <s v="Dynamics of legacy and emerging pollutants in fjord ecosystems of the high Arctic: Svalbard (Norway) and NE Greenland"/>
    <x v="3"/>
    <x v="4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RSOLINI, SIMONETTA"/>
    <n v="1"/>
    <s v="Temporal trend of perfluoroalkyl substances and current-use pesticides in penguin eggs from the Ross Sea (Antarctica)"/>
    <x v="6"/>
    <x v="2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RSOLINI, SIMONETTA"/>
    <n v="1"/>
    <s v="Bioaccumulation of nonylphenols and bisphenol A in the Greenland shark Somniosus microcephalus from the Greenland seawaters"/>
    <x v="0"/>
    <x v="4"/>
    <s v="MICROCHEMICAL JOURNAL"/>
    <n v="32"/>
    <n v="12.106999999999999"/>
    <x v="3"/>
    <n v="42.677999999999997"/>
    <x v="0"/>
    <n v="30"/>
    <n v="18.190000000000001"/>
    <s v="Q1"/>
    <n v="23.214285"/>
    <s v="Q1"/>
    <x v="50"/>
    <x v="0"/>
    <x v="1"/>
  </r>
  <r>
    <s v="CORSOLINI"/>
    <s v="SIMONETTA"/>
    <s v="01/12/2001"/>
    <m/>
    <s v="Ricercatori"/>
    <s v="Settore BIO/07 - Ecologia"/>
    <s v="CORSOLINI, SIMONETTA"/>
    <n v="1"/>
    <s v="Persistent organic pollutants (POPs) in abiotic and biotic compartments of the Ross Sea Ecosystems: from the past to the future"/>
    <x v="6"/>
    <x v="1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RSOLINI, SIMONETTA"/>
    <n v="1"/>
    <s v="Multiple exposure to legacy and emerging pollutants in populations of Boreogadus saida from inner and outer Bessel fjord (NE Greenland)"/>
    <x v="6"/>
    <x v="2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RSOLINI, SIMONETTA"/>
    <n v="1"/>
    <s v="Multiple exposure of the Boreogadus saida populations to legacy and emerging pollutants from inner and outer Bessel fjord (NE Greenland)"/>
    <x v="6"/>
    <x v="2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RSOLINI, SIMONETTA"/>
    <n v="1"/>
    <s v="The Italian National Antarctic Research Programme (PNRA): Contribution to the study of environmental contamination in the Ross Sea and Victoria Land, Antarctica"/>
    <x v="0"/>
    <x v="3"/>
    <s v="CHEMOSPHERE"/>
    <n v="0"/>
    <n v="28.084"/>
    <x v="0"/>
    <n v="10.592000000000001"/>
    <x v="1"/>
    <n v="0"/>
    <m/>
    <m/>
    <n v="14.256197999999999"/>
    <s v="Q1"/>
    <x v="50"/>
    <x v="0"/>
    <x v="1"/>
  </r>
  <r>
    <s v="CORSOLINI"/>
    <s v="SIMONETTA"/>
    <s v="01/12/2001"/>
    <m/>
    <s v="Ricercatori"/>
    <s v="Settore BIO/07 - Ecologia"/>
    <s v="CORSOLINI, SIMONETTA"/>
    <n v="1"/>
    <s v="Studio del profilo storico degli impatti umani mediante analisi granulometriche e eco-tossicologiche dei sedimenti: il caso del Canale di Ritorno a Mare nella piana di Follonica - Scarlino"/>
    <x v="0"/>
    <x v="2"/>
    <s v="ETRURIANATURA"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BARONI, DAVIDE; CORSOLINI, SIMONETTA"/>
    <n v="2"/>
    <s v="PBDEs vs Biological Traits in Boreogadus saida from NE Greenland"/>
    <x v="6"/>
    <x v="4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BARONI, DAVIDE; CORSOLINI, SIMONETTA"/>
    <n v="2"/>
    <s v="Esiste una correlazione tra parametri biologici e contaminazione? Il caso del Merluzzo polare nel Parco Nazionale della Groenlandia nord-orientale"/>
    <x v="0"/>
    <x v="2"/>
    <s v="ETRURIANATURA"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RSOLINI, SIMONETTA; BARONI, DAVIDE"/>
    <n v="2"/>
    <s v="PBDEs and PCBs in terrestrial and freshwater ecosystems of the Victoria Land, Antarctica"/>
    <x v="0"/>
    <x v="2"/>
    <s v="CHEMOSPHERE"/>
    <n v="29"/>
    <n v="19.530999999999999"/>
    <x v="3"/>
    <n v="3.7490000000000001"/>
    <x v="1"/>
    <n v="28"/>
    <n v="18.760000000000002"/>
    <s v="Q1"/>
    <n v="10.755000000000001"/>
    <s v="Q1"/>
    <x v="50"/>
    <x v="0"/>
    <x v="1"/>
  </r>
  <r>
    <s v="CORSOLINI"/>
    <s v="SIMONETTA"/>
    <s v="01/12/2001"/>
    <m/>
    <s v="Ricercatori"/>
    <s v="Settore BIO/07 - Ecologia"/>
    <s v="CORSOLINI, SIMONETTA; BARONI, DAVIDE"/>
    <n v="2"/>
    <s v="PCBs and PBDEs in soil, sediment and moss community from ponds across Victoria Land, Antarctica"/>
    <x v="10"/>
    <x v="4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RSOLINI, SIMONETTA; BARONI, DAVIDE"/>
    <n v="2"/>
    <s v="Have the iceberg B15 affected the POPs bioaccumulation in the Ross Sea? The case of Trematomus bernacchii"/>
    <x v="0"/>
    <x v="1"/>
    <s v="ORGANOHALOGEN COMPOUNDS"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BALLERINI, TOSCA; CORSOLINI, SIMONETTA"/>
    <n v="2"/>
    <s v="Celebrating Antarctica - A Treaty Protecting a Continent. Revision of the Italian version"/>
    <x v="11"/>
    <x v="0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RSOLINI, SIMONETTA; POZO, KARLA ANDREA"/>
    <n v="2"/>
    <s v="Legacy and emergent POPs in the marine fauna of NE Greenland with special emphasis on the Greenland shark Somniosus microcephalus"/>
    <x v="0"/>
    <x v="1"/>
    <s v="RENDICONTI LINCEI. SCIENZE FISICHE E NATURALI"/>
    <n v="13"/>
    <n v="40.747"/>
    <x v="0"/>
    <n v="56.765999999999998"/>
    <x v="2"/>
    <n v="10"/>
    <n v="41.98"/>
    <s v="Q2"/>
    <n v="69.53125"/>
    <s v="Q3"/>
    <x v="50"/>
    <x v="0"/>
    <x v="1"/>
  </r>
  <r>
    <s v="CORSOLINI"/>
    <s v="SIMONETTA"/>
    <s v="01/12/2001"/>
    <m/>
    <s v="Ricercatori"/>
    <s v="Settore BIO/07 - Ecologia"/>
    <s v="CORSOLINI, SIMONETTA; POZO, KARLA ANDREA"/>
    <n v="2"/>
    <s v="Characterization, source identification and risk associated with polyaromatic and chlorinated organic contaminants (PAHs, PCBs, PCBzs and OCPs) in the surface sediments of Hooghly estuary, India"/>
    <x v="0"/>
    <x v="2"/>
    <s v="CHEMOSPHERE"/>
    <n v="97"/>
    <n v="2.0310000000000001"/>
    <x v="3"/>
    <n v="3.7490000000000001"/>
    <x v="1"/>
    <n v="82"/>
    <n v="2.74"/>
    <s v="Q1"/>
    <n v="10.755000000000001"/>
    <s v="Q1"/>
    <x v="50"/>
    <x v="0"/>
    <x v="1"/>
  </r>
  <r>
    <s v="CORSOLINI"/>
    <s v="SIMONETTA"/>
    <s v="01/12/2001"/>
    <m/>
    <s v="Ricercatori"/>
    <s v="Settore BIO/07 - Ecologia"/>
    <s v="OLMASTRONI, SILVIA; CORSOLINI, SIMONETTA"/>
    <n v="2"/>
    <s v="Perfluoroalkyl substances in penguin eggs from the Ross Sea (Antarctica): evidence of 15 year of sampling"/>
    <x v="6"/>
    <x v="2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POZO, KARLA ANDREA; CORSOLINI, SIMONETTA"/>
    <n v="2"/>
    <s v="Trematomus bernacchii as an indicator of POP temporal trend in the Antarctic seawaters"/>
    <x v="0"/>
    <x v="1"/>
    <s v="ENVIRONMENTAL POLLUTION"/>
    <n v="26"/>
    <n v="26.841999999999999"/>
    <x v="0"/>
    <n v="11.727"/>
    <x v="1"/>
    <n v="21"/>
    <n v="40.56"/>
    <s v="Q2"/>
    <n v="8.5152839999999994"/>
    <s v="Q1"/>
    <x v="50"/>
    <x v="0"/>
    <x v="1"/>
  </r>
  <r>
    <s v="CORSOLINI"/>
    <s v="SIMONETTA"/>
    <s v="01/12/2001"/>
    <m/>
    <s v="Ricercatori"/>
    <s v="Settore BIO/07 - Ecologia"/>
    <s v="POZO, KARLA ANDREA; CORSOLINI, SIMONETTA"/>
    <n v="2"/>
    <s v="Persistent organic pollutants (POPs) in the atmosphere of the coastal areas of the Ross Sea, Antarctica: Indications for long-term downward trends"/>
    <x v="0"/>
    <x v="3"/>
    <s v="CHEMOSPHERE"/>
    <n v="38"/>
    <n v="18.39"/>
    <x v="3"/>
    <n v="10.592000000000001"/>
    <x v="1"/>
    <n v="36"/>
    <n v="22.8"/>
    <s v="Q1"/>
    <n v="14.256197999999999"/>
    <s v="Q1"/>
    <x v="50"/>
    <x v="0"/>
    <x v="1"/>
  </r>
  <r>
    <s v="CORSOLINI"/>
    <s v="SIMONETTA"/>
    <s v="01/12/2001"/>
    <m/>
    <s v="Ricercatori"/>
    <s v="Settore BIO/07 - Ecologia"/>
    <s v="POZO, KARLA ANDREA; CORSOLINI, SIMONETTA"/>
    <n v="2"/>
    <s v="Passive air sampling of persistent organic pollutants (POPs) and emerging compounds in Kolkata megacity and rural mangrove wetland Sundarban in India: An approach to regional monitoring"/>
    <x v="0"/>
    <x v="3"/>
    <s v="CHEMOSPHERE"/>
    <n v="30"/>
    <n v="13.885"/>
    <x v="3"/>
    <n v="10.592000000000001"/>
    <x v="1"/>
    <n v="26"/>
    <n v="30.88"/>
    <s v="Q2"/>
    <n v="14.256197999999999"/>
    <s v="Q1"/>
    <x v="50"/>
    <x v="0"/>
    <x v="1"/>
  </r>
  <r>
    <s v="CORSOLINI"/>
    <s v="SIMONETTA"/>
    <s v="01/12/2001"/>
    <m/>
    <s v="Ricercatori"/>
    <s v="Settore BIO/07 - Ecologia"/>
    <s v="CORSOLINI, SIMONETTA; BORGHESI, NICOLETTA"/>
    <n v="2"/>
    <s v="A comparative assessment of fatty acids in Antarctic organisms from the Ross Sea: Occurrence and distribution"/>
    <x v="0"/>
    <x v="3"/>
    <s v="CHEMOSPHERE"/>
    <n v="16"/>
    <n v="47.741"/>
    <x v="0"/>
    <n v="10.592000000000001"/>
    <x v="1"/>
    <n v="15"/>
    <n v="50.84"/>
    <s v="Q3"/>
    <n v="14.256197999999999"/>
    <s v="Q1"/>
    <x v="50"/>
    <x v="0"/>
    <x v="1"/>
  </r>
  <r>
    <s v="CORSOLINI"/>
    <s v="SIMONETTA"/>
    <s v="01/12/2001"/>
    <m/>
    <s v="Ricercatori"/>
    <s v="Settore BIO/07 - Ecologia"/>
    <s v="FOSSI, MARIA CRISTINA; CORSOLINI, SIMONETTA"/>
    <n v="2"/>
    <s v="Microplastic in the surface waters of the Ross Sea (Antarctica): Occurrence, distribution and characterization by FTIR"/>
    <x v="0"/>
    <x v="3"/>
    <s v="CHEMOSPHERE"/>
    <n v="397"/>
    <n v="0.13800000000000001"/>
    <x v="3"/>
    <n v="10.592000000000001"/>
    <x v="1"/>
    <n v="357"/>
    <n v="0.25"/>
    <s v="Q1"/>
    <n v="14.256197999999999"/>
    <s v="Q1"/>
    <x v="51"/>
    <x v="0"/>
    <x v="1"/>
  </r>
  <r>
    <s v="CORSOLINI"/>
    <s v="SIMONETTA"/>
    <s v="01/12/2001"/>
    <m/>
    <s v="Ricercatori"/>
    <s v="Settore BIO/07 - Ecologia"/>
    <s v="FOCARDI, SILVANO ETTORE; CORSOLINI, SIMONETTA"/>
    <n v="2"/>
    <s v="Qualità dell’aria in Toscana: variazioni stagionali della concentrazione di pesticidi di uso corrente"/>
    <x v="0"/>
    <x v="1"/>
    <s v="ETRURIANATURA"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RSOLINI, SIMONETTA; PALA, NICOLAS; BARONI, DAVIDE"/>
    <n v="3"/>
    <s v="PCBs and PBDEs in soil, sediment and moss community from ponds across Victoria Land, Antarctica"/>
    <x v="3"/>
    <x v="4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LOPPI, STEFANO; POZO, KARLA ANDREA; CORSOLINI, SIMONETTA"/>
    <n v="3"/>
    <s v="Accumulation of polycyclic aromatic hydrocarbons by lichen transplants: comparison with gas-phase passive air samplers"/>
    <x v="0"/>
    <x v="0"/>
    <s v="CHEMOSPHERE"/>
    <n v="29"/>
    <n v="28.902000000000001"/>
    <x v="0"/>
    <n v="13.877000000000001"/>
    <x v="1"/>
    <n v="27"/>
    <n v="34.51"/>
    <s v="Q2"/>
    <n v="16.222000000000001"/>
    <s v="Q1"/>
    <x v="50"/>
    <x v="0"/>
    <x v="1"/>
  </r>
  <r>
    <s v="CORSOLINI"/>
    <s v="SIMONETTA"/>
    <s v="01/12/2001"/>
    <m/>
    <s v="Ricercatori"/>
    <s v="Settore BIO/07 - Ecologia"/>
    <s v="COTRONEI, SALVATORE; POZO, KARLA ANDREA; CORSOLINI, SIMONETTA"/>
    <n v="3"/>
    <s v="POPs in Cod Fish and Greenland Halibut from NW Greenland"/>
    <x v="6"/>
    <x v="4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TRONEI, SALVATORE; POZO, KARLA ANDREA; CORSOLINI, SIMONETTA"/>
    <n v="3"/>
    <s v="Occurrence of PBDEs in the Greenland Shark Somniosus microcephalus"/>
    <x v="6"/>
    <x v="4"/>
    <m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TRONEI, SALVATORE; POZO, KARLA ANDREA; CORSOLINI, SIMONETTA"/>
    <n v="3"/>
    <s v="Evidence of DDTs in the Greenland shark Somniosus microcephalus from Greenland seawaters"/>
    <x v="0"/>
    <x v="1"/>
    <s v="ORGANOHALOGEN COMPOUNDS"/>
    <m/>
    <m/>
    <x v="4"/>
    <m/>
    <x v="3"/>
    <m/>
    <m/>
    <m/>
    <m/>
    <m/>
    <x v="50"/>
    <x v="0"/>
    <x v="1"/>
  </r>
  <r>
    <s v="CORSOLINI"/>
    <s v="SIMONETTA"/>
    <s v="01/12/2001"/>
    <m/>
    <s v="Ricercatori"/>
    <s v="Settore BIO/07 - Ecologia"/>
    <s v="COTRONEI, SALVATORE; POZO, KARLA ANDREA; CORSOLINI, SIMONETTA"/>
    <n v="3"/>
    <s v="Contamination Profile of DDTs in the Shark Somniosus microcephalus from Greenland Seawaters"/>
    <x v="0"/>
    <x v="4"/>
    <s v="BULLETIN OF ENVIRONMENTAL CONTAMINATION AND TOXICOLOGY"/>
    <n v="4"/>
    <n v="80.031000000000006"/>
    <x v="2"/>
    <n v="74.721999999999994"/>
    <x v="2"/>
    <n v="4"/>
    <n v="84.18"/>
    <s v="Q4"/>
    <n v="67.928280000000001"/>
    <s v="Q3"/>
    <x v="50"/>
    <x v="0"/>
    <x v="1"/>
  </r>
  <r>
    <s v="CORSOLINI"/>
    <s v="SIMONETTA"/>
    <s v="01/12/2001"/>
    <m/>
    <s v="Ricercatori"/>
    <s v="Settore BIO/07 - Ecologia"/>
    <s v="POZO, KARLA ANDREA; CORSOLINI, SIMONETTA; FOCARDI, SILVANO ETTORE"/>
    <n v="3"/>
    <s v="Assessing levels and seasonal variations of current-use pesticides (CUPs) in the Tuscan atmosphere, Italy, using polyurethane foam disks (PUF) passive air samplers"/>
    <x v="0"/>
    <x v="0"/>
    <s v="ENVIRONMENTAL POLLUTION"/>
    <n v="42"/>
    <n v="13.670999999999999"/>
    <x v="3"/>
    <n v="4.415"/>
    <x v="1"/>
    <n v="42"/>
    <n v="20.440000000000001"/>
    <s v="Q1"/>
    <n v="7.3330000000000002"/>
    <s v="Q1"/>
    <x v="50"/>
    <x v="0"/>
    <x v="1"/>
  </r>
  <r>
    <s v="DELLA VALLE"/>
    <s v="FEDERICO"/>
    <s v="25/09/1990"/>
    <m/>
    <s v="Ricercatori"/>
    <s v="Settore FIS/01 - Fisica Sperimentale"/>
    <s v="DELLA VALLE, FEDERICO"/>
    <n v="1"/>
    <s v="Polarisation dynamics of a birefringent Fabry–Perot cavity"/>
    <x v="0"/>
    <x v="4"/>
    <s v="APPLIED PHYSICS. B, LASERS AND OPTICS"/>
    <n v="7"/>
    <n v="54.366"/>
    <x v="1"/>
    <n v="38.835999999999999"/>
    <x v="0"/>
    <n v="7"/>
    <n v="58.05"/>
    <s v="Q3"/>
    <n v="53.716217"/>
    <s v="Q3"/>
    <x v="52"/>
    <x v="0"/>
    <x v="1"/>
  </r>
  <r>
    <s v="DELLA VALLE"/>
    <s v="FEDERICO"/>
    <s v="25/09/1990"/>
    <m/>
    <s v="Ricercatori"/>
    <s v="Settore FIS/01 - Fisica Sperimentale"/>
    <s v="DELLA VALLE, FEDERICO"/>
    <n v="1"/>
    <s v="Progress toward a direct experimental detection of γγ interactions"/>
    <x v="0"/>
    <x v="1"/>
    <s v="NUCLEAR AND PARTICLE PHYSICS PROCEEDINGS"/>
    <n v="0"/>
    <n v="89.426000000000002"/>
    <x v="2"/>
    <n v="87.707999999999998"/>
    <x v="4"/>
    <n v="0"/>
    <m/>
    <m/>
    <m/>
    <m/>
    <x v="52"/>
    <x v="0"/>
    <x v="1"/>
  </r>
  <r>
    <s v="DELLA VALLE"/>
    <s v="FEDERICO"/>
    <s v="25/09/1990"/>
    <m/>
    <s v="Ricercatori"/>
    <s v="Settore FIS/01 - Fisica Sperimentale"/>
    <s v="DELLA VALLE, FEDERICO"/>
    <n v="1"/>
    <s v="A polarisation modulation scheme for measuring vacuum magnetic birefringence with static fields"/>
    <x v="0"/>
    <x v="1"/>
    <s v="THE EUROPEAN PHYSICAL JOURNAL. C, PARTICLES AND FIELDS"/>
    <n v="14"/>
    <n v="32.927999999999997"/>
    <x v="0"/>
    <n v="0.04"/>
    <x v="1"/>
    <n v="15"/>
    <n v="40.020000000000003"/>
    <s v="Q2"/>
    <n v="12.068966"/>
    <s v="Q1"/>
    <x v="52"/>
    <x v="0"/>
    <x v="1"/>
  </r>
  <r>
    <s v="DELLA VALLE"/>
    <s v="FEDERICO"/>
    <s v="25/09/1990"/>
    <m/>
    <s v="Ricercatori"/>
    <s v="Settore FIS/01 - Fisica Sperimentale"/>
    <s v="DELLA VALLE, FEDERICO"/>
    <n v="1"/>
    <s v="Intrinsic mirror noise in Fabry–Perot based polarimeters: the case for the measurement of vacuum magnetic birefringence"/>
    <x v="0"/>
    <x v="4"/>
    <s v="THE EUROPEAN PHYSICAL JOURNAL. C, PARTICLES AND FIELDS"/>
    <n v="8"/>
    <n v="49.445999999999998"/>
    <x v="0"/>
    <n v="6.6000000000000003E-2"/>
    <x v="1"/>
    <n v="6"/>
    <n v="64.180000000000007"/>
    <s v="Q3"/>
    <n v="22.413793999999999"/>
    <s v="Q1"/>
    <x v="52"/>
    <x v="0"/>
    <x v="1"/>
  </r>
  <r>
    <s v="DELLA VALLE"/>
    <s v="FEDERICO"/>
    <s v="25/09/1990"/>
    <m/>
    <s v="Ricercatori"/>
    <s v="Settore FIS/01 - Fisica Sperimentale"/>
    <s v="DELLA VALLE, FEDERICO"/>
    <n v="1"/>
    <s v="Erratum to: A polarisation modulation scheme for measuring vacuum magnetic birefringence with static fields (The European Physical Journal C, (2016), 76, 5, (294), 10.1140/epjc/s10052-016-4139-0)"/>
    <x v="0"/>
    <x v="3"/>
    <s v="THE EUROPEAN PHYSICAL JOURNAL. C, PARTICLES AND FIELDS"/>
    <n v="4"/>
    <n v="10.526"/>
    <x v="3"/>
    <n v="7.5999999999999998E-2"/>
    <x v="1"/>
    <n v="5"/>
    <m/>
    <m/>
    <n v="15.517241500000001"/>
    <s v="Q1"/>
    <x v="52"/>
    <x v="0"/>
    <x v="1"/>
  </r>
  <r>
    <s v="DELLA VALLE"/>
    <s v="FEDERICO"/>
    <s v="25/09/1990"/>
    <m/>
    <s v="Ricercatori"/>
    <s v="Settore FIS/01 - Fisica Sperimentale"/>
    <s v="DELLA VALLE, FEDERICO; MILOTTI, EDOARDO"/>
    <n v="2"/>
    <s v="The PVLAS experiment: measuring vacuum magnetic birefringence and dichroism with a birefringent Fabry–Perot cavity"/>
    <x v="0"/>
    <x v="1"/>
    <s v="THE EUROPEAN PHYSICAL JOURNAL. C, PARTICLES AND FIELDS"/>
    <n v="152"/>
    <n v="0.68600000000000005"/>
    <x v="3"/>
    <n v="0.04"/>
    <x v="1"/>
    <n v="139"/>
    <n v="1.17"/>
    <s v="Q1"/>
    <n v="12.068966"/>
    <s v="Q1"/>
    <x v="52"/>
    <x v="0"/>
    <x v="1"/>
  </r>
  <r>
    <s v="DELOGU"/>
    <s v="PASQUALE"/>
    <s v="01/04/2017"/>
    <m/>
    <s v="Docenti di ruolo di IIa fascia"/>
    <s v="Settore FIS/07 - Fisica Applicata(Beni Culturali, Ambientali, Biol.e Medicin)"/>
    <s v="DELOGU, PASQUALE"/>
    <n v="1"/>
    <s v="The SPARC_LAB Thomson Source"/>
    <x v="0"/>
    <x v="1"/>
    <s v="NUCLEAR INSTRUMENTS &amp; METHODS IN PHYSICS RESEARCH. SECTION A, ACCELERATORS, SPECTROMETERS, DETECTORS AND ASSOCIATED EQUIPMENT"/>
    <n v="38"/>
    <n v="9.7810000000000006"/>
    <x v="3"/>
    <n v="46.341000000000001"/>
    <x v="0"/>
    <n v="33"/>
    <n v="8.8000000000000007"/>
    <s v="Q1"/>
    <n v="57.5"/>
    <s v="Q3"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DELOGU, PASQUALE"/>
    <n v="1"/>
    <s v="Monochromatic breast CT: absorption and phase-retrieved images"/>
    <x v="4"/>
    <x v="4"/>
    <m/>
    <n v="3"/>
    <n v="17.324000000000002"/>
    <x v="3"/>
    <n v="74.971000000000004"/>
    <x v="2"/>
    <n v="1"/>
    <n v="42.06"/>
    <s v="Q2"/>
    <m/>
    <m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DELOGU, PASQUALE"/>
    <n v="1"/>
    <s v="Energy characterization of Pixirad-1 photon counting detector system"/>
    <x v="0"/>
    <x v="0"/>
    <s v="JOURNAL OF INSTRUMENTATION"/>
    <n v="29"/>
    <n v="1.93"/>
    <x v="3"/>
    <n v="34.636000000000003"/>
    <x v="0"/>
    <n v="29"/>
    <m/>
    <m/>
    <m/>
    <m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DELOGU, PASQUALE"/>
    <n v="1"/>
    <s v="Characterization of Pixirad-1 photon counting detector for X-ray imaging"/>
    <x v="0"/>
    <x v="1"/>
    <s v="JOURNAL OF INSTRUMENTATION"/>
    <n v="38"/>
    <n v="15.663"/>
    <x v="3"/>
    <n v="45.822000000000003"/>
    <x v="0"/>
    <n v="38"/>
    <m/>
    <m/>
    <m/>
    <m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DELOGU, PASQUALE"/>
    <n v="1"/>
    <s v="Imaging study of a phase-sensitive breast-CT system in continuous acquisition mode"/>
    <x v="0"/>
    <x v="3"/>
    <s v="JOURNAL OF INSTRUMENTATION"/>
    <n v="28"/>
    <n v="1.4610000000000001"/>
    <x v="3"/>
    <n v="58.868000000000002"/>
    <x v="2"/>
    <n v="28"/>
    <n v="19.53"/>
    <s v="Q1"/>
    <n v="71.311480000000003"/>
    <s v="Q3"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DELOGU, PASQUALE"/>
    <n v="1"/>
    <s v="Inpainting approaches to fill in detector gaps in phase contrast computed tomography"/>
    <x v="0"/>
    <x v="4"/>
    <s v="MEASUREMENT SCIENCE &amp; TECHNOLOGY"/>
    <n v="6"/>
    <n v="45.459000000000003"/>
    <x v="0"/>
    <n v="25.792000000000002"/>
    <x v="0"/>
    <n v="7"/>
    <n v="46.38"/>
    <s v="Q2"/>
    <n v="41.477271999999999"/>
    <s v="Q2"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DELOGU, PASQUALE"/>
    <n v="1"/>
    <s v="PIXIE III: a very large area photon-counting CMOS pixel ASIC for sharp X-ray spectral imaging"/>
    <x v="0"/>
    <x v="0"/>
    <s v="JOURNAL OF INSTRUMENTATION"/>
    <n v="65"/>
    <n v="0.32800000000000001"/>
    <x v="3"/>
    <n v="34.636000000000003"/>
    <x v="0"/>
    <n v="61"/>
    <m/>
    <m/>
    <m/>
    <m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DELOGU, PASQUALE"/>
    <n v="1"/>
    <s v="A framework for iterative reconstruction in phase-contrast computed tomography dedicated to the breast"/>
    <x v="0"/>
    <x v="3"/>
    <s v="IEEE TRANSACTIONS ON RADIATION AND PLASMA MEDICAL SCIENCES"/>
    <n v="4"/>
    <n v="8.1050000000000004"/>
    <x v="3"/>
    <m/>
    <x v="3"/>
    <n v="5"/>
    <m/>
    <m/>
    <m/>
    <m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DELOGU, PASQUALE"/>
    <n v="1"/>
    <s v="Quantitative evaluation of breast CT reconstruction by means of figures of merit based on similarity metrics"/>
    <x v="4"/>
    <x v="3"/>
    <m/>
    <n v="1"/>
    <n v="22.78"/>
    <x v="3"/>
    <m/>
    <x v="3"/>
    <n v="2"/>
    <m/>
    <m/>
    <m/>
    <m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DELOGU, PASQUALE"/>
    <n v="1"/>
    <s v="[P050] Measurement of the linear attenuation coefficients of breast tissues by synchrotron radiation computed tomography"/>
    <x v="5"/>
    <x v="4"/>
    <s v="PHYSICA MEDICA"/>
    <m/>
    <m/>
    <x v="4"/>
    <m/>
    <x v="3"/>
    <m/>
    <m/>
    <m/>
    <m/>
    <m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DELOGU, PASQUALE"/>
    <n v="1"/>
    <s v="Image quality comparison between a phase-contrast synchrotron radiation breast CT and a clinical breast CT: a phantom based study"/>
    <x v="0"/>
    <x v="2"/>
    <s v="SCIENTIFIC REPORTS"/>
    <n v="18"/>
    <n v="32.771999999999998"/>
    <x v="0"/>
    <n v="17.471"/>
    <x v="1"/>
    <n v="19"/>
    <n v="19.84"/>
    <s v="Q1"/>
    <n v="23.239000000000001"/>
    <s v="Q1"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DELOGU, PASQUALE"/>
    <n v="1"/>
    <s v="Monochromatic breast computed tomography with synchrotron radiation: phase-contrast and phase-retrieved image comparison and full-volume reconstruction"/>
    <x v="0"/>
    <x v="2"/>
    <s v="JOURNAL OF MEDICAL IMAGING"/>
    <n v="20"/>
    <n v="16.262"/>
    <x v="3"/>
    <n v="49.48"/>
    <x v="0"/>
    <n v="16"/>
    <n v="22.38"/>
    <s v="Q1"/>
    <m/>
    <m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ENDRIZZI, MARCO; DELOGU, PASQUALE"/>
    <n v="2"/>
    <s v="Achromatic approach to phase-based multi-modal imaging with conventional X-ray sources"/>
    <x v="0"/>
    <x v="0"/>
    <s v="OPTICS EXPRESS"/>
    <n v="46"/>
    <n v="8.6259999999999994"/>
    <x v="3"/>
    <n v="3.5640000000000001"/>
    <x v="1"/>
    <n v="46"/>
    <n v="8.14"/>
    <s v="Q1"/>
    <n v="15"/>
    <s v="Q1"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ENDRIZZI, MARCO; DELOGU, PASQUALE"/>
    <n v="2"/>
    <s v="Laboratory implementation of edge illumination X-ray phase-contrast imaging with energy-resolved detectors"/>
    <x v="4"/>
    <x v="0"/>
    <m/>
    <n v="0"/>
    <n v="54.837000000000003"/>
    <x v="1"/>
    <n v="60.792000000000002"/>
    <x v="2"/>
    <n v="0"/>
    <n v="100"/>
    <s v="Q4"/>
    <m/>
    <m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DELOGU, PASQUALE; DI TRAPANI, VITTORIO"/>
    <n v="2"/>
    <s v="Phase-contrast breast CT: the effect of propagation distance"/>
    <x v="0"/>
    <x v="4"/>
    <s v="PHYSICS IN MEDICINE &amp; BIOLOGY"/>
    <n v="34"/>
    <n v="9.4550000000000001"/>
    <x v="3"/>
    <n v="26.619"/>
    <x v="0"/>
    <n v="34"/>
    <n v="14.46"/>
    <s v="Q1"/>
    <n v="31.875"/>
    <s v="Q2"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DELOGU, PASQUALE; DI TRAPANI, VITTORIO"/>
    <n v="2"/>
    <s v="Quantitative characterization of breast tissues with dedicated CT imaging"/>
    <x v="0"/>
    <x v="2"/>
    <s v="PHYSICS IN MEDICINE &amp; BIOLOGY"/>
    <n v="24"/>
    <n v="12.662000000000001"/>
    <x v="3"/>
    <n v="26.844000000000001"/>
    <x v="0"/>
    <n v="24"/>
    <n v="12.51"/>
    <s v="Q1"/>
    <n v="33.954999999999998"/>
    <s v="Q2"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DELOGU, PASQUALE; DI TRAPANI, VITTORIO"/>
    <n v="2"/>
    <s v="Optimization of the energy for Breast monochromatic absorption X-ray Computed Tomography"/>
    <x v="0"/>
    <x v="2"/>
    <s v="SCIENTIFIC REPORTS"/>
    <n v="11"/>
    <n v="49.902000000000001"/>
    <x v="0"/>
    <n v="17.471"/>
    <x v="1"/>
    <n v="9"/>
    <n v="35.200000000000003"/>
    <s v="Q2"/>
    <n v="23.239000000000001"/>
    <s v="Q1"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DELOGU, PASQUALE; DI TRAPANI, VITTORIO"/>
    <n v="2"/>
    <s v="Large-area single-photon-counting CdTe detector for synchrotron radiation computed tomography: a dedicated pre-processing procedure"/>
    <x v="0"/>
    <x v="4"/>
    <s v="JOURNAL OF SYNCHROTRON RADIATION"/>
    <n v="29"/>
    <n v="8.6769999999999996"/>
    <x v="3"/>
    <n v="21.187000000000001"/>
    <x v="1"/>
    <n v="28"/>
    <n v="12.21"/>
    <s v="Q1"/>
    <n v="35.245902999999998"/>
    <s v="Q2"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DI TRAPANI, VITTORIO; DELOGU, PASQUALE"/>
    <n v="2"/>
    <s v="Towards in vivo K-edge X-ray micro-CT with the pixirad-I/pixie-III detector"/>
    <x v="4"/>
    <x v="2"/>
    <m/>
    <n v="8"/>
    <n v="1.52"/>
    <x v="3"/>
    <n v="89.265000000000001"/>
    <x v="4"/>
    <n v="6"/>
    <n v="14.47"/>
    <s v="Q1"/>
    <m/>
    <m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DI TRAPANI, VITTORIO; DELOGU, PASQUALE"/>
    <n v="2"/>
    <s v="Characterization of noise and efficiency of the Pixirad-1/Pixie-III CdTe X-ray imaging detector"/>
    <x v="0"/>
    <x v="4"/>
    <s v="JOURNAL OF INSTRUMENTATION"/>
    <n v="12"/>
    <n v="5.0830000000000002"/>
    <x v="3"/>
    <n v="59.548000000000002"/>
    <x v="2"/>
    <n v="8"/>
    <m/>
    <m/>
    <m/>
    <m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DI TRAPANI, VITTORIO; DELOGU, PASQUALE"/>
    <n v="2"/>
    <s v="K-edge spectral computed tomography with a photon counting detector and discrete reconstruction"/>
    <x v="4"/>
    <x v="4"/>
    <m/>
    <n v="6"/>
    <n v="18.722999999999999"/>
    <x v="3"/>
    <n v="56.712000000000003"/>
    <x v="2"/>
    <n v="5"/>
    <n v="18.53"/>
    <s v="Q1"/>
    <m/>
    <m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DI TRAPANI, VITTORIO; DELOGU, PASQUALE"/>
    <n v="2"/>
    <s v="Post-reconstruction 3D single-distance phase retrieval for multi-stage phase-contrast tomography with photon-counting detectors"/>
    <x v="0"/>
    <x v="2"/>
    <s v="JOURNAL OF SYNCHROTRON RADIATION"/>
    <n v="6"/>
    <n v="38.561999999999998"/>
    <x v="0"/>
    <n v="28.042999999999999"/>
    <x v="0"/>
    <n v="5"/>
    <n v="59.03"/>
    <s v="Q3"/>
    <n v="41.405999999999999"/>
    <s v="Q2"/>
    <x v="53"/>
    <x v="0"/>
    <x v="0"/>
  </r>
  <r>
    <s v="DELOGU"/>
    <s v="PASQUALE"/>
    <s v="01/04/2017"/>
    <m/>
    <s v="Docenti di ruolo di IIa fascia"/>
    <s v="Settore FIS/07 - Fisica Applicata(Beni Culturali, Ambientali, Biol.e Medicin)"/>
    <s v="DI TRAPANI, VITTORIO; DELOGU, PASQUALE"/>
    <n v="2"/>
    <s v="[OA158] Noise equivalent number of quanta (NEQ): A tool for choosing the optimal reconstruction algorithm in computed tomography (CT)"/>
    <x v="5"/>
    <x v="4"/>
    <s v="PHYSICA MEDICA"/>
    <m/>
    <m/>
    <x v="4"/>
    <m/>
    <x v="3"/>
    <m/>
    <m/>
    <m/>
    <m/>
    <m/>
    <x v="53"/>
    <x v="0"/>
    <x v="0"/>
  </r>
  <r>
    <s v="DISPERATI"/>
    <s v="LEONARDO"/>
    <s v="01/06/2022"/>
    <m/>
    <s v="Docenti di ruolo di IIa fascia"/>
    <s v="Settore GEO/05 - Geologia Applicata"/>
    <s v="DISPERATI, LEONARDO"/>
    <n v="1"/>
    <s v="Multi-Index Image Differencing Method (MINDED) for flood extent estimations"/>
    <x v="0"/>
    <x v="2"/>
    <s v="REMOTE SENSING"/>
    <n v="12"/>
    <n v="33.529000000000003"/>
    <x v="0"/>
    <n v="8.3409999999999993"/>
    <x v="1"/>
    <n v="10"/>
    <n v="46.01"/>
    <s v="Q2"/>
    <n v="28.332999999999998"/>
    <s v="Q2"/>
    <x v="54"/>
    <x v="0"/>
    <x v="1"/>
  </r>
  <r>
    <s v="DISPERATI"/>
    <s v="LEONARDO"/>
    <s v="01/06/2022"/>
    <m/>
    <s v="Docenti di ruolo di IIa fascia"/>
    <s v="Settore GEO/05 - Geologia Applicata"/>
    <s v="DISPERATI, LEONARDO"/>
    <n v="1"/>
    <s v="Bi-temporal change analysis of satellite imagery to detect landslides triggered by intense rainfall events"/>
    <x v="0"/>
    <x v="1"/>
    <s v="RENDICONTI ONLINE DELLA SOCIETÀ GEOLOGICA ITALIANA"/>
    <n v="1"/>
    <n v="88.337000000000003"/>
    <x v="2"/>
    <n v="88.825000000000003"/>
    <x v="4"/>
    <n v="1"/>
    <n v="96.26"/>
    <s v="Q4"/>
    <m/>
    <m/>
    <x v="54"/>
    <x v="0"/>
    <x v="1"/>
  </r>
  <r>
    <s v="DISPERATI"/>
    <s v="LEONARDO"/>
    <s v="01/06/2022"/>
    <m/>
    <s v="Docenti di ruolo di IIa fascia"/>
    <s v="Settore GEO/05 - Geologia Applicata"/>
    <s v="DISPERATI, LEONARDO"/>
    <n v="1"/>
    <s v="Assessment of land-use and land-cover changes from 1965 to 2014 in Tam Giang-Cau Hai Lagoon, central Vietnam"/>
    <x v="0"/>
    <x v="0"/>
    <s v="APPLIED GEOGRAPHY"/>
    <n v="87"/>
    <n v="3.121"/>
    <x v="3"/>
    <n v="5.4450000000000003"/>
    <x v="1"/>
    <n v="73"/>
    <n v="5.21"/>
    <s v="Q1"/>
    <n v="12.337999999999999"/>
    <s v="Q1"/>
    <x v="54"/>
    <x v="0"/>
    <x v="1"/>
  </r>
  <r>
    <s v="DISPERATI"/>
    <s v="LEONARDO"/>
    <s v="01/06/2022"/>
    <m/>
    <s v="Docenti di ruolo di IIa fascia"/>
    <s v="Settore GEO/05 - Geologia Applicata"/>
    <s v="DISPERATI, LEONARDO"/>
    <n v="1"/>
    <s v="Mapeamento de áreas suscetíveis a deslizamentos no município de Pato Branco, Paraná com a aplicação do modelo SHALSTAB"/>
    <x v="4"/>
    <x v="0"/>
    <m/>
    <m/>
    <m/>
    <x v="4"/>
    <m/>
    <x v="3"/>
    <m/>
    <m/>
    <m/>
    <m/>
    <m/>
    <x v="54"/>
    <x v="0"/>
    <x v="1"/>
  </r>
  <r>
    <s v="DISPERATI"/>
    <s v="LEONARDO"/>
    <s v="01/06/2022"/>
    <m/>
    <s v="Docenti di ruolo di IIa fascia"/>
    <s v="Settore GEO/05 - Geologia Applicata"/>
    <s v="DISPERATI, LEONARDO"/>
    <n v="1"/>
    <s v="Remote sensing for coastal risk reduction purposes: optical and microwave data fusion for shoreline evolution monitoring and modelling"/>
    <x v="4"/>
    <x v="0"/>
    <m/>
    <n v="7"/>
    <n v="12.662000000000001"/>
    <x v="3"/>
    <n v="69.569000000000003"/>
    <x v="2"/>
    <n v="7"/>
    <n v="14.06"/>
    <s v="Q1"/>
    <m/>
    <m/>
    <x v="54"/>
    <x v="0"/>
    <x v="1"/>
  </r>
  <r>
    <s v="DISPERATI"/>
    <s v="LEONARDO"/>
    <s v="01/06/2022"/>
    <m/>
    <s v="Docenti di ruolo di IIa fascia"/>
    <s v="Settore GEO/05 - Geologia Applicata"/>
    <s v="DISPERATI, LEONARDO"/>
    <n v="1"/>
    <s v="Spectral characterization of coastal sediments using Field Spectral Libraries, Airborne Hyperspectral Images and Topographic LiDAR Data (FHyL)"/>
    <x v="0"/>
    <x v="0"/>
    <s v="INTERNATIONAL JOURNAL OF APPLIED EARTH OBSERVATION AND GEOINFORMATION"/>
    <n v="22"/>
    <n v="36.290999999999997"/>
    <x v="0"/>
    <n v="3.0819999999999999"/>
    <x v="1"/>
    <n v="22"/>
    <n v="41.31"/>
    <s v="Q2"/>
    <n v="8.9290000000000003"/>
    <s v="Q1"/>
    <x v="54"/>
    <x v="0"/>
    <x v="1"/>
  </r>
  <r>
    <s v="DISPERATI"/>
    <s v="LEONARDO"/>
    <s v="01/06/2022"/>
    <m/>
    <s v="Docenti di ruolo di IIa fascia"/>
    <s v="Settore GEO/05 - Geologia Applicata"/>
    <s v="CENCI, LUCA; DISPERATI, LEONARDO"/>
    <n v="2"/>
    <s v="Exploiting Sentinel 1 and 2 data for geo-environmental monitoring of sandy coastal areas"/>
    <x v="6"/>
    <x v="3"/>
    <m/>
    <m/>
    <m/>
    <x v="4"/>
    <m/>
    <x v="3"/>
    <m/>
    <m/>
    <m/>
    <m/>
    <m/>
    <x v="54"/>
    <x v="0"/>
    <x v="1"/>
  </r>
  <r>
    <s v="DISPERATI"/>
    <s v="LEONARDO"/>
    <s v="01/06/2022"/>
    <m/>
    <s v="Docenti di ruolo di IIa fascia"/>
    <s v="Settore GEO/05 - Geologia Applicata"/>
    <s v="CENCI, LUCA; DISPERATI, LEONARDO"/>
    <n v="2"/>
    <s v="Integrating remote sensing and GIS techniques for monitoring and modeling shoreline evolution to support coastal risk management"/>
    <x v="0"/>
    <x v="4"/>
    <s v="GISCIENCE &amp; REMOTE SENSING"/>
    <n v="46"/>
    <n v="7.657"/>
    <x v="3"/>
    <n v="9.609"/>
    <x v="1"/>
    <n v="37"/>
    <n v="10.199999999999999"/>
    <s v="Q1"/>
    <n v="28.333334000000001"/>
    <s v="Q2"/>
    <x v="54"/>
    <x v="0"/>
    <x v="1"/>
  </r>
  <r>
    <s v="DISPERATI"/>
    <s v="LEONARDO"/>
    <s v="01/06/2022"/>
    <m/>
    <s v="Docenti di ruolo di IIa fascia"/>
    <s v="Settore GEO/05 - Geologia Applicata"/>
    <s v="DISPERATI, LEONARDO; RINDINELLA, ANDREA"/>
    <n v="2"/>
    <s v="Estimation of canopy attributes in beech forests using true colour digital images from a small fixed-wing UAV"/>
    <x v="0"/>
    <x v="1"/>
    <s v="INTERNATIONAL JOURNAL OF APPLIED EARTH OBSERVATION AND GEOINFORMATION"/>
    <n v="156"/>
    <n v="0.40500000000000003"/>
    <x v="3"/>
    <n v="5.42"/>
    <x v="1"/>
    <n v="129"/>
    <n v="2.15"/>
    <s v="Q1"/>
    <m/>
    <m/>
    <x v="54"/>
    <x v="0"/>
    <x v="1"/>
  </r>
  <r>
    <s v="DISPERATI"/>
    <s v="LEONARDO"/>
    <s v="01/06/2022"/>
    <m/>
    <s v="Docenti di ruolo di IIa fascia"/>
    <s v="Settore GEO/05 - Geologia Applicata"/>
    <s v="DISPERATI, LEONARDO; RINDINELLA, ANDREA"/>
    <n v="2"/>
    <s v="Assessing the daedalus sensor's performance by means of spectral mixture analysis in the Migliarino, San Rossore, Massaciuccoli Regional Park (Italy)"/>
    <x v="4"/>
    <x v="0"/>
    <m/>
    <n v="0"/>
    <n v="68.147000000000006"/>
    <x v="1"/>
    <n v="69.569000000000003"/>
    <x v="2"/>
    <n v="0"/>
    <n v="100"/>
    <s v="Q4"/>
    <m/>
    <m/>
    <x v="54"/>
    <x v="0"/>
    <x v="1"/>
  </r>
  <r>
    <s v="DISPERATI"/>
    <s v="LEONARDO"/>
    <s v="01/06/2022"/>
    <m/>
    <s v="Docenti di ruolo di IIa fascia"/>
    <s v="Settore GEO/05 - Geologia Applicata"/>
    <s v="PAPASIDERO, MICHELE PIO; DISPERATI, LEONARDO"/>
    <n v="2"/>
    <s v="Spatial analysis of hydraulic conductivity for slope deposits at catchment scale in Northern Tuscany, Italy"/>
    <x v="6"/>
    <x v="2"/>
    <m/>
    <m/>
    <m/>
    <x v="4"/>
    <m/>
    <x v="3"/>
    <m/>
    <m/>
    <m/>
    <m/>
    <m/>
    <x v="54"/>
    <x v="0"/>
    <x v="1"/>
  </r>
  <r>
    <s v="DISPERATI"/>
    <s v="LEONARDO"/>
    <s v="01/06/2022"/>
    <m/>
    <s v="Docenti di ruolo di IIa fascia"/>
    <s v="Settore GEO/05 - Geologia Applicata"/>
    <s v="PAPASIDERO, MICHELE PIO; DISPERATI, LEONARDO"/>
    <n v="2"/>
    <s v="Spatial analysis of hydraulic conductivity for slope deposits at catchment scale in Northern Tuscany, Italy"/>
    <x v="4"/>
    <x v="2"/>
    <m/>
    <m/>
    <m/>
    <x v="4"/>
    <m/>
    <x v="3"/>
    <m/>
    <m/>
    <m/>
    <m/>
    <m/>
    <x v="54"/>
    <x v="0"/>
    <x v="1"/>
  </r>
  <r>
    <s v="DISPERATI"/>
    <s v="LEONARDO"/>
    <s v="01/06/2022"/>
    <m/>
    <s v="Docenti di ruolo di IIa fascia"/>
    <s v="Settore GEO/05 - Geologia Applicata"/>
    <s v="DISPERATI, LEONARDO; CENCI, LUCA; ALVES, FATIMA"/>
    <n v="3"/>
    <s v="Multi-index image differencing method for flood water detection"/>
    <x v="4"/>
    <x v="4"/>
    <m/>
    <m/>
    <m/>
    <x v="4"/>
    <m/>
    <x v="3"/>
    <m/>
    <m/>
    <m/>
    <m/>
    <m/>
    <x v="54"/>
    <x v="0"/>
    <x v="1"/>
  </r>
  <r>
    <s v="DISPERATI"/>
    <s v="LEONARDO"/>
    <s v="01/06/2022"/>
    <m/>
    <s v="Docenti di ruolo di IIa fascia"/>
    <s v="Settore GEO/05 - Geologia Applicata"/>
    <s v="MARZINI, LORENZO; D'ADDARIO, ENRICO; DISPERATI, LEONARDO"/>
    <n v="3"/>
    <s v="Relationships between vegetation cover characters and shallow landslides"/>
    <x v="5"/>
    <x v="2"/>
    <s v="GEOPHYSICAL RESEARCH ABSTRACTS"/>
    <m/>
    <m/>
    <x v="4"/>
    <m/>
    <x v="3"/>
    <m/>
    <m/>
    <m/>
    <m/>
    <m/>
    <x v="54"/>
    <x v="0"/>
    <x v="1"/>
  </r>
  <r>
    <s v="DISPERATI"/>
    <s v="LEONARDO"/>
    <s v="01/06/2022"/>
    <m/>
    <s v="Docenti di ruolo di IIa fascia"/>
    <s v="Settore GEO/05 - Geologia Applicata"/>
    <s v="TREFOLINI, EMANUELE; RINDINELLA, ANDREA; DISPERATI, LEONARDO"/>
    <n v="3"/>
    <s v="Cluster analysis applied to engineering geological mapping"/>
    <x v="0"/>
    <x v="0"/>
    <s v="RENDICONTI ONLINE DELLA SOCIETÀ GEOLOGICA ITALIANA"/>
    <n v="2"/>
    <n v="17.11"/>
    <x v="3"/>
    <n v="92.391000000000005"/>
    <x v="4"/>
    <n v="2"/>
    <n v="94.16"/>
    <s v="Q4"/>
    <m/>
    <m/>
    <x v="54"/>
    <x v="0"/>
    <x v="1"/>
  </r>
  <r>
    <s v="DISPERATI"/>
    <s v="LEONARDO"/>
    <s v="01/06/2022"/>
    <m/>
    <s v="Docenti di ruolo di IIa fascia"/>
    <s v="Settore GEO/05 - Geologia Applicata"/>
    <s v="VENTURINI, TIZIANO; TREFOLINI, EMANUELE; DISPERATI, LEONARDO"/>
    <n v="3"/>
    <s v="Mapping slope deposits depth by means of cluster analysis: A comparative assessment"/>
    <x v="0"/>
    <x v="1"/>
    <s v="RENDICONTI ONLINE DELLA SOCIETÀ GEOLOGICA ITALIANA"/>
    <n v="3"/>
    <n v="78.600999999999999"/>
    <x v="2"/>
    <n v="88.825000000000003"/>
    <x v="4"/>
    <n v="2"/>
    <n v="92.44"/>
    <s v="Q4"/>
    <m/>
    <m/>
    <x v="55"/>
    <x v="0"/>
    <x v="1"/>
  </r>
  <r>
    <s v="DISPERATI"/>
    <s v="LEONARDO"/>
    <s v="01/06/2022"/>
    <m/>
    <s v="Docenti di ruolo di IIa fascia"/>
    <s v="Settore GEO/05 - Geologia Applicata"/>
    <s v="BIGIO, TOMMASO; BONCIANI, FILIPPO; DISPERATI, LEONARDO; RINDINELLA, ANDREA"/>
    <n v="4"/>
    <s v="Sensitivity analysis for shallow Landsliding susceptibility assessment in northern Tuscany"/>
    <x v="3"/>
    <x v="0"/>
    <m/>
    <n v="3"/>
    <n v="35.603000000000002"/>
    <x v="0"/>
    <m/>
    <x v="3"/>
    <n v="3"/>
    <n v="23.47"/>
    <s v="Q1"/>
    <m/>
    <m/>
    <x v="54"/>
    <x v="0"/>
    <x v="1"/>
  </r>
  <r>
    <s v="DISPERATI"/>
    <s v="LEONARDO"/>
    <s v="01/06/2022"/>
    <m/>
    <s v="Docenti di ruolo di IIa fascia"/>
    <s v="Settore GEO/05 - Geologia Applicata"/>
    <s v="D'ADDARIO, ENRICO; DISPERATI, LEONARDO; MAMMOLITI, ELISA; PAPASIDERO, MICHELE PIO"/>
    <n v="4"/>
    <s v="Analisi spaziale e statistica delle relazioni tra frane superficiali e proprietà geologico-tecniche del substrato"/>
    <x v="6"/>
    <x v="2"/>
    <m/>
    <m/>
    <m/>
    <x v="4"/>
    <m/>
    <x v="3"/>
    <m/>
    <m/>
    <m/>
    <m/>
    <m/>
    <x v="54"/>
    <x v="0"/>
    <x v="1"/>
  </r>
  <r>
    <s v="DISPERATI"/>
    <s v="LEONARDO"/>
    <s v="01/06/2022"/>
    <m/>
    <s v="Docenti di ruolo di IIa fascia"/>
    <s v="Settore GEO/05 - Geologia Applicata"/>
    <s v="D'ADDARIO, ENRICO; DISPERATI, LEONARDO; MAMMOLITI, ELISA; PAPASIDERO, MICHELE PIO"/>
    <n v="4"/>
    <s v="The relevance of bedrock involvement for shallow landslide susceptibility assessment by physically-based modelling"/>
    <x v="5"/>
    <x v="2"/>
    <s v="GEOPHYSICAL RESEARCH ABSTRACTS"/>
    <m/>
    <m/>
    <x v="4"/>
    <m/>
    <x v="3"/>
    <m/>
    <m/>
    <m/>
    <m/>
    <m/>
    <x v="54"/>
    <x v="0"/>
    <x v="1"/>
  </r>
  <r>
    <s v="DISPERATI"/>
    <s v="LEONARDO"/>
    <s v="01/06/2022"/>
    <m/>
    <s v="Docenti di ruolo di IIa fascia"/>
    <s v="Settore GEO/05 - Geologia Applicata"/>
    <s v="MAMMOLITI, ELISA; DISPERATI, LEONARDO; VACCA, VINCENZO; D'ADDARIO, ENRICO; PAPASIDERO, MICHELE PIO"/>
    <n v="5"/>
    <s v="Estimating Schmidt hammer rebound values based on Equotip hardness measurements using a non-parametric Bayesian Network"/>
    <x v="6"/>
    <x v="2"/>
    <m/>
    <m/>
    <m/>
    <x v="4"/>
    <m/>
    <x v="3"/>
    <m/>
    <m/>
    <m/>
    <m/>
    <m/>
    <x v="54"/>
    <x v="0"/>
    <x v="1"/>
  </r>
  <r>
    <s v="DISPERATI"/>
    <s v="LEONARDO"/>
    <s v="01/06/2022"/>
    <m/>
    <s v="Docenti di ruolo di IIa fascia"/>
    <s v="Settore GEO/05 - Geologia Applicata"/>
    <s v="PAPASIDERO, MICHELE PIO; TREFOLINI, EMANUELE; VACCA, VINCENZO; VITI, FEDERICO; DISPERATI, LEONARDO"/>
    <n v="5"/>
    <s v="Influence of digital terrain model on mapping of slope deposits depth"/>
    <x v="0"/>
    <x v="3"/>
    <s v="RENDICONTI ONLINE DELLA SOCIETÀ GEOLOGICA ITALIANA"/>
    <n v="2"/>
    <n v="81.605999999999995"/>
    <x v="2"/>
    <n v="79.641999999999996"/>
    <x v="4"/>
    <n v="1"/>
    <n v="96.47"/>
    <s v="Q4"/>
    <m/>
    <m/>
    <x v="54"/>
    <x v="0"/>
    <x v="1"/>
  </r>
  <r>
    <s v="DISPERATI"/>
    <s v="LEONARDO"/>
    <s v="01/06/2022"/>
    <m/>
    <s v="Docenti di ruolo di IIa fascia"/>
    <s v="Settore GEO/05 - Geologia Applicata"/>
    <s v="DISPERATI, LEONARDO; TREFOLINI, EMANUELE; MECCHERI, MARCO; PAPASIDERO, MICHELE PIO; VACCA, VINCENZO; VITI, FEDERICO"/>
    <n v="6"/>
    <s v="Effects of bedrock structure on engineering geological mapping of Slope Deposits: examples from Southern Alpi Apuane (Italy)"/>
    <x v="6"/>
    <x v="1"/>
    <s v="RENDICONTI ONLINE DELLA SOCIETÀ GEOLOGICA ITALIANA"/>
    <m/>
    <m/>
    <x v="4"/>
    <m/>
    <x v="3"/>
    <m/>
    <m/>
    <m/>
    <m/>
    <m/>
    <x v="54"/>
    <x v="0"/>
    <x v="1"/>
  </r>
  <r>
    <s v="DISPERATI"/>
    <s v="LEONARDO"/>
    <s v="01/06/2022"/>
    <m/>
    <s v="Docenti di ruolo di IIa fascia"/>
    <s v="Settore GEO/05 - Geologia Applicata"/>
    <s v="D'ADDARIO, ENRICO; TREFOLINI, EMANUELE; MAMMOLITI, ELISA; PAPASIDERO, MICHELE PIO; VACCA, VINCENZO; VITI, FEDERICO; DISPERATI, LEONARDO"/>
    <n v="7"/>
    <s v="A new shallow landslides inventory for Southern Lunigiana (Tuscany, Italy) and analysis of predisposing factors"/>
    <x v="0"/>
    <x v="4"/>
    <s v="RENDICONTI ONLINE DELLA SOCIETÀ GEOLOGICA ITALIANA"/>
    <n v="0"/>
    <n v="92.602000000000004"/>
    <x v="2"/>
    <n v="75.504999999999995"/>
    <x v="4"/>
    <n v="0"/>
    <n v="100"/>
    <s v="Q4"/>
    <m/>
    <m/>
    <x v="54"/>
    <x v="0"/>
    <x v="1"/>
  </r>
  <r>
    <s v="DISPERATI"/>
    <s v="LEONARDO"/>
    <s v="01/06/2022"/>
    <m/>
    <s v="Docenti di ruolo di IIa fascia"/>
    <s v="Settore GEO/05 - Geologia Applicata"/>
    <s v="DISPERATI, LEONARDO; TREFOLINI, EMANUELE; D'ADDARIO, ENRICO; MAMMOLITI, ELISA; PAPASIDERO, MICHELE PIO; VACCA, VINCENZO; VITI, FEDERICO"/>
    <n v="7"/>
    <s v="Engineering geology characterization of slope deposits and physically-based assessment of shallow landslide susceptibility (Alpi Apuane, Italy)"/>
    <x v="5"/>
    <x v="4"/>
    <s v="GEOPHYSICAL RESEARCH ABSTRACTS"/>
    <m/>
    <m/>
    <x v="4"/>
    <m/>
    <x v="3"/>
    <m/>
    <m/>
    <m/>
    <m/>
    <m/>
    <x v="54"/>
    <x v="0"/>
    <x v="1"/>
  </r>
  <r>
    <s v="DISPERATI"/>
    <s v="LEONARDO"/>
    <s v="01/06/2022"/>
    <m/>
    <s v="Docenti di ruolo di IIa fascia"/>
    <s v="Settore GEO/05 - Geologia Applicata"/>
    <s v="MAMMOLITI, ELISA; DISPERATI, LEONARDO; TREFOLINI, EMANUELE; VACCA, VINCENZO; D'ADDARIO, ENRICO; VITI, FEDERICO; PAPASIDERO, MICHELE PIO"/>
    <n v="7"/>
    <s v="Testing and improving the Rock Mass Quality Index (RQI) in North-Western Tuscany (Italy)"/>
    <x v="5"/>
    <x v="4"/>
    <s v="GEOPHYSICAL RESEARCH ABSTRACTS"/>
    <m/>
    <m/>
    <x v="4"/>
    <m/>
    <x v="3"/>
    <m/>
    <m/>
    <m/>
    <m/>
    <m/>
    <x v="54"/>
    <x v="0"/>
    <x v="1"/>
  </r>
  <r>
    <s v="DISPERATI"/>
    <s v="LEONARDO"/>
    <s v="01/06/2022"/>
    <m/>
    <s v="Docenti di ruolo di IIa fascia"/>
    <s v="Settore GEO/05 - Geologia Applicata"/>
    <s v="PAPASIDERO, MICHELE PIO; VITI, FEDERICO; DISPERATI, LEONARDO; VACCA, VINCENZO; D'ADDARIO, ENRICO; MAMMOLITI, ELISA; TREFOLINI, EMANUELE"/>
    <n v="7"/>
    <s v="Comparison between direct measurements and indirect estimations of hydraulic conductivity for slope deposits of the North-Western Tuscany, Italy"/>
    <x v="10"/>
    <x v="4"/>
    <m/>
    <m/>
    <m/>
    <x v="4"/>
    <m/>
    <x v="3"/>
    <m/>
    <m/>
    <m/>
    <m/>
    <m/>
    <x v="54"/>
    <x v="0"/>
    <x v="1"/>
  </r>
  <r>
    <s v="DISPERATI"/>
    <s v="LEONARDO"/>
    <s v="01/06/2022"/>
    <m/>
    <s v="Docenti di ruolo di IIa fascia"/>
    <s v="Settore GEO/05 - Geologia Applicata"/>
    <s v="TREFOLINI, EMANUELE; DISPERATI, LEONARDO; VACCA, VINCENZO; D'ADDARIO, ENRICO; MAMMOLITI, ELISA; PAPASIDERO, MICHELE PIO; VITI, FEDERICO"/>
    <n v="7"/>
    <s v="Modelling-mapping slope deposits depth and uncertainty assessment by means of machine learning approaches"/>
    <x v="5"/>
    <x v="4"/>
    <s v="GEOPHYSICAL RESEARCH ABSTRACTS"/>
    <m/>
    <m/>
    <x v="4"/>
    <m/>
    <x v="3"/>
    <m/>
    <m/>
    <m/>
    <m/>
    <m/>
    <x v="54"/>
    <x v="0"/>
    <x v="1"/>
  </r>
  <r>
    <s v="FANTOZZI"/>
    <s v="PIER LORENZO"/>
    <s v="01/12/2000"/>
    <m/>
    <s v="Docenti di ruolo di IIa fascia"/>
    <s v="Settore GEO/04 - Geografia Fisica e Geomorfologia"/>
    <s v="FANTOZZI, PIER LORENZO"/>
    <n v="1"/>
    <s v="How can childbirth care for the rural poor be improved? A contribution from spatial modelling in Rural Tanzania"/>
    <x v="0"/>
    <x v="0"/>
    <s v="PLOS ONE"/>
    <n v="22"/>
    <n v="45.87"/>
    <x v="0"/>
    <n v="14.018000000000001"/>
    <x v="1"/>
    <n v="22"/>
    <n v="28.42"/>
    <s v="Q2"/>
    <n v="16.667000000000002"/>
    <s v="Q1"/>
    <x v="56"/>
    <x v="0"/>
    <x v="1"/>
  </r>
  <r>
    <s v="FANTOZZI"/>
    <s v="PIER LORENZO"/>
    <s v="01/12/2000"/>
    <m/>
    <s v="Docenti di ruolo di IIa fascia"/>
    <s v="Settore GEO/04 - Geografia Fisica e Geomorfologia"/>
    <s v="GLIOZZO, ELISABETTA; FANTOZZI, PIER LORENZO"/>
    <n v="2"/>
    <s v="Geosources for ceramic production and communication pathways: the exchange network and the scale of chemical representative differences"/>
    <x v="0"/>
    <x v="4"/>
    <s v="APPLIED CLAY SCIENCE"/>
    <n v="9"/>
    <n v="48.171999999999997"/>
    <x v="0"/>
    <n v="14.378"/>
    <x v="1"/>
    <n v="9"/>
    <n v="55.3"/>
    <s v="Q3"/>
    <n v="12.068966"/>
    <s v="Q1"/>
    <x v="56"/>
    <x v="0"/>
    <x v="1"/>
  </r>
  <r>
    <s v="FANTOZZI"/>
    <s v="PIER LORENZO"/>
    <s v="01/12/2000"/>
    <m/>
    <s v="Docenti di ruolo di IIa fascia"/>
    <s v="Settore GEO/04 - Geografia Fisica e Geomorfologia"/>
    <s v="FANTOZZI, PIER LORENZO; RIGATI, ROBERTO; SALLEOLINI, MASSIMO"/>
    <n v="3"/>
    <s v="Metodi topografici per la ricostruzione dettagliata della piezometria nelle aree costiere: il caso del Parco Regionale della Maremma (Toscana meridionale)"/>
    <x v="0"/>
    <x v="3"/>
    <s v="GEOLOGIA TECNICA &amp; AMBIENTALE"/>
    <m/>
    <m/>
    <x v="4"/>
    <m/>
    <x v="3"/>
    <m/>
    <m/>
    <m/>
    <m/>
    <m/>
    <x v="57"/>
    <x v="0"/>
    <x v="1"/>
  </r>
  <r>
    <s v="FORESI"/>
    <s v="LUCA MARIA"/>
    <s v="01/10/2015"/>
    <m/>
    <s v="Docenti di ruolo di IIa fascia"/>
    <s v="Settore GEO/01 - Paleontologia e Paleoecologia"/>
    <s v="FORESI, LUCA MARIA"/>
    <n v="1"/>
    <s v="Mediterranean coccolith ecobiostratigraphy since the penultimate Glacial (the last 145,000 years) and ecobioevent traceability"/>
    <x v="0"/>
    <x v="0"/>
    <s v="MARINE MICROPALEONTOLOGY"/>
    <n v="18"/>
    <n v="37.170999999999999"/>
    <x v="0"/>
    <n v="28.920999999999999"/>
    <x v="0"/>
    <n v="17"/>
    <n v="32.31"/>
    <s v="Q2"/>
    <n v="25"/>
    <s v="Q2"/>
    <x v="58"/>
    <x v="0"/>
    <x v="0"/>
  </r>
  <r>
    <s v="FORESI"/>
    <s v="LUCA MARIA"/>
    <s v="01/10/2015"/>
    <m/>
    <s v="Docenti di ruolo di IIa fascia"/>
    <s v="Settore GEO/01 - Paleontologia e Paleoecologia"/>
    <s v="FORESI, LUCA MARIA"/>
    <n v="1"/>
    <s v="Carbonate Deposition In Restricted Basins: A Pliocene Case Study From the Central Mediterranean (Northwestern Apennines), Italy"/>
    <x v="0"/>
    <x v="1"/>
    <s v="JOURNAL OF SEDIMENTARY RESEARCH"/>
    <n v="21"/>
    <n v="29.901"/>
    <x v="0"/>
    <n v="39.024000000000001"/>
    <x v="0"/>
    <n v="19"/>
    <n v="23.3"/>
    <s v="Q1"/>
    <n v="18.085106"/>
    <s v="Q1"/>
    <x v="58"/>
    <x v="0"/>
    <x v="0"/>
  </r>
  <r>
    <s v="FORESI"/>
    <s v="LUCA MARIA"/>
    <s v="01/10/2015"/>
    <m/>
    <s v="Docenti di ruolo di IIa fascia"/>
    <s v="Settore GEO/01 - Paleontologia e Paleoecologia"/>
    <s v="FORESI, LUCA MARIA"/>
    <n v="1"/>
    <s v="Characterization and provenance of building materials from the Roman pier at San Cataldo (Lecce, Southern Apulia, Italy): A lithostratigraphical and micropaleonthological approach"/>
    <x v="0"/>
    <x v="0"/>
    <s v="MEDITERRANEAN ARCHAEOLOGY &amp; ARCHAEOMETRY"/>
    <n v="6"/>
    <n v="20.376999999999999"/>
    <x v="3"/>
    <n v="34.115000000000002"/>
    <x v="0"/>
    <n v="5"/>
    <n v="49.29"/>
    <s v="Q2"/>
    <m/>
    <m/>
    <x v="58"/>
    <x v="0"/>
    <x v="0"/>
  </r>
  <r>
    <s v="FORESI"/>
    <s v="LUCA MARIA"/>
    <s v="01/10/2015"/>
    <m/>
    <s v="Docenti di ruolo di IIa fascia"/>
    <s v="Settore GEO/01 - Paleontologia e Paleoecologia"/>
    <s v="FABBRINI, ALESSIO; FORESI, LUCA MARIA"/>
    <n v="2"/>
    <s v="Integrated Quantitative Calcareous Plankton Bio-Magnetostratigraphy of the Early Miocene from IODP Leg 342, Hole U1406A, Newfoundland Ridge, NW Atlantic Ocean"/>
    <x v="0"/>
    <x v="2"/>
    <s v="STRATIGRAPHY AND GEOLOGICAL CORRELATION"/>
    <n v="5"/>
    <n v="54.911000000000001"/>
    <x v="1"/>
    <n v="70.323999999999998"/>
    <x v="2"/>
    <n v="5"/>
    <n v="52.27"/>
    <s v="Q3"/>
    <n v="73.403999999999996"/>
    <s v="Q3"/>
    <x v="58"/>
    <x v="0"/>
    <x v="0"/>
  </r>
  <r>
    <s v="FORESI"/>
    <s v="LUCA MARIA"/>
    <s v="01/10/2015"/>
    <m/>
    <s v="Docenti di ruolo di IIa fascia"/>
    <s v="Settore GEO/01 - Paleontologia e Paleoecologia"/>
    <s v="FORESI, LUCA MARIA; FABBRINI, ALESSIO"/>
    <n v="2"/>
    <s v="In search of the Burdigalian GSSP: new evidence from the Contessa Section (Italy)"/>
    <x v="0"/>
    <x v="2"/>
    <s v="ITALIAN JOURNAL OF GEOSCIENCES"/>
    <n v="10"/>
    <n v="36.402999999999999"/>
    <x v="0"/>
    <n v="18.495999999999999"/>
    <x v="1"/>
    <n v="9"/>
    <n v="31.98"/>
    <s v="Q2"/>
    <n v="66.25"/>
    <s v="Q3"/>
    <x v="58"/>
    <x v="0"/>
    <x v="0"/>
  </r>
  <r>
    <s v="FORESI"/>
    <s v="LUCA MARIA"/>
    <s v="01/10/2015"/>
    <m/>
    <s v="Docenti di ruolo di IIa fascia"/>
    <s v="Settore GEO/01 - Paleontologia e Paleoecologia"/>
    <s v="FORESI, LUCA MARIA; TARANTINI, MASSIMO"/>
    <n v="2"/>
    <s v="The “Brunella” Project: preparation and study of a mysticete from the Early Pliocene of Tuscany"/>
    <x v="3"/>
    <x v="4"/>
    <m/>
    <m/>
    <m/>
    <x v="4"/>
    <m/>
    <x v="3"/>
    <m/>
    <m/>
    <m/>
    <m/>
    <m/>
    <x v="58"/>
    <x v="0"/>
    <x v="0"/>
  </r>
  <r>
    <s v="FORESI"/>
    <s v="LUCA MARIA"/>
    <s v="01/10/2015"/>
    <m/>
    <s v="Docenti di ruolo di IIa fascia"/>
    <s v="Settore GEO/01 - Paleontologia e Paleoecologia"/>
    <s v="FORESI, LUCA MARIA; BAMBINI, ANNA MARIA"/>
    <n v="2"/>
    <s v="Produzioni etrusche in ‘pietra fetida’ nell’Etruria settentrionale: materie prime e loro provenienza"/>
    <x v="0"/>
    <x v="0"/>
    <s v="NOTIZIARIO DELLA SOPRINTENDENZA PER I BENI ARCHEOLOGICI DELLA TOSCANA"/>
    <m/>
    <m/>
    <x v="4"/>
    <m/>
    <x v="3"/>
    <m/>
    <m/>
    <m/>
    <m/>
    <m/>
    <x v="58"/>
    <x v="0"/>
    <x v="0"/>
  </r>
  <r>
    <s v="FORESI"/>
    <s v="LUCA MARIA"/>
    <s v="01/10/2015"/>
    <m/>
    <s v="Docenti di ruolo di IIa fascia"/>
    <s v="Settore GEO/01 - Paleontologia e Paleoecologia"/>
    <s v="BALDASSINI, NICCOLO'; FORESI, LUCA MARIA"/>
    <n v="2"/>
    <s v="New bio-magnetostratigraphic data on the Miocene Moria section (Northern Apennines, Italy): connections between the Mediterranean region and the North Atlantic Ocean"/>
    <x v="0"/>
    <x v="0"/>
    <s v="NEWSLETTERS ON STRATIGRAPHY"/>
    <n v="14"/>
    <n v="46.531999999999996"/>
    <x v="0"/>
    <n v="16.805"/>
    <x v="1"/>
    <n v="14"/>
    <n v="40.4"/>
    <s v="Q2"/>
    <n v="22.34"/>
    <s v="Q1"/>
    <x v="58"/>
    <x v="0"/>
    <x v="0"/>
  </r>
  <r>
    <s v="FORESI"/>
    <s v="LUCA MARIA"/>
    <s v="01/10/2015"/>
    <m/>
    <s v="Docenti di ruolo di IIa fascia"/>
    <s v="Settore GEO/01 - Paleontologia e Paleoecologia"/>
    <s v="SALVATORINI, GIANFRANCO; FORESI, LUCA MARIA"/>
    <n v="2"/>
    <s v="Mediterranean Neogene planktonic foraminifer biozonation and biochronology"/>
    <x v="0"/>
    <x v="2"/>
    <s v="EARTH-SCIENCE REVIEWS"/>
    <n v="76"/>
    <n v="11.534000000000001"/>
    <x v="3"/>
    <n v="0.505"/>
    <x v="1"/>
    <n v="68"/>
    <n v="10.82"/>
    <s v="Q1"/>
    <n v="0.75"/>
    <s v="Q1"/>
    <x v="58"/>
    <x v="0"/>
    <x v="0"/>
  </r>
  <r>
    <s v="FORESI"/>
    <s v="LUCA MARIA"/>
    <s v="01/10/2015"/>
    <m/>
    <s v="Docenti di ruolo di IIa fascia"/>
    <s v="Settore GEO/01 - Paleontologia e Paleoecologia"/>
    <s v="ALDINUCCI, MAURO; FORESI, LUCA MARIA; MARTINI, IVAN"/>
    <n v="3"/>
    <s v="Composite sequence stratigraphic patterns in alluvial to shallow-marine successions: Examples from the Piacenzian of the Valdelsa Basin (Central Italy)"/>
    <x v="0"/>
    <x v="2"/>
    <s v="SEDIMENTARY GEOLOGY"/>
    <n v="9"/>
    <n v="39.576000000000001"/>
    <x v="0"/>
    <n v="20.538"/>
    <x v="1"/>
    <n v="7"/>
    <n v="40.5"/>
    <s v="Q2"/>
    <n v="15.957000000000001"/>
    <s v="Q1"/>
    <x v="59"/>
    <x v="0"/>
    <x v="0"/>
  </r>
  <r>
    <s v="FORESI"/>
    <s v="LUCA MARIA"/>
    <s v="01/10/2015"/>
    <m/>
    <s v="Docenti di ruolo di IIa fascia"/>
    <s v="Settore GEO/01 - Paleontologia e Paleoecologia"/>
    <s v="FORESI, LUCA MARIA; ARRIGHI, SIMONA; CAPECCHI, GIULIA; RICCI, STEFANO"/>
    <n v="4"/>
    <s v="Pianosa-Birth of an Island Nineteen million years of geological history, from the first rocks to the deer migration in the last glacial period"/>
    <x v="12"/>
    <x v="0"/>
    <m/>
    <m/>
    <m/>
    <x v="4"/>
    <m/>
    <x v="3"/>
    <m/>
    <m/>
    <m/>
    <m/>
    <m/>
    <x v="58"/>
    <x v="0"/>
    <x v="0"/>
  </r>
  <r>
    <s v="FORESI"/>
    <s v="LUCA MARIA"/>
    <s v="01/10/2015"/>
    <m/>
    <s v="Docenti di ruolo di IIa fascia"/>
    <s v="Settore GEO/01 - Paleontologia e Paleoecologia"/>
    <s v="FORESI, LUCA MARIA; CAPECCHI, GIULIA; RICCI, STEFANO; ARRIGHI, SIMONA"/>
    <n v="4"/>
    <s v="Campo nell’Elba (LI). Isola di Pianosa: Muni Bunker Bimbo: storia e riscoperta di una grotta d’interesse antropologico nell’isola di Pianosa"/>
    <x v="0"/>
    <x v="0"/>
    <s v="NOTIZIARIO DELLA SOPRINTENDENZA PER I BENI ARCHEOLOGICI DELLA TOSCANA"/>
    <m/>
    <m/>
    <x v="4"/>
    <m/>
    <x v="3"/>
    <m/>
    <m/>
    <m/>
    <m/>
    <m/>
    <x v="58"/>
    <x v="0"/>
    <x v="0"/>
  </r>
  <r>
    <s v="FORESI"/>
    <s v="LUCA MARIA"/>
    <s v="01/10/2015"/>
    <m/>
    <s v="Docenti di ruolo di IIa fascia"/>
    <s v="Settore GEO/01 - Paleontologia e Paleoecologia"/>
    <s v="FORESI, LUCA MARIA; ARRIGHI, SIMONA; BOSCHIN, FRANCESCO; CAPECCHI, GIULIA; RICCI, STEFANO"/>
    <n v="5"/>
    <s v="Pianosa - Guida Geologica e Archeologica"/>
    <x v="2"/>
    <x v="3"/>
    <m/>
    <m/>
    <m/>
    <x v="4"/>
    <m/>
    <x v="3"/>
    <m/>
    <m/>
    <m/>
    <m/>
    <m/>
    <x v="58"/>
    <x v="0"/>
    <x v="0"/>
  </r>
  <r>
    <s v="FORESI"/>
    <s v="LUCA MARIA"/>
    <s v="01/10/2015"/>
    <m/>
    <s v="Docenti di ruolo di IIa fascia"/>
    <s v="Settore GEO/01 - Paleontologia e Paleoecologia"/>
    <s v="MARTINI, IVAN; FORESI, LUCA MARIA; BAMBINI, ANNA MARIA; RIFORGIATO, FEDERICA; AMBROSETTI, ELISA; SANDRELLI, FABIO"/>
    <n v="6"/>
    <s v="Calcareous plankton bio-chronostratigraphy and sedimentology of the &quot;I Sodi&quot; section (Siena Basin, Italy): a key section for the uppermost Neogene marine deposition in the inner northern Apennines"/>
    <x v="0"/>
    <x v="1"/>
    <s v="ITALIAN JOURNAL OF GEOSCIENCES"/>
    <n v="5"/>
    <n v="64.480999999999995"/>
    <x v="1"/>
    <n v="32.412999999999997"/>
    <x v="0"/>
    <n v="5"/>
    <n v="65.069999999999993"/>
    <s v="Q3"/>
    <n v="48.670209999999997"/>
    <s v="Q2"/>
    <x v="59"/>
    <x v="0"/>
    <x v="0"/>
  </r>
  <r>
    <s v="FORESI"/>
    <s v="LUCA MARIA"/>
    <s v="01/10/2015"/>
    <m/>
    <s v="Docenti di ruolo di IIa fascia"/>
    <s v="Settore GEO/01 - Paleontologia e Paleoecologia"/>
    <s v="FORESI, LUCA MARIA; AMBROSETTI, ELISA; ARRIGHI, SIMONA; BOSCHIN, FRANCESCO; CAPECCHI, GIULIA; MARTINI, IVAN; RICCI, STEFANO"/>
    <n v="7"/>
    <s v="Campo nell’Elba (LI). Isola di Pianosa: Grotta di Cala di Biagio, Campagna di Scavo 2014 (Concessione di Scavo)"/>
    <x v="0"/>
    <x v="0"/>
    <s v="NOTIZIARIO DELLA SOPRINTENDENZA PER I BENI ARCHEOLOGICI DELLA TOSCANA"/>
    <m/>
    <m/>
    <x v="4"/>
    <m/>
    <x v="3"/>
    <m/>
    <m/>
    <m/>
    <m/>
    <m/>
    <x v="59"/>
    <x v="0"/>
    <x v="0"/>
  </r>
  <r>
    <s v="FOSSI"/>
    <s v="MARIA CRISTINA"/>
    <s v="01/11/2016"/>
    <m/>
    <s v="Docenti di ruolo di Ia fascia"/>
    <s v="Settore BIO/07 - Ecologia"/>
    <s v="FOSSI, MARIA CRISTINA"/>
    <n v="1"/>
    <s v="Plastics in a sustainable society - Background paper"/>
    <x v="3"/>
    <x v="0"/>
    <m/>
    <m/>
    <m/>
    <x v="4"/>
    <m/>
    <x v="3"/>
    <m/>
    <m/>
    <m/>
    <m/>
    <m/>
    <x v="60"/>
    <x v="0"/>
    <x v="0"/>
  </r>
  <r>
    <s v="FOSSI"/>
    <s v="MARIA CRISTINA"/>
    <s v="01/11/2016"/>
    <m/>
    <s v="Docenti di ruolo di Ia fascia"/>
    <s v="Settore BIO/07 - Ecologia"/>
    <s v="FOSSI, MARIA CRISTINA"/>
    <n v="1"/>
    <s v="Foreword—Plastic pollution: a short and impressive story"/>
    <x v="0"/>
    <x v="4"/>
    <s v="RENDICONTI LINCEI. SCIENZE FISICHE E NATURALI"/>
    <n v="3"/>
    <n v="9.2010000000000005"/>
    <x v="3"/>
    <n v="28.966999999999999"/>
    <x v="0"/>
    <n v="2"/>
    <m/>
    <m/>
    <n v="60.144928"/>
    <s v="Q3"/>
    <x v="60"/>
    <x v="0"/>
    <x v="0"/>
  </r>
  <r>
    <s v="FOSSI"/>
    <s v="MARIA CRISTINA"/>
    <s v="01/11/2016"/>
    <m/>
    <s v="Docenti di ruolo di Ia fascia"/>
    <s v="Settore BIO/07 - Ecologia"/>
    <s v="FOSSI, MARIA CRISTINA"/>
    <n v="1"/>
    <s v="Microplastics: No Small Problem for Filter-Feeding Megafauna"/>
    <x v="0"/>
    <x v="4"/>
    <s v="TRENDS IN ECOLOGY &amp; EVOLUTION"/>
    <n v="140"/>
    <n v="2.8849999999999998"/>
    <x v="3"/>
    <n v="0.47199999999999998"/>
    <x v="1"/>
    <n v="117"/>
    <m/>
    <m/>
    <n v="0.30303029999999997"/>
    <s v="Q1"/>
    <x v="60"/>
    <x v="0"/>
    <x v="0"/>
  </r>
  <r>
    <s v="FOSSI"/>
    <s v="MARIA CRISTINA"/>
    <s v="01/11/2016"/>
    <m/>
    <s v="Docenti di ruolo di Ia fascia"/>
    <s v="Settore BIO/07 - Ecologia"/>
    <s v="FOSSI, MARIA CRISTINA"/>
    <n v="1"/>
    <s v="Field sampling techniques and ecotoxicologic biomarkers in cetaceans"/>
    <x v="3"/>
    <x v="4"/>
    <m/>
    <n v="14"/>
    <n v="6.2750000000000004"/>
    <x v="3"/>
    <m/>
    <x v="3"/>
    <m/>
    <m/>
    <m/>
    <m/>
    <m/>
    <x v="60"/>
    <x v="0"/>
    <x v="0"/>
  </r>
  <r>
    <s v="FOSSI"/>
    <s v="MARIA CRISTINA"/>
    <s v="01/11/2016"/>
    <m/>
    <s v="Docenti di ruolo di Ia fascia"/>
    <s v="Settore BIO/07 - Ecologia"/>
    <s v="FOSSI, MARIA CRISTINA"/>
    <n v="1"/>
    <s v="First record of plastic debris in the stomach of Mediterranean lanternfishes"/>
    <x v="0"/>
    <x v="1"/>
    <s v="ACTA ADRIATICA"/>
    <n v="40"/>
    <n v="11.305999999999999"/>
    <x v="3"/>
    <n v="83.768000000000001"/>
    <x v="4"/>
    <n v="37"/>
    <n v="9.7799999999999994"/>
    <s v="Q1"/>
    <n v="94.44444"/>
    <s v="Q4"/>
    <x v="60"/>
    <x v="0"/>
    <x v="0"/>
  </r>
  <r>
    <s v="FOSSI"/>
    <s v="MARIA CRISTINA"/>
    <s v="01/11/2016"/>
    <m/>
    <s v="Docenti di ruolo di Ia fascia"/>
    <s v="Settore BIO/07 - Ecologia"/>
    <s v="FOSSI, MARIA CRISTINA"/>
    <n v="1"/>
    <s v="Challenges for Sustained Observing and Forecasting Systems in the Mediterranean Sea"/>
    <x v="0"/>
    <x v="2"/>
    <s v="FRONTIERS IN MARINE SCIENCE"/>
    <n v="46"/>
    <n v="22.222000000000001"/>
    <x v="3"/>
    <n v="7.7679999999999998"/>
    <x v="1"/>
    <n v="39"/>
    <n v="41.95"/>
    <s v="Q2"/>
    <m/>
    <m/>
    <x v="60"/>
    <x v="0"/>
    <x v="0"/>
  </r>
  <r>
    <s v="FOSSI"/>
    <s v="MARIA CRISTINA"/>
    <s v="01/11/2016"/>
    <m/>
    <s v="Docenti di ruolo di Ia fascia"/>
    <s v="Settore BIO/07 - Ecologia"/>
    <s v="FOSSI, MARIA CRISTINA"/>
    <n v="1"/>
    <s v="Valutazione istologica del fegato in spigole (Dicentrarchus labrax) esposte a microplastiche"/>
    <x v="4"/>
    <x v="3"/>
    <m/>
    <m/>
    <m/>
    <x v="4"/>
    <m/>
    <x v="3"/>
    <m/>
    <m/>
    <m/>
    <m/>
    <m/>
    <x v="60"/>
    <x v="0"/>
    <x v="0"/>
  </r>
  <r>
    <s v="FOSSI"/>
    <s v="MARIA CRISTINA"/>
    <s v="01/11/2016"/>
    <m/>
    <s v="Docenti di ruolo di Ia fascia"/>
    <s v="Settore BIO/07 - Ecologia"/>
    <s v="FOSSI, MARIA CRISTINA"/>
    <n v="1"/>
    <s v="First evidence of presence of plastic debris in stomach of large pelagic fish in the Mediterranean Sea"/>
    <x v="0"/>
    <x v="0"/>
    <s v="MARINE POLLUTION BULLETIN"/>
    <n v="405"/>
    <n v="9.1999999999999998E-2"/>
    <x v="3"/>
    <n v="9.9139999999999997"/>
    <x v="1"/>
    <n v="367"/>
    <n v="0.37"/>
    <s v="Q1"/>
    <n v="5.2880000000000003"/>
    <s v="Q1"/>
    <x v="60"/>
    <x v="0"/>
    <x v="0"/>
  </r>
  <r>
    <s v="FOSSI"/>
    <s v="MARIA CRISTINA"/>
    <s v="01/11/2016"/>
    <m/>
    <s v="Docenti di ruolo di Ia fascia"/>
    <s v="Settore BIO/07 - Ecologia"/>
    <s v="FOSSI, MARIA CRISTINA"/>
    <n v="1"/>
    <s v="Marine litter plastics and microplastics and their toxic chemicals components: the need for urgent preventive measures"/>
    <x v="0"/>
    <x v="4"/>
    <s v="ENVIRONMENTAL SCIENCES EUROPE"/>
    <n v="420"/>
    <n v="1.333"/>
    <x v="3"/>
    <n v="35.219000000000001"/>
    <x v="0"/>
    <n v="346"/>
    <n v="0.16"/>
    <s v="Q1"/>
    <n v="8.5657370000000004"/>
    <s v="Q1"/>
    <x v="60"/>
    <x v="0"/>
    <x v="0"/>
  </r>
  <r>
    <s v="FOSSI"/>
    <s v="MARIA CRISTINA"/>
    <s v="01/11/2016"/>
    <m/>
    <s v="Docenti di ruolo di Ia fascia"/>
    <s v="Settore BIO/07 - Ecologia"/>
    <s v="FOSSI, MARIA CRISTINA"/>
    <n v="1"/>
    <s v="Intestinal alterations in European sea bass Dicentrarchus labrax (Linnaeus, 1758) exposed to microplastics: Preliminary results"/>
    <x v="0"/>
    <x v="1"/>
    <s v="ENVIRONMENTAL POLLUTION"/>
    <n v="375"/>
    <n v="0.105"/>
    <x v="3"/>
    <n v="11.727"/>
    <x v="1"/>
    <n v="329"/>
    <n v="0.33"/>
    <s v="Q1"/>
    <n v="8.5152839999999994"/>
    <s v="Q1"/>
    <x v="60"/>
    <x v="0"/>
    <x v="0"/>
  </r>
  <r>
    <s v="FOSSI"/>
    <s v="MARIA CRISTINA"/>
    <s v="01/11/2016"/>
    <m/>
    <s v="Docenti di ruolo di Ia fascia"/>
    <s v="Settore BIO/07 - Ecologia"/>
    <s v="FOSSI, MARIA CRISTINA; BAINI, MATTEO"/>
    <n v="2"/>
    <s v="First data on plastic ingestion by blue sharks (Prionace glauca) from the Ligurian Sea (North-Western Mediterranean Sea)"/>
    <x v="0"/>
    <x v="4"/>
    <s v="MARINE POLLUTION BULLETIN"/>
    <n v="45"/>
    <n v="4.367"/>
    <x v="3"/>
    <n v="5.9180000000000001"/>
    <x v="1"/>
    <n v="39"/>
    <n v="4.97"/>
    <s v="Q1"/>
    <n v="4.1666664999999998"/>
    <s v="Q1"/>
    <x v="60"/>
    <x v="0"/>
    <x v="0"/>
  </r>
  <r>
    <s v="FOSSI"/>
    <s v="MARIA CRISTINA"/>
    <s v="01/11/2016"/>
    <m/>
    <s v="Docenti di ruolo di Ia fascia"/>
    <s v="Settore BIO/07 - Ecologia"/>
    <s v="FOSSI, MARIA CRISTINA; BAINI, MATTEO"/>
    <n v="2"/>
    <s v="Tools and constraints in monitoring interactions between marine litter and megafauna: Insights from case studies around the world"/>
    <x v="0"/>
    <x v="2"/>
    <s v="MARINE POLLUTION BULLETIN"/>
    <n v="46"/>
    <n v="2.8929999999999998"/>
    <x v="3"/>
    <n v="3.1749999999999998"/>
    <x v="1"/>
    <n v="34"/>
    <n v="13.92"/>
    <s v="Q1"/>
    <n v="25.849"/>
    <s v="Q2"/>
    <x v="60"/>
    <x v="0"/>
    <x v="0"/>
  </r>
  <r>
    <s v="FOSSI"/>
    <s v="MARIA CRISTINA"/>
    <s v="01/11/2016"/>
    <m/>
    <s v="Docenti di ruolo di Ia fascia"/>
    <s v="Settore BIO/07 - Ecologia"/>
    <s v="FOSSI, MARIA CRISTINA; PANTI, CRISTINA"/>
    <n v="2"/>
    <s v="Foreword"/>
    <x v="13"/>
    <x v="4"/>
    <m/>
    <n v="9"/>
    <n v="5.3319999999999999"/>
    <x v="3"/>
    <m/>
    <x v="3"/>
    <m/>
    <m/>
    <m/>
    <m/>
    <m/>
    <x v="61"/>
    <x v="0"/>
    <x v="0"/>
  </r>
  <r>
    <s v="FOSSI"/>
    <s v="MARIA CRISTINA"/>
    <s v="01/11/2016"/>
    <m/>
    <s v="Docenti di ruolo di Ia fascia"/>
    <s v="Settore BIO/07 - Ecologia"/>
    <s v="FOSSI, MARIA CRISTINA; PANTI, CRISTINA"/>
    <n v="2"/>
    <s v="Sucking clams or hunting seals - consequences to walrus health"/>
    <x v="4"/>
    <x v="4"/>
    <m/>
    <m/>
    <m/>
    <x v="4"/>
    <m/>
    <x v="3"/>
    <m/>
    <m/>
    <m/>
    <m/>
    <m/>
    <x v="61"/>
    <x v="0"/>
    <x v="0"/>
  </r>
  <r>
    <s v="FOSSI"/>
    <s v="MARIA CRISTINA"/>
    <s v="01/11/2016"/>
    <m/>
    <s v="Docenti di ruolo di Ia fascia"/>
    <s v="Settore BIO/07 - Ecologia"/>
    <s v="FOSSI, MARIA CRISTINA; PANTI, CRISTINA"/>
    <n v="2"/>
    <s v="Marine mammal ecotoxicology: Impacts of multiple stressors on population health"/>
    <x v="2"/>
    <x v="4"/>
    <m/>
    <n v="3"/>
    <n v="57.319000000000003"/>
    <x v="1"/>
    <m/>
    <x v="3"/>
    <m/>
    <m/>
    <m/>
    <m/>
    <m/>
    <x v="61"/>
    <x v="0"/>
    <x v="0"/>
  </r>
  <r>
    <s v="FOSSI"/>
    <s v="MARIA CRISTINA"/>
    <s v="01/11/2016"/>
    <m/>
    <s v="Docenti di ruolo di Ia fascia"/>
    <s v="Settore BIO/07 - Ecologia"/>
    <s v="PANTI, CRISTINA; FOSSI, MARIA CRISTINA"/>
    <n v="2"/>
    <s v="Impact of marine contaminants of emerging concern on the cetacean transcriptome"/>
    <x v="5"/>
    <x v="4"/>
    <s v="INVERTEBRATE SURVIVAL JOURNAL"/>
    <m/>
    <m/>
    <x v="4"/>
    <m/>
    <x v="3"/>
    <n v="0"/>
    <m/>
    <m/>
    <n v="60.882354999999997"/>
    <s v="Q3"/>
    <x v="61"/>
    <x v="0"/>
    <x v="0"/>
  </r>
  <r>
    <s v="FOSSI"/>
    <s v="MARIA CRISTINA"/>
    <s v="01/11/2016"/>
    <m/>
    <s v="Docenti di ruolo di Ia fascia"/>
    <s v="Settore BIO/07 - Ecologia"/>
    <s v="PANTI, CRISTINA; FOSSI, MARIA CRISTINA"/>
    <n v="2"/>
    <s v="Contaminants in Atlantic walruses in Svalbard Part 2: relationships with endocrine and immune systems"/>
    <x v="0"/>
    <x v="2"/>
    <s v="ENVIRONMENTAL POLLUTION"/>
    <n v="13"/>
    <n v="38.006999999999998"/>
    <x v="0"/>
    <n v="3.64"/>
    <x v="1"/>
    <n v="10"/>
    <n v="54.54"/>
    <s v="Q3"/>
    <n v="7.7359999999999998"/>
    <s v="Q1"/>
    <x v="61"/>
    <x v="0"/>
    <x v="0"/>
  </r>
  <r>
    <s v="FOSSI"/>
    <s v="MARIA CRISTINA"/>
    <s v="01/11/2016"/>
    <m/>
    <s v="Docenti di ruolo di Ia fascia"/>
    <s v="Settore BIO/07 - Ecologia"/>
    <s v="PANTI, CRISTINA; FOSSI, MARIA CRISTINA"/>
    <n v="2"/>
    <s v="Hepatic gene expression in the European sea bass (Dicentrarchus labrax) experimentally exposed to PVC microplastics"/>
    <x v="4"/>
    <x v="4"/>
    <m/>
    <m/>
    <m/>
    <x v="4"/>
    <m/>
    <x v="3"/>
    <m/>
    <m/>
    <m/>
    <m/>
    <m/>
    <x v="61"/>
    <x v="0"/>
    <x v="0"/>
  </r>
  <r>
    <s v="FOSSI"/>
    <s v="MARIA CRISTINA"/>
    <s v="01/11/2016"/>
    <m/>
    <s v="Docenti di ruolo di Ia fascia"/>
    <s v="Settore BIO/07 - Ecologia"/>
    <s v="FOSSI, MARIA CRISTINA; MARSILI, LETIZIA"/>
    <n v="2"/>
    <s v="The Gulf of Ambracia's Common Bottlenose Dolphins, Tursiops truncatus: A Highly Dense and yet Threatened Population"/>
    <x v="0"/>
    <x v="1"/>
    <s v="ADVANCES IN MARINE BIOLOGY"/>
    <n v="20"/>
    <n v="15"/>
    <x v="3"/>
    <n v="43.149000000000001"/>
    <x v="0"/>
    <n v="15"/>
    <n v="70.13"/>
    <s v="Q3"/>
    <n v="23.333334000000001"/>
    <s v="Q1"/>
    <x v="62"/>
    <x v="0"/>
    <x v="0"/>
  </r>
  <r>
    <s v="FOSSI"/>
    <s v="MARIA CRISTINA"/>
    <s v="01/11/2016"/>
    <m/>
    <s v="Docenti di ruolo di Ia fascia"/>
    <s v="Settore BIO/07 - Ecologia"/>
    <s v="MARSILI, LETIZIA; FOSSI, MARIA CRISTINA"/>
    <n v="2"/>
    <s v="Evaluation of PCDD/Fs, dioxin-like PCBs and PBDEs in sperm whales from the Mediterranean Sea"/>
    <x v="0"/>
    <x v="2"/>
    <s v="SCIENCE OF THE TOTAL ENVIRONMENT"/>
    <n v="16"/>
    <n v="40.241999999999997"/>
    <x v="0"/>
    <n v="20.911000000000001"/>
    <x v="1"/>
    <n v="15"/>
    <n v="39.520000000000003"/>
    <s v="Q2"/>
    <n v="8.1129999999999995"/>
    <s v="Q1"/>
    <x v="62"/>
    <x v="0"/>
    <x v="0"/>
  </r>
  <r>
    <s v="FOSSI"/>
    <s v="MARIA CRISTINA"/>
    <s v="01/11/2016"/>
    <m/>
    <s v="Docenti di ruolo di Ia fascia"/>
    <s v="Settore BIO/07 - Ecologia"/>
    <s v="MARSILI, LETIZIA; FOSSI, MARIA CRISTINA"/>
    <n v="2"/>
    <s v="Assessment of POPs in stranded sperm whales (Physeter macrocephalus) from the Mediterranean Sea"/>
    <x v="4"/>
    <x v="4"/>
    <m/>
    <m/>
    <m/>
    <x v="4"/>
    <m/>
    <x v="3"/>
    <m/>
    <m/>
    <m/>
    <m/>
    <m/>
    <x v="62"/>
    <x v="0"/>
    <x v="0"/>
  </r>
  <r>
    <s v="FOSSI"/>
    <s v="MARIA CRISTINA"/>
    <s v="01/11/2016"/>
    <m/>
    <s v="Docenti di ruolo di Ia fascia"/>
    <s v="Settore BIO/07 - Ecologia"/>
    <s v="MARSILI, LETIZIA; FOSSI, MARIA CRISTINA"/>
    <n v="2"/>
    <s v="Multidisciplinary studies on a sick-leader syndrome-associated mass stranding of sperm whales (Physeter macrocephalus) along the Adriatic coast of Italy"/>
    <x v="0"/>
    <x v="4"/>
    <s v="SCIENTIFIC REPORTS"/>
    <n v="19"/>
    <n v="37.585999999999999"/>
    <x v="0"/>
    <n v="17.844999999999999"/>
    <x v="1"/>
    <n v="21"/>
    <n v="19"/>
    <s v="Q1"/>
    <n v="21.014492000000001"/>
    <s v="Q1"/>
    <x v="62"/>
    <x v="0"/>
    <x v="0"/>
  </r>
  <r>
    <s v="FOSSI"/>
    <s v="MARIA CRISTINA"/>
    <s v="01/11/2016"/>
    <m/>
    <s v="Docenti di ruolo di Ia fascia"/>
    <s v="Settore BIO/07 - Ecologia"/>
    <s v="BAINI, MATTEO; GALLI, MATTEO; FOSSI, MARIA CRISTINA"/>
    <n v="3"/>
    <s v="PAEs level in European sea bass Dicentrarchus labrax experimentally exposed to PVC microplastics"/>
    <x v="4"/>
    <x v="4"/>
    <m/>
    <m/>
    <m/>
    <x v="4"/>
    <m/>
    <x v="3"/>
    <m/>
    <m/>
    <m/>
    <m/>
    <m/>
    <x v="60"/>
    <x v="0"/>
    <x v="0"/>
  </r>
  <r>
    <s v="FOSSI"/>
    <s v="MARIA CRISTINA"/>
    <s v="01/11/2016"/>
    <m/>
    <s v="Docenti di ruolo di Ia fascia"/>
    <s v="Settore BIO/07 - Ecologia"/>
    <s v="BAINI, MATTEO; FOSSI, MARIA CRISTINA; PANTI, CRISTINA"/>
    <n v="3"/>
    <s v="Epigenetic effects of environmental contaminants on the skin of the fin whale (Balenoptera physalus) in the Mediterranean basin"/>
    <x v="4"/>
    <x v="2"/>
    <m/>
    <m/>
    <m/>
    <x v="4"/>
    <m/>
    <x v="3"/>
    <m/>
    <m/>
    <m/>
    <m/>
    <m/>
    <x v="61"/>
    <x v="0"/>
    <x v="0"/>
  </r>
  <r>
    <s v="FOSSI"/>
    <s v="MARIA CRISTINA"/>
    <s v="01/11/2016"/>
    <m/>
    <s v="Docenti di ruolo di Ia fascia"/>
    <s v="Settore BIO/07 - Ecologia"/>
    <s v="BAINI, MATTEO; PANTI, CRISTINA; FOSSI, MARIA CRISTINA"/>
    <n v="3"/>
    <s v="First assessment of the ecotoxicological status of Cuvier's beaked whale (Ziphius cavirostris) in the NW Mediterranean Sea"/>
    <x v="4"/>
    <x v="2"/>
    <m/>
    <m/>
    <m/>
    <x v="4"/>
    <m/>
    <x v="3"/>
    <m/>
    <m/>
    <m/>
    <m/>
    <m/>
    <x v="61"/>
    <x v="0"/>
    <x v="0"/>
  </r>
  <r>
    <s v="FOSSI"/>
    <s v="MARIA CRISTINA"/>
    <s v="01/11/2016"/>
    <m/>
    <s v="Docenti di ruolo di Ia fascia"/>
    <s v="Settore BIO/07 - Ecologia"/>
    <s v="FOSSI, MARIA CRISTINA; BAINI, MATTEO; PANTI, CRISTINA"/>
    <n v="3"/>
    <s v="Impacts of marine litter on cetaceans: a focus on plastic pollution"/>
    <x v="3"/>
    <x v="4"/>
    <m/>
    <n v="40"/>
    <n v="1.1910000000000001"/>
    <x v="3"/>
    <m/>
    <x v="3"/>
    <m/>
    <m/>
    <m/>
    <m/>
    <m/>
    <x v="61"/>
    <x v="0"/>
    <x v="0"/>
  </r>
  <r>
    <s v="FOSSI"/>
    <s v="MARIA CRISTINA"/>
    <s v="01/11/2016"/>
    <m/>
    <s v="Docenti di ruolo di Ia fascia"/>
    <s v="Settore BIO/07 - Ecologia"/>
    <s v="FOSSI, MARIA CRISTINA; BAINI, MATTEO; PANTI, CRISTINA"/>
    <n v="3"/>
    <s v="How to detect the impact of marine litter on Mediterranean biodiversity?"/>
    <x v="4"/>
    <x v="3"/>
    <m/>
    <m/>
    <m/>
    <x v="4"/>
    <m/>
    <x v="3"/>
    <m/>
    <m/>
    <m/>
    <m/>
    <m/>
    <x v="61"/>
    <x v="0"/>
    <x v="0"/>
  </r>
  <r>
    <s v="FOSSI"/>
    <s v="MARIA CRISTINA"/>
    <s v="01/11/2016"/>
    <m/>
    <s v="Docenti di ruolo di Ia fascia"/>
    <s v="Settore BIO/07 - Ecologia"/>
    <s v="FOSSI, MARIA CRISTINA; BAINI, MATTEO; PANTI, CRISTINA"/>
    <n v="3"/>
    <s v="Harmful effects of plastic litter on Mediterranean Biodiversity: what and what’s new?"/>
    <x v="4"/>
    <x v="4"/>
    <m/>
    <m/>
    <m/>
    <x v="4"/>
    <m/>
    <x v="3"/>
    <m/>
    <m/>
    <m/>
    <m/>
    <m/>
    <x v="61"/>
    <x v="0"/>
    <x v="0"/>
  </r>
  <r>
    <s v="FOSSI"/>
    <s v="MARIA CRISTINA"/>
    <s v="01/11/2016"/>
    <m/>
    <s v="Docenti di ruolo di Ia fascia"/>
    <s v="Settore BIO/07 - Ecologia"/>
    <s v="FOSSI, MARIA CRISTINA; BAINI, MATTEO; PANTI, CRISTINA"/>
    <n v="3"/>
    <s v="How to detect the impact of marine debris on Mediterranean biodiversity? The three fold monitoring approach"/>
    <x v="4"/>
    <x v="4"/>
    <m/>
    <m/>
    <m/>
    <x v="4"/>
    <m/>
    <x v="3"/>
    <m/>
    <m/>
    <m/>
    <m/>
    <m/>
    <x v="61"/>
    <x v="0"/>
    <x v="0"/>
  </r>
  <r>
    <s v="FOSSI"/>
    <s v="MARIA CRISTINA"/>
    <s v="01/11/2016"/>
    <m/>
    <s v="Docenti di ruolo di Ia fascia"/>
    <s v="Settore BIO/07 - Ecologia"/>
    <s v="FOSSI, MARIA CRISTINA; BAINI, MATTEO; PANTI, CRISTINA"/>
    <n v="3"/>
    <s v="Cetaceans as a potential indicators of microand macroplastic impact in the marine environment: Trend topic and emerging gaps"/>
    <x v="4"/>
    <x v="2"/>
    <m/>
    <m/>
    <m/>
    <x v="4"/>
    <m/>
    <x v="3"/>
    <m/>
    <m/>
    <m/>
    <m/>
    <m/>
    <x v="61"/>
    <x v="0"/>
    <x v="0"/>
  </r>
  <r>
    <s v="FOSSI"/>
    <s v="MARIA CRISTINA"/>
    <s v="01/11/2016"/>
    <m/>
    <s v="Docenti di ruolo di Ia fascia"/>
    <s v="Settore BIO/07 - Ecologia"/>
    <s v="FOSSI, MARIA CRISTINA; PANTI, CRISTINA; BAINI, MATTEO"/>
    <n v="3"/>
    <s v="A review of plastic-associated pressures: Cetaceans of the Mediterranean Sea and Eastern Australian Shearwaters as case studies"/>
    <x v="0"/>
    <x v="4"/>
    <s v="FRONTIERS IN MARINE SCIENCE"/>
    <n v="77"/>
    <n v="0.45200000000000001"/>
    <x v="3"/>
    <n v="12.856999999999999"/>
    <x v="1"/>
    <n v="69"/>
    <n v="28.5"/>
    <s v="Q2"/>
    <m/>
    <m/>
    <x v="61"/>
    <x v="0"/>
    <x v="0"/>
  </r>
  <r>
    <s v="FOSSI"/>
    <s v="MARIA CRISTINA"/>
    <s v="01/11/2016"/>
    <m/>
    <s v="Docenti di ruolo di Ia fascia"/>
    <s v="Settore BIO/07 - Ecologia"/>
    <s v="FOSSI, MARIA CRISTINA; PANTI, CRISTINA; BAINI, MATTEO"/>
    <n v="3"/>
    <s v="Variations in phtalates concentration present in fin whales (Balaenoptera physalus), gray whales (Eschrichtius robustus) and humpback whales (Megaptera novaeangliae) in Mexican Pacific"/>
    <x v="4"/>
    <x v="4"/>
    <m/>
    <m/>
    <m/>
    <x v="4"/>
    <m/>
    <x v="3"/>
    <m/>
    <m/>
    <m/>
    <m/>
    <m/>
    <x v="61"/>
    <x v="0"/>
    <x v="0"/>
  </r>
  <r>
    <s v="FOSSI"/>
    <s v="MARIA CRISTINA"/>
    <s v="01/11/2016"/>
    <m/>
    <s v="Docenti di ruolo di Ia fascia"/>
    <s v="Settore BIO/07 - Ecologia"/>
    <s v="PANTI, CRISTINA; BAINI, MATTEO; FOSSI, MARIA CRISTINA"/>
    <n v="3"/>
    <s v="Marine litter: one of the major threats for marine mammals. Outcomes from the European Cetacean Society workshop"/>
    <x v="0"/>
    <x v="2"/>
    <s v="ENVIRONMENTAL POLLUTION"/>
    <n v="79"/>
    <n v="4.2999999999999997E-2"/>
    <x v="3"/>
    <n v="3.64"/>
    <x v="1"/>
    <n v="61"/>
    <n v="5.49"/>
    <s v="Q1"/>
    <n v="7.7359999999999998"/>
    <s v="Q1"/>
    <x v="61"/>
    <x v="0"/>
    <x v="0"/>
  </r>
  <r>
    <s v="FOSSI"/>
    <s v="MARIA CRISTINA"/>
    <s v="01/11/2016"/>
    <m/>
    <s v="Docenti di ruolo di Ia fascia"/>
    <s v="Settore BIO/07 - Ecologia"/>
    <s v="PANTI, CRISTINA; FOSSI, MARIA CRISTINA; BAINI, MATTEO"/>
    <n v="3"/>
    <s v="Microplastic as a Vector of Chemicals to Fin Whale and Basking Shark in the Mediterranean Sea: A Model-Supported Analysis of Available Data"/>
    <x v="3"/>
    <x v="3"/>
    <m/>
    <m/>
    <m/>
    <x v="4"/>
    <m/>
    <x v="3"/>
    <m/>
    <m/>
    <m/>
    <m/>
    <m/>
    <x v="61"/>
    <x v="0"/>
    <x v="0"/>
  </r>
  <r>
    <s v="FOSSI"/>
    <s v="MARIA CRISTINA"/>
    <s v="01/11/2016"/>
    <m/>
    <s v="Docenti di ruolo di Ia fascia"/>
    <s v="Settore BIO/07 - Ecologia"/>
    <s v="BAINI, MATTEO; CAMPANI, TOMMASO; FOSSI, MARIA CRISTINA"/>
    <n v="3"/>
    <s v="Loggerhead sea turtles (Caretta caretta): a target species for monitoring litter ingested by marine organisms in the Mediterranean Sea"/>
    <x v="0"/>
    <x v="3"/>
    <s v="ENVIRONMENTAL POLLUTION"/>
    <n v="70"/>
    <n v="4.0369999999999999"/>
    <x v="3"/>
    <n v="12.653"/>
    <x v="1"/>
    <n v="62"/>
    <n v="8.5500000000000007"/>
    <s v="Q1"/>
    <n v="16.322313000000001"/>
    <s v="Q1"/>
    <x v="60"/>
    <x v="0"/>
    <x v="0"/>
  </r>
  <r>
    <s v="FOSSI"/>
    <s v="MARIA CRISTINA"/>
    <s v="01/11/2016"/>
    <m/>
    <s v="Docenti di ruolo di Ia fascia"/>
    <s v="Settore BIO/07 - Ecologia"/>
    <s v="FOSSI, MARIA CRISTINA; LIMONTA, GIACOMO; PANTI, CRISTINA"/>
    <n v="3"/>
    <s v="Effects on immunity of exposure to microplastics in adult zebrafish"/>
    <x v="4"/>
    <x v="2"/>
    <s v="INVERTEBRATE SURVIVAL JOURNAL"/>
    <m/>
    <m/>
    <x v="4"/>
    <m/>
    <x v="3"/>
    <m/>
    <m/>
    <m/>
    <m/>
    <m/>
    <x v="61"/>
    <x v="0"/>
    <x v="0"/>
  </r>
  <r>
    <s v="FOSSI"/>
    <s v="MARIA CRISTINA"/>
    <s v="01/11/2016"/>
    <m/>
    <s v="Docenti di ruolo di Ia fascia"/>
    <s v="Settore BIO/07 - Ecologia"/>
    <s v="LIMONTA, GIACOMO; FOSSI, MARIA CRISTINA; PANTI, CRISTINA"/>
    <n v="3"/>
    <s v="Microplastics induce transcriptional changes, immune response and behavioral alterations in adult zebrafish"/>
    <x v="0"/>
    <x v="2"/>
    <s v="SCIENTIFIC REPORTS"/>
    <n v="168"/>
    <n v="1.625"/>
    <x v="3"/>
    <n v="17.471"/>
    <x v="1"/>
    <n v="158"/>
    <n v="1.31"/>
    <s v="Q1"/>
    <n v="23.239000000000001"/>
    <s v="Q1"/>
    <x v="61"/>
    <x v="0"/>
    <x v="0"/>
  </r>
  <r>
    <s v="FOSSI"/>
    <s v="MARIA CRISTINA"/>
    <s v="01/11/2016"/>
    <m/>
    <s v="Docenti di ruolo di Ia fascia"/>
    <s v="Settore BIO/07 - Ecologia"/>
    <s v="LIMONTA, GIACOMO; FOSSI, MARIA CRISTINA; PANTI, CRISTINA"/>
    <n v="3"/>
    <s v="Effects of zebrafish exposure to high-density polyethylene and polystyrene microplastics at molecular and histological levels"/>
    <x v="6"/>
    <x v="4"/>
    <m/>
    <m/>
    <m/>
    <x v="4"/>
    <m/>
    <x v="3"/>
    <m/>
    <m/>
    <m/>
    <m/>
    <m/>
    <x v="61"/>
    <x v="0"/>
    <x v="0"/>
  </r>
  <r>
    <s v="FOSSI"/>
    <s v="MARIA CRISTINA"/>
    <s v="01/11/2016"/>
    <m/>
    <s v="Docenti di ruolo di Ia fascia"/>
    <s v="Settore BIO/07 - Ecologia"/>
    <s v="PANTI, CRISTINA; LIMONTA, GIACOMO; FOSSI, MARIA CRISTINA"/>
    <n v="3"/>
    <s v="Zebrafish exposure to high-density polyethylene and polystyrene microplastics: effects on liver transcriptome and gastrointestinal histology"/>
    <x v="4"/>
    <x v="4"/>
    <m/>
    <m/>
    <m/>
    <x v="4"/>
    <m/>
    <x v="3"/>
    <m/>
    <m/>
    <m/>
    <m/>
    <m/>
    <x v="61"/>
    <x v="0"/>
    <x v="0"/>
  </r>
  <r>
    <s v="FOSSI"/>
    <s v="MARIA CRISTINA"/>
    <s v="01/11/2016"/>
    <m/>
    <s v="Docenti di ruolo di Ia fascia"/>
    <s v="Settore BIO/07 - Ecologia"/>
    <s v="PANTI, CRISTINA; MARSILI, LETIZIA; FOSSI, MARIA CRISTINA"/>
    <n v="3"/>
    <s v="Transcriptomic analysis of bottlenose dolphin (Tursiops truncatus) skin biopsies to assess the effects of emerging contaminants"/>
    <x v="0"/>
    <x v="1"/>
    <s v="MARINE ENVIRONMENTAL RESEARCH"/>
    <n v="30"/>
    <n v="14.7"/>
    <x v="3"/>
    <n v="13.721"/>
    <x v="1"/>
    <n v="27"/>
    <n v="23.12"/>
    <s v="Q1"/>
    <n v="29.039300000000001"/>
    <s v="Q2"/>
    <x v="63"/>
    <x v="0"/>
    <x v="0"/>
  </r>
  <r>
    <s v="FOSSI"/>
    <s v="MARIA CRISTINA"/>
    <s v="01/11/2016"/>
    <m/>
    <s v="Docenti di ruolo di Ia fascia"/>
    <s v="Settore BIO/07 - Ecologia"/>
    <s v="PANTI, CRISTINA; MARSILI, LETIZIA; FOSSI, MARIA CRISTINA"/>
    <n v="3"/>
    <s v="Analysis of the effects of emerging contaminants on the bottlenose dolphin (Tursiops truncatus) skin transcriptome: development of potential biomarkers"/>
    <x v="6"/>
    <x v="0"/>
    <m/>
    <m/>
    <m/>
    <x v="4"/>
    <m/>
    <x v="3"/>
    <m/>
    <m/>
    <m/>
    <m/>
    <m/>
    <x v="63"/>
    <x v="0"/>
    <x v="0"/>
  </r>
  <r>
    <s v="FOSSI"/>
    <s v="MARIA CRISTINA"/>
    <s v="01/11/2016"/>
    <m/>
    <s v="Docenti di ruolo di Ia fascia"/>
    <s v="Settore BIO/07 - Ecologia"/>
    <s v="CAPANNI, FRANCESCA; FOSSI, MARIA CRISTINA; MARSILI, LETIZIA"/>
    <n v="3"/>
    <s v="First comparison of organochlorine levels in stranded striped dolphin (Stenella coeruleolaba) of the Mediterranean Sea and of the Atlantic Ocean"/>
    <x v="10"/>
    <x v="3"/>
    <m/>
    <m/>
    <m/>
    <x v="4"/>
    <m/>
    <x v="3"/>
    <m/>
    <m/>
    <m/>
    <m/>
    <m/>
    <x v="62"/>
    <x v="0"/>
    <x v="0"/>
  </r>
  <r>
    <s v="FOSSI"/>
    <s v="MARIA CRISTINA"/>
    <s v="01/11/2016"/>
    <m/>
    <s v="Docenti di ruolo di Ia fascia"/>
    <s v="Settore BIO/07 - Ecologia"/>
    <s v="CAPANNI, FRANCESCA; MARSILI, LETIZIA; FOSSI, MARIA CRISTINA"/>
    <n v="3"/>
    <s v="Assessment of PCDD/Fs, dioxin-like PCBs and PBDEs in Mediterranean striped dolphins"/>
    <x v="4"/>
    <x v="4"/>
    <m/>
    <m/>
    <m/>
    <x v="4"/>
    <m/>
    <x v="3"/>
    <m/>
    <m/>
    <m/>
    <m/>
    <m/>
    <x v="62"/>
    <x v="0"/>
    <x v="0"/>
  </r>
  <r>
    <s v="FOSSI"/>
    <s v="MARIA CRISTINA"/>
    <s v="01/11/2016"/>
    <m/>
    <s v="Docenti di ruolo di Ia fascia"/>
    <s v="Settore BIO/07 - Ecologia"/>
    <s v="CAPANNI, FRANCESCA; MARSILI, LETIZIA; FOSSI, MARIA CRISTINA"/>
    <n v="3"/>
    <s v="Assessment of dl-PCBs, PCDD/Fs and PBDEs in striped dolphins and sperm whales from the Mediterranean Sea"/>
    <x v="6"/>
    <x v="4"/>
    <m/>
    <m/>
    <m/>
    <x v="4"/>
    <m/>
    <x v="3"/>
    <m/>
    <m/>
    <m/>
    <m/>
    <m/>
    <x v="62"/>
    <x v="0"/>
    <x v="0"/>
  </r>
  <r>
    <s v="FOSSI"/>
    <s v="MARIA CRISTINA"/>
    <s v="01/11/2016"/>
    <m/>
    <s v="Docenti di ruolo di Ia fascia"/>
    <s v="Settore BIO/07 - Ecologia"/>
    <s v="MARSILI, LETIZIA; FOSSI, MARIA CRISTINA; CAPANNI, FRANCESCA"/>
    <n v="3"/>
    <s v="Multidisciplinary studies on a sperm whales’ mass stranding"/>
    <x v="6"/>
    <x v="4"/>
    <m/>
    <m/>
    <m/>
    <x v="4"/>
    <m/>
    <x v="3"/>
    <m/>
    <m/>
    <m/>
    <m/>
    <m/>
    <x v="62"/>
    <x v="0"/>
    <x v="0"/>
  </r>
  <r>
    <s v="FOSSI"/>
    <s v="MARIA CRISTINA"/>
    <s v="01/11/2016"/>
    <m/>
    <s v="Docenti di ruolo di Ia fascia"/>
    <s v="Settore BIO/07 - Ecologia"/>
    <s v="BAINI, MATTEO; GALLI, MATTEO; DE RYSKY, ERICA; FOSSI, MARIA CRISTINA"/>
    <n v="4"/>
    <s v="Visual observations of floating macro litter around Italy (Mediterranean Sea)"/>
    <x v="0"/>
    <x v="2"/>
    <s v="MEDITERRANEAN MARINE SCIENCE"/>
    <n v="24"/>
    <n v="9.6150000000000002"/>
    <x v="3"/>
    <n v="45.472000000000001"/>
    <x v="0"/>
    <n v="18"/>
    <n v="17.690000000000001"/>
    <s v="Q1"/>
    <n v="39.72"/>
    <s v="Q2"/>
    <x v="60"/>
    <x v="0"/>
    <x v="0"/>
  </r>
  <r>
    <s v="FOSSI"/>
    <s v="MARIA CRISTINA"/>
    <s v="01/11/2016"/>
    <m/>
    <s v="Docenti di ruolo di Ia fascia"/>
    <s v="Settore BIO/07 - Ecologia"/>
    <s v="FOSSI, MARIA CRISTINA; BAINI, MATTEO; GALLI, MATTEO; PANTI, CRISTINA"/>
    <n v="4"/>
    <s v="Microplastiche in top predator: il caso del pescespada in Mediterraneo"/>
    <x v="4"/>
    <x v="3"/>
    <m/>
    <m/>
    <m/>
    <x v="4"/>
    <m/>
    <x v="3"/>
    <m/>
    <m/>
    <m/>
    <m/>
    <m/>
    <x v="61"/>
    <x v="0"/>
    <x v="0"/>
  </r>
  <r>
    <s v="FOSSI"/>
    <s v="MARIA CRISTINA"/>
    <s v="01/11/2016"/>
    <m/>
    <s v="Docenti di ruolo di Ia fascia"/>
    <s v="Settore BIO/07 - Ecologia"/>
    <s v="GALLI, MATTEO; BAINI, MATTEO; PANTI, CRISTINA; FOSSI, MARIA CRISTINA"/>
    <n v="4"/>
    <s v="Microplastic occurrence in La Paz Bay (Mexico) and phthalate esters concentration in two resident filter-feeder species"/>
    <x v="4"/>
    <x v="4"/>
    <m/>
    <m/>
    <m/>
    <x v="4"/>
    <m/>
    <x v="3"/>
    <m/>
    <m/>
    <m/>
    <m/>
    <m/>
    <x v="61"/>
    <x v="0"/>
    <x v="0"/>
  </r>
  <r>
    <s v="FOSSI"/>
    <s v="MARIA CRISTINA"/>
    <s v="01/11/2016"/>
    <m/>
    <s v="Docenti di ruolo di Ia fascia"/>
    <s v="Settore BIO/07 - Ecologia"/>
    <s v="PANTI, CRISTINA; BAINI, MATTEO; GALLI, MATTEO; FOSSI, MARIA CRISTINA"/>
    <n v="4"/>
    <s v="Comparison in phthalates concentration in four species of whales with different feeding behaviour from Mexican Pacific"/>
    <x v="4"/>
    <x v="2"/>
    <m/>
    <m/>
    <m/>
    <x v="4"/>
    <m/>
    <x v="3"/>
    <m/>
    <m/>
    <m/>
    <m/>
    <m/>
    <x v="61"/>
    <x v="0"/>
    <x v="0"/>
  </r>
  <r>
    <s v="FOSSI"/>
    <s v="MARIA CRISTINA"/>
    <s v="01/11/2016"/>
    <m/>
    <s v="Docenti di ruolo di Ia fascia"/>
    <s v="Settore BIO/07 - Ecologia"/>
    <s v="BAINI, MATTEO; FOSSI, MARIA CRISTINA; PANTI, CRISTINA; MARSILI, LETIZIA"/>
    <n v="4"/>
    <s v="Cytochrome P450 1A1 and 2B protein expression as biomarker for the first assessment of the ecotoxicological status of Cuvier's beaked (Ziphius cavirostris) in the NW Mediterranean sea"/>
    <x v="6"/>
    <x v="1"/>
    <m/>
    <m/>
    <m/>
    <x v="4"/>
    <m/>
    <x v="3"/>
    <m/>
    <m/>
    <m/>
    <m/>
    <m/>
    <x v="63"/>
    <x v="0"/>
    <x v="0"/>
  </r>
  <r>
    <s v="FOSSI"/>
    <s v="MARIA CRISTINA"/>
    <s v="01/11/2016"/>
    <m/>
    <s v="Docenti di ruolo di Ia fascia"/>
    <s v="Settore BIO/07 - Ecologia"/>
    <s v="FOSSI, MARIA CRISTINA; MARSILI, LETIZIA; BAINI, MATTEO; PANTI, CRISTINA"/>
    <n v="4"/>
    <s v="First ecotoxicological investigation in Whale shark of the Gulf of California (Mexico) using skin biopsy"/>
    <x v="6"/>
    <x v="1"/>
    <m/>
    <m/>
    <m/>
    <x v="4"/>
    <m/>
    <x v="3"/>
    <m/>
    <m/>
    <m/>
    <m/>
    <m/>
    <x v="63"/>
    <x v="0"/>
    <x v="0"/>
  </r>
  <r>
    <s v="FOSSI"/>
    <s v="MARIA CRISTINA"/>
    <s v="01/11/2016"/>
    <m/>
    <s v="Docenti di ruolo di Ia fascia"/>
    <s v="Settore BIO/07 - Ecologia"/>
    <s v="FOSSI, MARIA CRISTINA; PANTI, CRISTINA; BAINI, MATTEO; MARSILI, LETIZIA"/>
    <n v="4"/>
    <s v="Microplastics, Convergence Areas, and Fin Whales in the Northwestern Mediterranean Sea"/>
    <x v="3"/>
    <x v="3"/>
    <m/>
    <m/>
    <m/>
    <x v="4"/>
    <m/>
    <x v="3"/>
    <m/>
    <m/>
    <m/>
    <m/>
    <m/>
    <x v="63"/>
    <x v="0"/>
    <x v="0"/>
  </r>
  <r>
    <s v="FOSSI"/>
    <s v="MARIA CRISTINA"/>
    <s v="01/11/2016"/>
    <m/>
    <s v="Docenti di ruolo di Ia fascia"/>
    <s v="Settore BIO/07 - Ecologia"/>
    <s v="PANTI, CRISTINA; BAINI, MATTEO; MARSILI, LETIZIA; FOSSI, MARIA CRISTINA"/>
    <n v="4"/>
    <s v="Preliminary ecotoxicological data on C type killer whale (Orcinus orca) from Terra Nova Bay (Antarctica): Molecular biomarkers and persistent organic contaminants"/>
    <x v="6"/>
    <x v="1"/>
    <m/>
    <m/>
    <m/>
    <x v="4"/>
    <m/>
    <x v="3"/>
    <m/>
    <m/>
    <m/>
    <m/>
    <m/>
    <x v="63"/>
    <x v="0"/>
    <x v="0"/>
  </r>
  <r>
    <s v="FOSSI"/>
    <s v="MARIA CRISTINA"/>
    <s v="01/11/2016"/>
    <m/>
    <s v="Docenti di ruolo di Ia fascia"/>
    <s v="Settore BIO/07 - Ecologia"/>
    <s v="PANTI, CRISTINA; GIANNETTI, MATTEO; BAINI, MATTEO; FOSSI, MARIA CRISTINA"/>
    <n v="4"/>
    <s v="Occurrence, relative abundance and spatial distribution of microplastics and zooplankton NW of Sardinia in the Pelagos Sanctuary Protected Area, Mediterranean Sea"/>
    <x v="0"/>
    <x v="0"/>
    <s v="ENVIRONMENTAL CHEMISTRY"/>
    <n v="70"/>
    <n v="3.581"/>
    <x v="3"/>
    <n v="3.4000000000000002E-2"/>
    <x v="1"/>
    <n v="64"/>
    <n v="6.26"/>
    <s v="Q1"/>
    <n v="31.777999999999999"/>
    <s v="Q2"/>
    <x v="61"/>
    <x v="0"/>
    <x v="0"/>
  </r>
  <r>
    <s v="FOSSI"/>
    <s v="MARIA CRISTINA"/>
    <s v="01/11/2016"/>
    <m/>
    <s v="Docenti di ruolo di Ia fascia"/>
    <s v="Settore BIO/07 - Ecologia"/>
    <s v="BARTALINI, ALICE; CAPANNI, FRANCESCA; FOSSI, MARIA CRISTINA; MARSILI, LETIZIA"/>
    <n v="4"/>
    <s v="First assessment of organochlorine compounds levels in sperm whales (Physeter macrocephalus) stranded in the Canary Islands (Atlantic Ocean) and a comparison with the Mediterranean Sea specimens"/>
    <x v="10"/>
    <x v="3"/>
    <m/>
    <m/>
    <m/>
    <x v="4"/>
    <m/>
    <x v="3"/>
    <m/>
    <m/>
    <m/>
    <m/>
    <m/>
    <x v="62"/>
    <x v="0"/>
    <x v="0"/>
  </r>
  <r>
    <s v="FOSSI"/>
    <s v="MARIA CRISTINA"/>
    <s v="01/11/2016"/>
    <m/>
    <s v="Docenti di ruolo di Ia fascia"/>
    <s v="Settore BIO/07 - Ecologia"/>
    <s v="BAINI, MATTEO; GALLI, MATTEO; MANCUSI, CECILIA; PANTI, CRISTINA; FOSSI, MARIA CRISTINA"/>
    <n v="5"/>
    <s v="Which marine debris do the Mediterranean megafauna prefer?"/>
    <x v="4"/>
    <x v="4"/>
    <m/>
    <m/>
    <m/>
    <x v="4"/>
    <m/>
    <x v="3"/>
    <m/>
    <m/>
    <m/>
    <m/>
    <m/>
    <x v="61"/>
    <x v="0"/>
    <x v="0"/>
  </r>
  <r>
    <s v="FOSSI"/>
    <s v="MARIA CRISTINA"/>
    <s v="01/11/2016"/>
    <m/>
    <s v="Docenti di ruolo di Ia fascia"/>
    <s v="Settore BIO/07 - Ecologia"/>
    <s v="FOSSI, MARIA CRISTINA; BAINI, MATTEO; PANTI, CRISTINA; GALLI, MATTEO; MARSILI, LETIZIA"/>
    <n v="5"/>
    <s v="Are whale sharks exposed to persistent organic pollutants and plastic pollution in the Gulf of California (Mexico)? First ecotoxicological investigation using skin biopsies"/>
    <x v="0"/>
    <x v="3"/>
    <s v="COMPARATIVE BIOCHEMISTRY AND PHYSIOLOGY. C. TOXICOLOGY &amp; PHARMACOLOGY"/>
    <n v="79"/>
    <n v="0.66500000000000004"/>
    <x v="3"/>
    <n v="13.551"/>
    <x v="1"/>
    <n v="63"/>
    <n v="0.49"/>
    <s v="Q1"/>
    <n v="12.275449"/>
    <s v="Q1"/>
    <x v="63"/>
    <x v="0"/>
    <x v="0"/>
  </r>
  <r>
    <s v="FOSSI"/>
    <s v="MARIA CRISTINA"/>
    <s v="01/11/2016"/>
    <m/>
    <s v="Docenti di ruolo di Ia fascia"/>
    <s v="Settore BIO/07 - Ecologia"/>
    <s v="FOSSI, MARIA CRISTINA; BAINI, MATTEO; PANTI, CRISTINA; MARSILI, LETIZIA; CAMPANI, TOMMASO"/>
    <n v="5"/>
    <s v="Plastic debris occurrence, convergence areas and fin whales feeding ground in the Mediterranean marine protected area Pelagos Sanctuary: a modeling approach"/>
    <x v="0"/>
    <x v="3"/>
    <s v="FRONTIERS IN MARINE SCIENCE"/>
    <n v="144"/>
    <n v="0.312"/>
    <x v="3"/>
    <n v="24.942"/>
    <x v="1"/>
    <n v="133"/>
    <n v="0.48"/>
    <s v="Q1"/>
    <m/>
    <m/>
    <x v="63"/>
    <x v="0"/>
    <x v="0"/>
  </r>
  <r>
    <s v="FOSSI"/>
    <s v="MARIA CRISTINA"/>
    <s v="01/11/2016"/>
    <m/>
    <s v="Docenti di ruolo di Ia fascia"/>
    <s v="Settore BIO/07 - Ecologia"/>
    <s v="FOSSI, MARIA CRISTINA; COPPOLA, DANIELE; BAINI, MATTEO; MARSILI, LETIZIA; PANTI, CRISTINA"/>
    <n v="5"/>
    <s v="The ecotoxicological status of gray whale (Eschrichtius robustus) in two Mexican breeding grounds: POPs and biomarkers responses in reproductive females and calves"/>
    <x v="6"/>
    <x v="0"/>
    <m/>
    <m/>
    <m/>
    <x v="4"/>
    <m/>
    <x v="3"/>
    <m/>
    <m/>
    <m/>
    <m/>
    <m/>
    <x v="63"/>
    <x v="0"/>
    <x v="0"/>
  </r>
  <r>
    <s v="FOSSI"/>
    <s v="MARIA CRISTINA"/>
    <s v="01/11/2016"/>
    <m/>
    <s v="Docenti di ruolo di Ia fascia"/>
    <s v="Settore BIO/07 - Ecologia"/>
    <s v="PANTI, CRISTINA; BAINI, MATTEO; MARSILI, LETIZIA; PANIGADA, SIMONE; FOSSI, MARIA CRISTINA"/>
    <n v="5"/>
    <s v="Assessment of contamination by POPs in killer whales (Orcinus orca) from the Ross Sea, Antarctica"/>
    <x v="6"/>
    <x v="1"/>
    <m/>
    <m/>
    <m/>
    <x v="4"/>
    <m/>
    <x v="3"/>
    <m/>
    <m/>
    <m/>
    <m/>
    <m/>
    <x v="63"/>
    <x v="0"/>
    <x v="0"/>
  </r>
  <r>
    <s v="FOSSI"/>
    <s v="MARIA CRISTINA"/>
    <s v="01/11/2016"/>
    <m/>
    <s v="Docenti di ruolo di Ia fascia"/>
    <s v="Settore BIO/07 - Ecologia"/>
    <s v="POZO, KARLA ANDREA; GOMEZ ABURTO, VICTORIA ANTONIETA; FOSSI, MARIA CRISTINA; BAINI, MATTEO"/>
    <n v="4"/>
    <s v="Presence and characterization of microplastics in fish of commercial importance from the Biobío region in central Chile"/>
    <x v="0"/>
    <x v="2"/>
    <s v="MARINE POLLUTION BULLETIN"/>
    <n v="92"/>
    <n v="0.46899999999999997"/>
    <x v="3"/>
    <n v="3.1749999999999998"/>
    <x v="1"/>
    <n v="81"/>
    <n v="3.03"/>
    <s v="Q1"/>
    <n v="25.849"/>
    <s v="Q2"/>
    <x v="60"/>
    <x v="0"/>
    <x v="0"/>
  </r>
  <r>
    <s v="FOSSI"/>
    <s v="MARIA CRISTINA"/>
    <s v="01/11/2016"/>
    <m/>
    <s v="Docenti di ruolo di Ia fascia"/>
    <s v="Settore BIO/07 - Ecologia"/>
    <s v="BAINI, MATTEO; CAMPANI, TOMMASO; PANTI, CRISTINA; FINOIA, MARIA GRAZIA; FOSSI, MARIA CRISTINA"/>
    <n v="5"/>
    <s v="First detection of seven phthalate esters (PAEs) as plastic tracers in superficial neustonic/planktonic samples and cetacean blubber"/>
    <x v="0"/>
    <x v="3"/>
    <s v="ANALYTICAL METHODS"/>
    <n v="92"/>
    <n v="2.0129999999999999"/>
    <x v="3"/>
    <n v="12.715999999999999"/>
    <x v="1"/>
    <n v="79"/>
    <n v="0.88"/>
    <s v="Q1"/>
    <n v="38.721806000000001"/>
    <s v="Q2"/>
    <x v="61"/>
    <x v="0"/>
    <x v="0"/>
  </r>
  <r>
    <s v="FOSSI"/>
    <s v="MARIA CRISTINA"/>
    <s v="01/11/2016"/>
    <m/>
    <s v="Docenti di ruolo di Ia fascia"/>
    <s v="Settore BIO/07 - Ecologia"/>
    <s v="FOSSI, MARIA CRISTINA; PANTI, CRISTINA; BAINI, MATTEO; MARSILI, LETIZIA; CAMPANI, TOMMASO; CARLETTI, LAURA"/>
    <n v="6"/>
    <s v="The PlasticPelagos Project: microplastics, convergence areas and fin whales in the Pelagos Sanctuary (northwestern Mediterranean Sea)"/>
    <x v="6"/>
    <x v="1"/>
    <m/>
    <m/>
    <m/>
    <x v="4"/>
    <m/>
    <x v="3"/>
    <m/>
    <m/>
    <m/>
    <m/>
    <m/>
    <x v="63"/>
    <x v="0"/>
    <x v="0"/>
  </r>
  <r>
    <s v="FOSSI"/>
    <s v="MARIA CRISTINA"/>
    <s v="01/11/2016"/>
    <m/>
    <s v="Docenti di ruolo di Ia fascia"/>
    <s v="Settore BIO/07 - Ecologia"/>
    <s v="FOSSI, MARIA CRISTINA; PANTI, CRISTINA; MARSILI, LETIZIA; BAINI, MATTEO; GIANNETTI, MATTEO; GUERRANTI, CRISTIANA; PANIGADA, SIMONE"/>
    <n v="7"/>
    <s v="Fin whales (Balaenoptera physalus) as wide-scale sentinel of exposure to microplastic in marine environment: the case study of Mediterranean Sea and Sea of Cortez."/>
    <x v="6"/>
    <x v="0"/>
    <m/>
    <m/>
    <m/>
    <x v="4"/>
    <m/>
    <x v="3"/>
    <m/>
    <m/>
    <m/>
    <m/>
    <m/>
    <x v="63"/>
    <x v="0"/>
    <x v="0"/>
  </r>
  <r>
    <s v="GIAMELLO"/>
    <s v="MARCO"/>
    <s v="01/04/2002"/>
    <m/>
    <s v="Ricercatori"/>
    <s v="Settore GEO/09 - Georisorse Miner.Appl.Mineral.-Petrogr.per l'amb.e i Beni Cul"/>
    <s v="GIAMELLO, MARCO"/>
    <n v="1"/>
    <s v="Portoro, the black and gold Italian ‘‘marble’’"/>
    <x v="0"/>
    <x v="0"/>
    <s v="RENDICONTI LINCEI. SCIENZE FISICHE E NATURALI"/>
    <n v="3"/>
    <n v="70.046000000000006"/>
    <x v="1"/>
    <n v="64.102999999999994"/>
    <x v="2"/>
    <n v="2"/>
    <n v="68.78"/>
    <s v="Q3"/>
    <n v="67.459999999999994"/>
    <s v="Q3"/>
    <x v="64"/>
    <x v="0"/>
    <x v="1"/>
  </r>
  <r>
    <s v="GIAMELLO"/>
    <s v="MARCO"/>
    <s v="01/04/2002"/>
    <m/>
    <s v="Ricercatori"/>
    <s v="Settore GEO/09 - Georisorse Miner.Appl.Mineral.-Petrogr.per l'amb.e i Beni Cul"/>
    <s v="GIAMELLO, MARCO"/>
    <n v="1"/>
    <s v="Il cantiere della Maestà. Indagini sulla bottega di Simone Martini"/>
    <x v="14"/>
    <x v="4"/>
    <m/>
    <m/>
    <m/>
    <x v="4"/>
    <m/>
    <x v="3"/>
    <m/>
    <m/>
    <m/>
    <m/>
    <m/>
    <x v="64"/>
    <x v="0"/>
    <x v="1"/>
  </r>
  <r>
    <s v="GIAMELLO"/>
    <s v="MARCO"/>
    <s v="01/04/2002"/>
    <m/>
    <s v="Ricercatori"/>
    <s v="Settore GEO/09 - Georisorse Miner.Appl.Mineral.-Petrogr.per l'amb.e i Beni Cul"/>
    <s v="GIAMELLO, MARCO"/>
    <n v="1"/>
    <s v="Ca-oxalate and alteration films on the stones of the medieval Romanesque Sardinian monuments (Italy)"/>
    <x v="6"/>
    <x v="3"/>
    <m/>
    <m/>
    <m/>
    <x v="4"/>
    <m/>
    <x v="3"/>
    <m/>
    <m/>
    <m/>
    <m/>
    <m/>
    <x v="64"/>
    <x v="0"/>
    <x v="1"/>
  </r>
  <r>
    <s v="GIAMELLO"/>
    <s v="MARCO"/>
    <s v="01/04/2002"/>
    <m/>
    <s v="Ricercatori"/>
    <s v="Settore GEO/09 - Georisorse Miner.Appl.Mineral.-Petrogr.per l'amb.e i Beni Cul"/>
    <s v="GIAMELLO, MARCO"/>
    <n v="1"/>
    <s v="Petrographic and mineralogical characterization of volcanic rocks and surface-depositions on Romanesque monuments"/>
    <x v="0"/>
    <x v="4"/>
    <s v="MEDITERRANEAN ARCHAEOLOGY &amp; ARCHAEOMETRY"/>
    <n v="23"/>
    <n v="1.593"/>
    <x v="3"/>
    <n v="24.245000000000001"/>
    <x v="1"/>
    <n v="20"/>
    <n v="5.35"/>
    <s v="Q1"/>
    <m/>
    <m/>
    <x v="64"/>
    <x v="0"/>
    <x v="1"/>
  </r>
  <r>
    <s v="GIAMELLO"/>
    <s v="MARCO"/>
    <s v="01/04/2002"/>
    <m/>
    <s v="Ricercatori"/>
    <s v="Settore GEO/09 - Georisorse Miner.Appl.Mineral.-Petrogr.per l'amb.e i Beni Cul"/>
    <s v="GIAMELLO, MARCO"/>
    <n v="1"/>
    <s v="Archaeometric study of natural hydraulic mortars: the case of the Late Roman Villa dell'Oratorio (Florence, Italy)"/>
    <x v="0"/>
    <x v="3"/>
    <s v="ARCHAEOLOGICAL AND ANTHROPOLOGICAL SCIENCES"/>
    <n v="24"/>
    <n v="8.85"/>
    <x v="3"/>
    <n v="14.414"/>
    <x v="1"/>
    <n v="18"/>
    <n v="8.0299999999999994"/>
    <s v="Q1"/>
    <n v="36.052630000000001"/>
    <s v="Q2"/>
    <x v="64"/>
    <x v="0"/>
    <x v="1"/>
  </r>
  <r>
    <s v="GIAMELLO"/>
    <s v="MARCO"/>
    <s v="01/04/2002"/>
    <m/>
    <s v="Ricercatori"/>
    <s v="Settore GEO/09 - Georisorse Miner.Appl.Mineral.-Petrogr.per l'amb.e i Beni Cul"/>
    <s v="GIAMELLO, MARCO"/>
    <n v="1"/>
    <s v="Production of the Roman Cement in Italy: identification of a raw material used in Tuscany between XIXth and XXth century"/>
    <x v="6"/>
    <x v="1"/>
    <m/>
    <m/>
    <m/>
    <x v="4"/>
    <m/>
    <x v="3"/>
    <m/>
    <m/>
    <m/>
    <m/>
    <m/>
    <x v="64"/>
    <x v="0"/>
    <x v="1"/>
  </r>
  <r>
    <s v="GIAMELLO"/>
    <s v="MARCO"/>
    <s v="01/04/2002"/>
    <m/>
    <s v="Ricercatori"/>
    <s v="Settore GEO/09 - Georisorse Miner.Appl.Mineral.-Petrogr.per l'amb.e i Beni Cul"/>
    <s v="GIAMELLO, MARCO"/>
    <n v="1"/>
    <s v="Mineralogical and chemical modifications on the rock-surface from Romanesque monuments: ancient conservation treatments and alteration processes"/>
    <x v="6"/>
    <x v="3"/>
    <m/>
    <m/>
    <m/>
    <x v="4"/>
    <m/>
    <x v="3"/>
    <m/>
    <m/>
    <m/>
    <m/>
    <m/>
    <x v="64"/>
    <x v="0"/>
    <x v="1"/>
  </r>
  <r>
    <s v="GIAMELLO"/>
    <s v="MARCO"/>
    <s v="01/04/2002"/>
    <m/>
    <s v="Ricercatori"/>
    <s v="Settore GEO/09 - Georisorse Miner.Appl.Mineral.-Petrogr.per l'amb.e i Beni Cul"/>
    <s v="GIAMELLO, MARCO"/>
    <n v="1"/>
    <s v="Multianalytical approach to diagnosis and conservation of building materials: the case of Punta Troia Castle in Marettimo (Aegadian Islands-Sicily, Italy)"/>
    <x v="0"/>
    <x v="1"/>
    <s v="APPLIED PHYSICS. A, MATERIALS SCIENCE &amp; PROCESSING"/>
    <n v="6"/>
    <n v="68.320999999999998"/>
    <x v="1"/>
    <n v="56.563000000000002"/>
    <x v="2"/>
    <n v="4"/>
    <n v="78.89"/>
    <s v="Q4"/>
    <n v="63.175674000000001"/>
    <s v="Q3"/>
    <x v="64"/>
    <x v="0"/>
    <x v="1"/>
  </r>
  <r>
    <s v="GIAMELLO"/>
    <s v="MARCO"/>
    <s v="01/04/2002"/>
    <m/>
    <s v="Ricercatori"/>
    <s v="Settore GEO/09 - Georisorse Miner.Appl.Mineral.-Petrogr.per l'amb.e i Beni Cul"/>
    <s v="GIAMELLO, MARCO"/>
    <n v="1"/>
    <s v="Production of the Roman Cement in Italy: characterization of a raw material used in Tuscany between 19th and 20th century and its comparison with a commercialized French stone material"/>
    <x v="0"/>
    <x v="4"/>
    <s v="INTERNATIONAL JOURNAL OF ARCHITECTURAL HERITAGE"/>
    <n v="9"/>
    <n v="4.7140000000000004"/>
    <x v="3"/>
    <n v="0.749"/>
    <x v="1"/>
    <n v="8"/>
    <n v="6.31"/>
    <s v="Q1"/>
    <n v="59.469695999999999"/>
    <s v="Q3"/>
    <x v="64"/>
    <x v="0"/>
    <x v="1"/>
  </r>
  <r>
    <s v="GIAMELLO"/>
    <s v="MARCO"/>
    <s v="01/04/2002"/>
    <m/>
    <s v="Ricercatori"/>
    <s v="Settore GEO/09 - Georisorse Miner.Appl.Mineral.-Petrogr.per l'amb.e i Beni Cul"/>
    <s v="GIAMELLO, MARCO; SCALA, ANDREA"/>
    <n v="2"/>
    <s v="Chemical and mineralogical characterization and 14C dating of white and red pigments in the rock paintings from Nyero (Uganda)"/>
    <x v="0"/>
    <x v="2"/>
    <s v="MICROCHEMICAL JOURNAL"/>
    <n v="12"/>
    <n v="42.143000000000001"/>
    <x v="0"/>
    <n v="59.496000000000002"/>
    <x v="2"/>
    <n v="11"/>
    <n v="46.54"/>
    <s v="Q2"/>
    <n v="21.512"/>
    <s v="Q1"/>
    <x v="64"/>
    <x v="0"/>
    <x v="1"/>
  </r>
  <r>
    <s v="GIAMELLO"/>
    <s v="MARCO"/>
    <s v="01/04/2002"/>
    <m/>
    <s v="Ricercatori"/>
    <s v="Settore GEO/09 - Georisorse Miner.Appl.Mineral.-Petrogr.per l'amb.e i Beni Cul"/>
    <s v="GIAMELLO, MARCO; MUGNAINI, SONIA"/>
    <n v="2"/>
    <s v="Le 'vasche di Leonardo' tra realtà e ipotesi"/>
    <x v="3"/>
    <x v="1"/>
    <m/>
    <m/>
    <m/>
    <x v="4"/>
    <m/>
    <x v="3"/>
    <m/>
    <m/>
    <m/>
    <m/>
    <m/>
    <x v="64"/>
    <x v="0"/>
    <x v="1"/>
  </r>
  <r>
    <s v="GIAMELLO"/>
    <s v="MARCO"/>
    <s v="01/04/2002"/>
    <m/>
    <s v="Ricercatori"/>
    <s v="Settore GEO/09 - Georisorse Miner.Appl.Mineral.-Petrogr.per l'amb.e i Beni Cul"/>
    <s v="MUGNAINI, SONIA; GIAMELLO, MARCO"/>
    <n v="2"/>
    <s v="Laser removal of biofilm from Carrara marble using 532 nm: The first validation study"/>
    <x v="0"/>
    <x v="4"/>
    <s v="MEASUREMENT"/>
    <n v="4"/>
    <n v="66.92"/>
    <x v="1"/>
    <n v="23.388999999999999"/>
    <x v="1"/>
    <n v="3"/>
    <n v="69.599999999999994"/>
    <s v="Q3"/>
    <n v="25.568182"/>
    <s v="Q2"/>
    <x v="64"/>
    <x v="0"/>
    <x v="1"/>
  </r>
  <r>
    <s v="GIAMELLO"/>
    <s v="MARCO"/>
    <s v="01/04/2002"/>
    <m/>
    <s v="Ricercatori"/>
    <s v="Settore GEO/09 - Georisorse Miner.Appl.Mineral.-Petrogr.per l'amb.e i Beni Cul"/>
    <s v="GIAMELLO, MARCO; DROGHINI, FRANCESCA"/>
    <n v="2"/>
    <s v="Colour and Context: a Research Project on the Medieval Facade"/>
    <x v="3"/>
    <x v="4"/>
    <m/>
    <m/>
    <m/>
    <x v="4"/>
    <m/>
    <x v="3"/>
    <m/>
    <m/>
    <m/>
    <m/>
    <m/>
    <x v="64"/>
    <x v="0"/>
    <x v="1"/>
  </r>
  <r>
    <s v="GIAMELLO"/>
    <s v="MARCO"/>
    <s v="01/04/2002"/>
    <m/>
    <s v="Ricercatori"/>
    <s v="Settore GEO/09 - Georisorse Miner.Appl.Mineral.-Petrogr.per l'amb.e i Beni Cul"/>
    <s v="FORNACELLI, CRISTINA; GIAMELLO, MARCO"/>
    <n v="2"/>
    <s v="Le tessere vitree"/>
    <x v="3"/>
    <x v="4"/>
    <m/>
    <m/>
    <m/>
    <x v="4"/>
    <m/>
    <x v="3"/>
    <m/>
    <m/>
    <m/>
    <m/>
    <m/>
    <x v="64"/>
    <x v="0"/>
    <x v="1"/>
  </r>
  <r>
    <s v="GIAMELLO"/>
    <s v="MARCO"/>
    <s v="01/04/2002"/>
    <m/>
    <s v="Ricercatori"/>
    <s v="Settore GEO/09 - Georisorse Miner.Appl.Mineral.-Petrogr.per l'amb.e i Beni Cul"/>
    <s v="GIAMELLO, MARCO; FORNACELLI, CRISTINA"/>
    <n v="2"/>
    <s v="Studio, restauro dei settili in pasta vitrea dagli scavi della villa tardoantica di Aiano-Torraccia di Chiusi (SI)"/>
    <x v="6"/>
    <x v="3"/>
    <m/>
    <m/>
    <m/>
    <x v="4"/>
    <m/>
    <x v="3"/>
    <m/>
    <m/>
    <m/>
    <m/>
    <m/>
    <x v="64"/>
    <x v="0"/>
    <x v="1"/>
  </r>
  <r>
    <s v="GIAMELLO"/>
    <s v="MARCO"/>
    <s v="01/04/2002"/>
    <m/>
    <s v="Ricercatori"/>
    <s v="Settore GEO/09 - Georisorse Miner.Appl.Mineral.-Petrogr.per l'amb.e i Beni Cul"/>
    <s v="GIAMELLO, MARCO; FORNACELLI, CRISTINA"/>
    <n v="2"/>
    <s v="Studio, catalogazione e restauro dei settili in pasta vitrea dagli scavi della villa tardoantica di Aiano-Torraccia di Chiusi (SI)"/>
    <x v="4"/>
    <x v="3"/>
    <m/>
    <m/>
    <m/>
    <x v="4"/>
    <m/>
    <x v="3"/>
    <m/>
    <m/>
    <m/>
    <m/>
    <m/>
    <x v="64"/>
    <x v="0"/>
    <x v="1"/>
  </r>
  <r>
    <s v="GIAMELLO"/>
    <s v="MARCO"/>
    <s v="01/04/2002"/>
    <m/>
    <s v="Ricercatori"/>
    <s v="Settore GEO/09 - Georisorse Miner.Appl.Mineral.-Petrogr.per l'amb.e i Beni Cul"/>
    <s v="GIAMELLO, MARCO; PAGANI, GIANCARLO; BURACCHI, ELENA"/>
    <n v="3"/>
    <s v="Rocce industriali, da costruzione e ornamentali presenti nei centri storici delle Colline Metallifere"/>
    <x v="3"/>
    <x v="3"/>
    <m/>
    <m/>
    <m/>
    <x v="4"/>
    <m/>
    <x v="3"/>
    <m/>
    <m/>
    <m/>
    <m/>
    <m/>
    <x v="64"/>
    <x v="0"/>
    <x v="1"/>
  </r>
  <r>
    <s v="GIAMELLO"/>
    <s v="MARCO"/>
    <s v="01/04/2002"/>
    <m/>
    <s v="Ricercatori"/>
    <s v="Settore GEO/09 - Georisorse Miner.Appl.Mineral.-Petrogr.per l'amb.e i Beni Cul"/>
    <s v="GABBRIELLI, FABIO; GIAMELLO, MARCO; GIORGI, ELISABETTA"/>
    <n v="3"/>
    <s v="Grancia of Cuna: from the Complexity of the Historical Building to a Composed Knowledge for the Project"/>
    <x v="3"/>
    <x v="0"/>
    <m/>
    <n v="2"/>
    <n v="27.306000000000001"/>
    <x v="0"/>
    <m/>
    <x v="3"/>
    <m/>
    <m/>
    <m/>
    <m/>
    <m/>
    <x v="64"/>
    <x v="0"/>
    <x v="1"/>
  </r>
  <r>
    <s v="GIAMELLO"/>
    <s v="MARCO"/>
    <s v="01/04/2002"/>
    <m/>
    <s v="Ricercatori"/>
    <s v="Settore GEO/09 - Georisorse Miner.Appl.Mineral.-Petrogr.per l'amb.e i Beni Cul"/>
    <s v="GIAMELLO, MARCO; GIORGI, ELISABETTA; GABBRIELLI, FABIO"/>
    <n v="3"/>
    <s v="The Medieval Grange of Cuna – Siena (Italy)- Interdisciplinary Studies on Masonry Structures"/>
    <x v="4"/>
    <x v="2"/>
    <m/>
    <n v="3"/>
    <n v="16.774999999999999"/>
    <x v="3"/>
    <n v="69.959999999999994"/>
    <x v="2"/>
    <m/>
    <m/>
    <m/>
    <m/>
    <m/>
    <x v="64"/>
    <x v="0"/>
    <x v="1"/>
  </r>
  <r>
    <s v="GIAMELLO"/>
    <s v="MARCO"/>
    <s v="01/04/2002"/>
    <m/>
    <s v="Ricercatori"/>
    <s v="Settore GEO/09 - Georisorse Miner.Appl.Mineral.-Petrogr.per l'amb.e i Beni Cul"/>
    <s v="GIAMELLO, MARCO; GABBRIELLI, FABIO; MUGNAINI, SONIA; SCALA, ANDREA"/>
    <n v="4"/>
    <s v="Malte ‘fortificate’: lo studio delle malte di allettamento nei fortini peruzziani delle mura di Siena (Italia)"/>
    <x v="4"/>
    <x v="3"/>
    <m/>
    <m/>
    <m/>
    <x v="4"/>
    <m/>
    <x v="3"/>
    <m/>
    <m/>
    <m/>
    <m/>
    <m/>
    <x v="64"/>
    <x v="0"/>
    <x v="1"/>
  </r>
  <r>
    <s v="GIAMELLO"/>
    <s v="MARCO"/>
    <s v="01/04/2002"/>
    <m/>
    <s v="Ricercatori"/>
    <s v="Settore GEO/09 - Georisorse Miner.Appl.Mineral.-Petrogr.per l'amb.e i Beni Cul"/>
    <s v="GIAMELLO, MARCO; MUGNAINI, SONIA; SCALA, ANDREA; TERROSI, ALESSANDRO"/>
    <n v="4"/>
    <s v="Le indagini scientifiche sulle facciate di palazzo Piccolomini delle &quot;Papesse&quot;"/>
    <x v="3"/>
    <x v="4"/>
    <m/>
    <m/>
    <m/>
    <x v="4"/>
    <m/>
    <x v="3"/>
    <m/>
    <m/>
    <m/>
    <m/>
    <m/>
    <x v="64"/>
    <x v="0"/>
    <x v="1"/>
  </r>
  <r>
    <s v="GIAMELLO"/>
    <s v="MARCO"/>
    <s v="01/04/2002"/>
    <m/>
    <s v="Ricercatori"/>
    <s v="Settore GEO/09 - Georisorse Miner.Appl.Mineral.-Petrogr.per l'amb.e i Beni Cul"/>
    <s v="GIAMELLO, MARCO; MUGNAINI, SONIA; SCALA, ANDREA; TERROSI, ALESSANDRO"/>
    <n v="4"/>
    <s v="Indagini scientifiche su marmi e finiture del Portale del Rossellino nella sala del Concistoro del Palazzo pubblico di Siena"/>
    <x v="3"/>
    <x v="4"/>
    <m/>
    <m/>
    <m/>
    <x v="4"/>
    <m/>
    <x v="3"/>
    <m/>
    <m/>
    <m/>
    <m/>
    <m/>
    <x v="64"/>
    <x v="0"/>
    <x v="1"/>
  </r>
  <r>
    <s v="GIAMELLO"/>
    <s v="MARCO"/>
    <s v="01/04/2002"/>
    <m/>
    <s v="Ricercatori"/>
    <s v="Settore GEO/09 - Georisorse Miner.Appl.Mineral.-Petrogr.per l'amb.e i Beni Cul"/>
    <s v="CREZZINI, JACOPO; ARRIGHI, SIMONA; BOSCHIN, FRANCESCO; GIAMELLO, MARCO"/>
    <n v="4"/>
    <s v="Measuring weathering and nanoparticle coating impact on surface roughness of natural stones"/>
    <x v="0"/>
    <x v="4"/>
    <s v="STUDIES IN CONSERVATION"/>
    <n v="1"/>
    <n v="44.927999999999997"/>
    <x v="0"/>
    <n v="24.614999999999998"/>
    <x v="1"/>
    <n v="1"/>
    <n v="33.08"/>
    <s v="Q2"/>
    <n v="86.62"/>
    <s v="Q4"/>
    <x v="64"/>
    <x v="0"/>
    <x v="1"/>
  </r>
  <r>
    <s v="GIAMELLO"/>
    <s v="MARCO"/>
    <s v="01/04/2002"/>
    <m/>
    <s v="Ricercatori"/>
    <s v="Settore GEO/09 - Georisorse Miner.Appl.Mineral.-Petrogr.per l'amb.e i Beni Cul"/>
    <s v="GIAMELLO, MARCO; DROGHINI, FRANCESCA; SCALA, ANDREA; TERROSI, ALESSANDRO"/>
    <n v="4"/>
    <s v="Ancient surface treatments of the historical architecture: methodological data comparison from different study cases"/>
    <x v="4"/>
    <x v="1"/>
    <m/>
    <m/>
    <m/>
    <x v="4"/>
    <m/>
    <x v="3"/>
    <m/>
    <m/>
    <m/>
    <m/>
    <m/>
    <x v="64"/>
    <x v="0"/>
    <x v="1"/>
  </r>
  <r>
    <s v="GIAMELLO"/>
    <s v="MARCO"/>
    <s v="01/04/2002"/>
    <m/>
    <s v="Ricercatori"/>
    <s v="Settore GEO/09 - Georisorse Miner.Appl.Mineral.-Petrogr.per l'amb.e i Beni Cul"/>
    <s v="BIANCHI, GIOVANNA; FICHERA, GIUSEPPE; GIAMELLO, MARCO; TURBANTI, ISABELLA"/>
    <n v="4"/>
    <s v="Characterisation of ancient mortars from the S. Niccolò archaeological complex in Montieri (Tuscany – Italy)"/>
    <x v="0"/>
    <x v="0"/>
    <s v="CONSTRUCTION AND BUILDING MATERIALS"/>
    <n v="16"/>
    <n v="43.701999999999998"/>
    <x v="0"/>
    <n v="20.373000000000001"/>
    <x v="1"/>
    <n v="16"/>
    <n v="45.11"/>
    <s v="Q2"/>
    <n v="11.507999999999999"/>
    <s v="Q1"/>
    <x v="64"/>
    <x v="0"/>
    <x v="1"/>
  </r>
  <r>
    <s v="GIAMELLO"/>
    <s v="MARCO"/>
    <s v="01/04/2002"/>
    <m/>
    <s v="Ricercatori"/>
    <s v="Settore GEO/09 - Georisorse Miner.Appl.Mineral.-Petrogr.per l'amb.e i Beni Cul"/>
    <s v="FRATINI, FABIO; GIAMELLO, MARCO; DROGHINI, FRANCESCA; MUGNAINI, SONIA; SCALA, ANDREA"/>
    <n v="5"/>
    <s v="Le pietre dell’architettura storica di Firenze, Pisa e Siena: eventi di divulgazione scientifica nazionale nell’ambito del Pianeta Terra."/>
    <x v="6"/>
    <x v="3"/>
    <m/>
    <m/>
    <m/>
    <x v="4"/>
    <m/>
    <x v="3"/>
    <m/>
    <m/>
    <m/>
    <m/>
    <m/>
    <x v="64"/>
    <x v="0"/>
    <x v="1"/>
  </r>
  <r>
    <s v="GIAMELLO"/>
    <s v="MARCO"/>
    <s v="01/04/2002"/>
    <m/>
    <s v="Ricercatori"/>
    <s v="Settore GEO/09 - Georisorse Miner.Appl.Mineral.-Petrogr.per l'amb.e i Beni Cul"/>
    <s v="CAVARI, FERNANDA; DROGHINI, FRANCESCA; GIAMELLO, MARCO; MASCIONE, CYNTHIA; SCALA, ANDREA"/>
    <n v="5"/>
    <s v="The imitation of coloured marbles in a first style wall painting from the Etruscan-Roman town of Populonia (LI – Italy), Proceedings"/>
    <x v="4"/>
    <x v="0"/>
    <m/>
    <m/>
    <m/>
    <x v="4"/>
    <m/>
    <x v="3"/>
    <m/>
    <m/>
    <m/>
    <m/>
    <m/>
    <x v="64"/>
    <x v="0"/>
    <x v="1"/>
  </r>
  <r>
    <s v="GIAMELLO"/>
    <s v="MARCO"/>
    <s v="01/04/2002"/>
    <m/>
    <s v="Ricercatori"/>
    <s v="Settore GEO/09 - Georisorse Miner.Appl.Mineral.-Petrogr.per l'amb.e i Beni Cul"/>
    <s v="GIAMELLO, MARCO; MUGNAINI, SONIA; DROGHINI, FRANCESCA; GABBRIELLI, FABIO; GIORGI, ELISABETTA"/>
    <n v="5"/>
    <s v="Earth Masonries in the Medieval Grange of Cuna - Siena (Italy)"/>
    <x v="0"/>
    <x v="1"/>
    <s v="JOURNAL OF MATERIALS &amp; ENVIRONMENTAL SCIENCE"/>
    <n v="3"/>
    <n v="77.245999999999995"/>
    <x v="2"/>
    <n v="76.831000000000003"/>
    <x v="4"/>
    <m/>
    <m/>
    <m/>
    <m/>
    <m/>
    <x v="64"/>
    <x v="0"/>
    <x v="1"/>
  </r>
  <r>
    <s v="GIAMELLO"/>
    <s v="MARCO"/>
    <s v="01/04/2002"/>
    <m/>
    <s v="Ricercatori"/>
    <s v="Settore GEO/09 - Georisorse Miner.Appl.Mineral.-Petrogr.per l'amb.e i Beni Cul"/>
    <s v="SCARAMUCCI, SEM; VOLPI, VANESSA; COSTANTINI, ARMANDO; GIAMELLO, MARCO; DONATI, ALESSANDRO; MORONI, ADRIANA"/>
    <n v="6"/>
    <s v="New challenges in the study of lithic raw materials in central Italy at the dawn of metal working societies: La Pietra and other radiolarite quarry-workshops in Tuscany"/>
    <x v="0"/>
    <x v="1"/>
    <s v="JOURNAL OF LITHIC STUDIES"/>
    <m/>
    <m/>
    <x v="4"/>
    <m/>
    <x v="3"/>
    <n v="1"/>
    <n v="78.47"/>
    <s v="Q4"/>
    <m/>
    <m/>
    <x v="65"/>
    <x v="0"/>
    <x v="1"/>
  </r>
  <r>
    <s v="GIAMELLO"/>
    <s v="MARCO"/>
    <s v="01/04/2002"/>
    <m/>
    <s v="Ricercatori"/>
    <s v="Settore GEO/09 - Georisorse Miner.Appl.Mineral.-Petrogr.per l'amb.e i Beni Cul"/>
    <s v="ATREI, ANDREA MASSIMO; SCALA, ANDREA; GIAMELLO, MARCO; UVA, MARIANNA; PULSELLI, RICCARDO MARIA; MARCHETTINI, NADIA"/>
    <n v="6"/>
    <s v="Chemical Composition and Micro Morphology of Golden Laminae in the Wall Painting “La Maestà” by Simone Martini: A Study by Optical Microscopy, XRD, FESEM-EDS and ToF-SIMS"/>
    <x v="0"/>
    <x v="2"/>
    <s v="APPLIED SCIENCES"/>
    <n v="6"/>
    <n v="37.298999999999999"/>
    <x v="0"/>
    <n v="36.929000000000002"/>
    <x v="0"/>
    <n v="6"/>
    <n v="47"/>
    <s v="Q2"/>
    <n v="34.615000000000002"/>
    <s v="Q2"/>
    <x v="66"/>
    <x v="0"/>
    <x v="1"/>
  </r>
  <r>
    <s v="GIAMELLO"/>
    <s v="MARCO"/>
    <s v="01/04/2002"/>
    <m/>
    <s v="Ricercatori"/>
    <s v="Settore GEO/09 - Georisorse Miner.Appl.Mineral.-Petrogr.per l'amb.e i Beni Cul"/>
    <s v="GIAMELLO, MARCO; RICCI, STEFANO; BOSCHIN, FRANCESCO; CREZZINI, JACOPO; ARRIGHI, SIMONA; CAPECCHI, GIULIA; SCALA, ANDREA"/>
    <n v="7"/>
    <s v="Le imprimiture"/>
    <x v="3"/>
    <x v="4"/>
    <m/>
    <m/>
    <m/>
    <x v="4"/>
    <m/>
    <x v="3"/>
    <m/>
    <m/>
    <m/>
    <m/>
    <m/>
    <x v="64"/>
    <x v="0"/>
    <x v="1"/>
  </r>
  <r>
    <s v="GIAMELLO"/>
    <s v="MARCO"/>
    <s v="01/04/2002"/>
    <m/>
    <s v="Ricercatori"/>
    <s v="Settore GEO/09 - Georisorse Miner.Appl.Mineral.-Petrogr.per l'amb.e i Beni Cul"/>
    <s v="MONTALBANO, ANGELA VERA; DONATI, ALESSANDRO; GIAMELLO, MARCO; MARIOTTI, EMILIO; MARIOTTI, MARIA ALESSANDRA; MARCHINI, DANIELA"/>
    <n v="6"/>
    <s v="La scienza in 4D"/>
    <x v="6"/>
    <x v="1"/>
    <m/>
    <m/>
    <m/>
    <x v="4"/>
    <m/>
    <x v="3"/>
    <m/>
    <m/>
    <m/>
    <m/>
    <m/>
    <x v="67"/>
    <x v="0"/>
    <x v="1"/>
  </r>
  <r>
    <s v="GIAMELLO"/>
    <s v="MARCO"/>
    <s v="01/04/2002"/>
    <m/>
    <s v="Ricercatori"/>
    <s v="Settore GEO/09 - Georisorse Miner.Appl.Mineral.-Petrogr.per l'amb.e i Beni Cul"/>
    <s v="GIAMELLO, MARCO; SCALA, ANDREA; TERROSI, ALESSANDRO; DROGHINI, FRANCESCA; MUGNAINI, SONIA; ATREI, ANDREA MASSIMO; MARCHETTINI, NADIA"/>
    <n v="7"/>
    <s v="I colori, le lamine metalliche e i leganti"/>
    <x v="3"/>
    <x v="4"/>
    <m/>
    <m/>
    <m/>
    <x v="4"/>
    <m/>
    <x v="3"/>
    <m/>
    <m/>
    <m/>
    <m/>
    <m/>
    <x v="68"/>
    <x v="0"/>
    <x v="1"/>
  </r>
  <r>
    <s v="GIAMELLO"/>
    <s v="MARCO"/>
    <s v="01/04/2002"/>
    <m/>
    <s v="Ricercatori"/>
    <s v="Settore GEO/09 - Georisorse Miner.Appl.Mineral.-Petrogr.per l'amb.e i Beni Cul"/>
    <s v="RONCHITELLI, ANNA MARIA; MUGNAINI, SONIA; ARRIGHI, SIMONA; ATREI, ANDREA MASSIMO; CAPECCHI, GIULIA; GIAMELLO, MARCO; MARCHETTINI, NADIA; VITI C; MORONI, ADRIANA"/>
    <n v="9"/>
    <s v="When technology joins symbolic behaviour: The Gravettian burials at Grotta Paglicci (Rignano Garganico - Foggia - Southern Italy)"/>
    <x v="0"/>
    <x v="0"/>
    <s v="QUATERNARY INTERNATIONAL"/>
    <n v="22"/>
    <n v="36.290999999999997"/>
    <x v="0"/>
    <n v="35.668999999999997"/>
    <x v="0"/>
    <n v="19"/>
    <n v="46.25"/>
    <s v="Q2"/>
    <n v="36.140999999999998"/>
    <s v="Q2"/>
    <x v="69"/>
    <x v="0"/>
    <x v="1"/>
  </r>
  <r>
    <s v="MAESTRO"/>
    <s v="PAOLO"/>
    <s v="01/06/2022"/>
    <m/>
    <s v="Docenti di ruolo di IIa fascia"/>
    <s v="Settore FIS/01 - Fisica Sperimentale"/>
    <s v="MAESTRO, PAOLO"/>
    <n v="1"/>
    <s v="Cosmic rays: direct measurements"/>
    <x v="4"/>
    <x v="0"/>
    <s v="POS PROCEEDINGS OF SCIENCE"/>
    <n v="3"/>
    <n v="4.0910000000000002"/>
    <x v="3"/>
    <m/>
    <x v="3"/>
    <m/>
    <m/>
    <m/>
    <m/>
    <m/>
    <x v="70"/>
    <x v="0"/>
    <x v="1"/>
  </r>
  <r>
    <s v="MAESTRO"/>
    <s v="PAOLO"/>
    <s v="01/06/2022"/>
    <m/>
    <s v="Docenti di ruolo di IIa fascia"/>
    <s v="Settore FIS/01 - Fisica Sperimentale"/>
    <s v="MAESTRO, PAOLO"/>
    <n v="1"/>
    <s v="Particle tracking in the CALET experiment"/>
    <x v="4"/>
    <x v="3"/>
    <s v="POS PROCEEDINGS OF SCIENCE"/>
    <n v="7"/>
    <n v="1.58"/>
    <x v="3"/>
    <n v="94.647999999999996"/>
    <x v="4"/>
    <m/>
    <m/>
    <m/>
    <m/>
    <m/>
    <x v="70"/>
    <x v="0"/>
    <x v="1"/>
  </r>
  <r>
    <s v="MAESTRO"/>
    <s v="PAOLO"/>
    <s v="01/06/2022"/>
    <m/>
    <s v="Docenti di ruolo di IIa fascia"/>
    <s v="Settore FIS/01 - Fisica Sperimentale"/>
    <s v="MAESTRO, PAOLO"/>
    <n v="1"/>
    <s v="Search for the Exotic Meson X(5568) with the Collider Detector at Fermilab"/>
    <x v="0"/>
    <x v="4"/>
    <s v="PHYSICAL REVIEW LETTERS"/>
    <n v="50"/>
    <n v="12.055"/>
    <x v="3"/>
    <n v="9.8620000000000001"/>
    <x v="1"/>
    <n v="32"/>
    <n v="12.67"/>
    <s v="Q1"/>
    <n v="6.7901235"/>
    <s v="Q1"/>
    <x v="70"/>
    <x v="0"/>
    <x v="1"/>
  </r>
  <r>
    <s v="MAESTRO"/>
    <s v="PAOLO"/>
    <s v="01/06/2022"/>
    <m/>
    <s v="Docenti di ruolo di IIa fascia"/>
    <s v="Settore FIS/01 - Fisica Sperimentale"/>
    <s v="MAESTRO, PAOLO"/>
    <n v="1"/>
    <s v="Tevatron Run II combination of the effective leptonic electroweak mixing angle"/>
    <x v="0"/>
    <x v="4"/>
    <s v="PHYSICAL REVIEW D"/>
    <n v="46"/>
    <n v="5.0620000000000003"/>
    <x v="3"/>
    <n v="17.594000000000001"/>
    <x v="1"/>
    <n v="36"/>
    <n v="11.87"/>
    <s v="Q1"/>
    <n v="23.913043999999999"/>
    <s v="Q1"/>
    <x v="70"/>
    <x v="0"/>
    <x v="1"/>
  </r>
  <r>
    <s v="MAESTRO"/>
    <s v="PAOLO"/>
    <s v="01/06/2022"/>
    <m/>
    <s v="Docenti di ruolo di IIa fascia"/>
    <s v="Settore FIS/01 - Fisica Sperimentale"/>
    <s v="MAESTRO, PAOLO"/>
    <n v="1"/>
    <s v="Search for Resonances Decaying to Top and Bottom Quarks with the CDF Experiment"/>
    <x v="0"/>
    <x v="0"/>
    <s v="PHYSICAL REVIEW LETTERS"/>
    <n v="13"/>
    <n v="45.390999999999998"/>
    <x v="0"/>
    <n v="3.0150000000000001"/>
    <x v="1"/>
    <n v="6"/>
    <n v="53.61"/>
    <s v="Q3"/>
    <n v="6.9619999999999997"/>
    <s v="Q1"/>
    <x v="70"/>
    <x v="0"/>
    <x v="1"/>
  </r>
  <r>
    <s v="MAESTRO"/>
    <s v="PAOLO"/>
    <s v="01/06/2022"/>
    <m/>
    <s v="Docenti di ruolo di IIa fascia"/>
    <s v="Settore FIS/01 - Fisica Sperimentale"/>
    <s v="MAESTRO, PAOLO"/>
    <n v="1"/>
    <s v="Measurement of the energy spectra of carbon and oxygen nuclei in cosmic rays with CALET"/>
    <x v="4"/>
    <x v="2"/>
    <s v="POS PROCEEDINGS OF SCIENCE"/>
    <n v="0"/>
    <n v="20.654"/>
    <x v="3"/>
    <n v="94.453000000000003"/>
    <x v="4"/>
    <m/>
    <m/>
    <m/>
    <m/>
    <m/>
    <x v="70"/>
    <x v="0"/>
    <x v="1"/>
  </r>
  <r>
    <s v="MAESTRO"/>
    <s v="PAOLO"/>
    <s v="01/06/2022"/>
    <m/>
    <s v="Docenti di ruolo di IIa fascia"/>
    <s v="Settore FIS/01 - Fisica Sperimentale"/>
    <s v="MAESTRO, PAOLO"/>
    <n v="1"/>
    <s v="Combined forward-backward asymmetry measurements in top-antitop quark production at the tevatron"/>
    <x v="0"/>
    <x v="4"/>
    <s v="PHYSICAL REVIEW LETTERS"/>
    <n v="28"/>
    <n v="22.513000000000002"/>
    <x v="3"/>
    <n v="9.8620000000000001"/>
    <x v="1"/>
    <n v="15"/>
    <n v="27.46"/>
    <s v="Q2"/>
    <n v="6.7901235"/>
    <s v="Q1"/>
    <x v="70"/>
    <x v="0"/>
    <x v="1"/>
  </r>
  <r>
    <s v="MAESTRO"/>
    <s v="PAOLO"/>
    <s v="01/06/2022"/>
    <m/>
    <s v="Docenti di ruolo di IIa fascia"/>
    <s v="Settore FIS/01 - Fisica Sperimentale"/>
    <s v="MAESTRO, PAOLO"/>
    <n v="1"/>
    <s v="First measurement of the forward-backward asymmetry in bottom-quark pair production at high mass"/>
    <x v="0"/>
    <x v="0"/>
    <s v="PHYSICAL REVIEW. D. PARTICLES, FIELDS, GRAVITATION, AND COSMOLOGY"/>
    <n v="8"/>
    <n v="55.213999999999999"/>
    <x v="1"/>
    <n v="2.9000000000000001E-2"/>
    <x v="1"/>
    <n v="4"/>
    <n v="79.290000000000006"/>
    <s v="Q4"/>
    <m/>
    <m/>
    <x v="70"/>
    <x v="0"/>
    <x v="1"/>
  </r>
  <r>
    <s v="MAESTRO"/>
    <s v="PAOLO"/>
    <s v="01/06/2022"/>
    <m/>
    <s v="Docenti di ruolo di IIa fascia"/>
    <s v="Settore FIS/01 - Fisica Sperimentale"/>
    <s v="MAESTRO, PAOLO"/>
    <n v="1"/>
    <s v="Measurement of the top-quark mass in the tt¯ dilepton channel using the full CDF Run II data set"/>
    <x v="0"/>
    <x v="0"/>
    <s v="PHYSICAL REVIEW. D. PARTICLES, FIELDS, GRAVITATION, AND COSMOLOGY"/>
    <n v="12"/>
    <n v="44.167999999999999"/>
    <x v="0"/>
    <n v="2.9000000000000001E-2"/>
    <x v="1"/>
    <n v="5"/>
    <n v="74.8"/>
    <s v="Q3"/>
    <m/>
    <m/>
    <x v="70"/>
    <x v="0"/>
    <x v="1"/>
  </r>
  <r>
    <s v="MAESTRO"/>
    <s v="PAOLO"/>
    <s v="01/06/2022"/>
    <m/>
    <s v="Docenti di ruolo di IIa fascia"/>
    <s v="Settore FIS/01 - Fisica Sperimentale"/>
    <s v="MAESTRO, PAOLO"/>
    <n v="1"/>
    <s v="Search for Higgs-like particles produced in association with bottom quarks in proton-antiproton collisions"/>
    <x v="0"/>
    <x v="2"/>
    <s v="PHYSICAL REVIEW D"/>
    <n v="1"/>
    <n v="80.504999999999995"/>
    <x v="2"/>
    <n v="17.745999999999999"/>
    <x v="1"/>
    <n v="1"/>
    <n v="91.91"/>
    <s v="Q4"/>
    <n v="18.966000000000001"/>
    <s v="Q1"/>
    <x v="70"/>
    <x v="0"/>
    <x v="1"/>
  </r>
  <r>
    <s v="MAESTRO"/>
    <s v="PAOLO"/>
    <s v="01/06/2022"/>
    <m/>
    <s v="Docenti di ruolo di IIa fascia"/>
    <s v="Settore FIS/01 - Fisica Sperimentale"/>
    <s v="MAESTRO, PAOLO"/>
    <n v="1"/>
    <s v="Measurement of the inclusive-isolated prompt-photon cross section in p-pbar collisions using the full CDF data set"/>
    <x v="0"/>
    <x v="3"/>
    <s v="PHYSICAL REVIEW D"/>
    <n v="4"/>
    <n v="69.176000000000002"/>
    <x v="1"/>
    <n v="16.39"/>
    <x v="1"/>
    <n v="2"/>
    <m/>
    <m/>
    <m/>
    <m/>
    <x v="70"/>
    <x v="0"/>
    <x v="1"/>
  </r>
  <r>
    <s v="MAESTRO"/>
    <s v="PAOLO"/>
    <s v="01/06/2022"/>
    <m/>
    <s v="Docenti di ruolo di IIa fascia"/>
    <s v="Settore FIS/01 - Fisica Sperimentale"/>
    <s v="MAESTRO, PAOLO"/>
    <n v="1"/>
    <s v="Studies of high-transverse momentum jet substructure and top quarks produced in 1.96 TeV proton-antiproton collisions"/>
    <x v="0"/>
    <x v="0"/>
    <s v="PHYSICAL REVIEW. D. PARTICLES, FIELDS, GRAVITATION, AND COSMOLOGY"/>
    <n v="2"/>
    <n v="80.63"/>
    <x v="2"/>
    <n v="2.9000000000000001E-2"/>
    <x v="1"/>
    <n v="1"/>
    <n v="93.73"/>
    <s v="Q4"/>
    <m/>
    <m/>
    <x v="70"/>
    <x v="0"/>
    <x v="1"/>
  </r>
  <r>
    <s v="MAESTRO"/>
    <s v="PAOLO"/>
    <s v="01/06/2022"/>
    <m/>
    <s v="Docenti di ruolo di IIa fascia"/>
    <s v="Settore FIS/01 - Fisica Sperimentale"/>
    <s v="MAESTRO, PAOLO"/>
    <n v="1"/>
    <s v="Tevatron constraints on models of the Higgs boson with exotic spin and parity using decays to bottom-antibottom quark pairs"/>
    <x v="0"/>
    <x v="0"/>
    <s v="PHYSICAL REVIEW LETTERS"/>
    <n v="14"/>
    <n v="43.46"/>
    <x v="0"/>
    <n v="3.0150000000000001"/>
    <x v="1"/>
    <n v="3"/>
    <n v="70.8"/>
    <s v="Q3"/>
    <n v="6.9619999999999997"/>
    <s v="Q1"/>
    <x v="70"/>
    <x v="0"/>
    <x v="1"/>
  </r>
  <r>
    <s v="MAESTRO"/>
    <s v="PAOLO"/>
    <s v="01/06/2022"/>
    <m/>
    <s v="Docenti di ruolo di IIa fascia"/>
    <s v="Settore FIS/01 - Fisica Sperimentale"/>
    <s v="MAESTRO, PAOLO"/>
    <n v="1"/>
    <s v="Measurement of the differential cross sections for W -boson production in association with jets in p p collisions at s =1.96 TeV"/>
    <x v="0"/>
    <x v="4"/>
    <s v="PHYSICAL REVIEW D"/>
    <n v="2"/>
    <n v="75.057000000000002"/>
    <x v="2"/>
    <n v="17.594000000000001"/>
    <x v="1"/>
    <n v="1"/>
    <n v="92.49"/>
    <s v="Q4"/>
    <n v="23.913043999999999"/>
    <s v="Q1"/>
    <x v="70"/>
    <x v="0"/>
    <x v="1"/>
  </r>
  <r>
    <s v="MAESTRO"/>
    <s v="PAOLO"/>
    <s v="01/06/2022"/>
    <m/>
    <s v="Docenti di ruolo di IIa fascia"/>
    <s v="Settore FIS/01 - Fisica Sperimentale"/>
    <s v="MAESTRO, PAOLO"/>
    <n v="1"/>
    <s v="Search for production of an Υ (1 S) meson in association with a W or Z boson using the full 1.96 TeV pp ¯ collision data set at CDF"/>
    <x v="0"/>
    <x v="0"/>
    <s v="PHYSICAL REVIEW. D. PARTICLES, FIELDS, GRAVITATION, AND COSMOLOGY"/>
    <n v="9"/>
    <n v="51.957000000000001"/>
    <x v="1"/>
    <n v="2.9000000000000001E-2"/>
    <x v="1"/>
    <n v="6"/>
    <n v="70.569999999999993"/>
    <s v="Q3"/>
    <m/>
    <m/>
    <x v="70"/>
    <x v="0"/>
    <x v="1"/>
  </r>
  <r>
    <s v="MAESTRO"/>
    <s v="PAOLO"/>
    <s v="01/06/2022"/>
    <m/>
    <s v="Docenti di ruolo di IIa fascia"/>
    <s v="Settore FIS/01 - Fisica Sperimentale"/>
    <s v="MAESTRO, PAOLO"/>
    <n v="1"/>
    <s v="Constraints on models of the Higgs boson with exotic spin and parity using decays to bottom-antibottom quarks in the full CDF data set"/>
    <x v="0"/>
    <x v="0"/>
    <s v="PHYSICAL REVIEW LETTERS"/>
    <n v="4"/>
    <n v="71.784000000000006"/>
    <x v="1"/>
    <n v="3.0150000000000001"/>
    <x v="1"/>
    <n v="1"/>
    <n v="88.24"/>
    <s v="Q4"/>
    <n v="6.9619999999999997"/>
    <s v="Q1"/>
    <x v="70"/>
    <x v="0"/>
    <x v="1"/>
  </r>
  <r>
    <s v="MAESTRO"/>
    <s v="PAOLO"/>
    <s v="01/06/2022"/>
    <m/>
    <s v="Docenti di ruolo di IIa fascia"/>
    <s v="Settore FIS/01 - Fisica Sperimentale"/>
    <s v="MAESTRO, PAOLO"/>
    <n v="1"/>
    <s v="Search for standard-model  Z and Higgs bosons decaying into a bottom-antibottom quark pair in proton-antiproton collisions at 1.96 TeV"/>
    <x v="0"/>
    <x v="4"/>
    <s v="PHYSICAL REVIEW D"/>
    <n v="1"/>
    <n v="82.135999999999996"/>
    <x v="2"/>
    <n v="17.594000000000001"/>
    <x v="1"/>
    <n v="1"/>
    <m/>
    <m/>
    <m/>
    <m/>
    <x v="70"/>
    <x v="0"/>
    <x v="1"/>
  </r>
  <r>
    <s v="MAESTRO"/>
    <s v="PAOLO"/>
    <s v="01/06/2022"/>
    <m/>
    <s v="Docenti di ruolo di IIa fascia"/>
    <s v="Settore FIS/01 - Fisica Sperimentale"/>
    <s v="MAESTRO, PAOLO"/>
    <n v="1"/>
    <s v="Measurement of the production and differential cross sections of W+ W- bosons in association with jets in pp¯ collisions at √s = 1.96TeV"/>
    <x v="0"/>
    <x v="0"/>
    <s v="PHYSICAL REVIEW. D. PARTICLES, FIELDS, GRAVITATION, AND COSMOLOGY"/>
    <n v="6"/>
    <n v="62.52"/>
    <x v="1"/>
    <n v="2.9000000000000001E-2"/>
    <x v="1"/>
    <n v="5"/>
    <n v="74.8"/>
    <s v="Q3"/>
    <m/>
    <m/>
    <x v="70"/>
    <x v="0"/>
    <x v="1"/>
  </r>
  <r>
    <s v="MAESTRO"/>
    <s v="PAOLO"/>
    <s v="01/06/2022"/>
    <m/>
    <s v="Docenti di ruolo di IIa fascia"/>
    <s v="Settore FIS/01 - Fisica Sperimentale"/>
    <s v="MAESTRO, PAOLO"/>
    <n v="1"/>
    <s v="Measurement of differential production cross sections for Z/gamma* bosons in association with jets in p anti-p collisions at sqrt(s)=1.96 TeV"/>
    <x v="0"/>
    <x v="0"/>
    <s v="PHYSICAL REVIEW. D. PARTICLES, FIELDS, GRAVITATION, AND COSMOLOGY"/>
    <n v="10"/>
    <n v="49.122999999999998"/>
    <x v="0"/>
    <n v="2.9000000000000001E-2"/>
    <x v="1"/>
    <n v="5"/>
    <n v="74.8"/>
    <s v="Q3"/>
    <m/>
    <m/>
    <x v="70"/>
    <x v="0"/>
    <x v="1"/>
  </r>
  <r>
    <s v="MAESTRO"/>
    <s v="PAOLO"/>
    <s v="01/06/2022"/>
    <m/>
    <s v="Docenti di ruolo di IIa fascia"/>
    <s v="Settore FIS/01 - Fisica Sperimentale"/>
    <s v="MAESTRO, PAOLO"/>
    <n v="1"/>
    <s v="Tevatron Combination of Single-Top-Quark Cross Sections and Determination of the Magnitude of the Cabibbo-Kobayashi-Maskawa Matrix Element Vtb"/>
    <x v="0"/>
    <x v="0"/>
    <s v="PHYSICAL REVIEW LETTERS"/>
    <n v="43"/>
    <n v="17.567"/>
    <x v="3"/>
    <n v="3.0150000000000001"/>
    <x v="1"/>
    <n v="31"/>
    <n v="16.52"/>
    <s v="Q1"/>
    <n v="6.9619999999999997"/>
    <s v="Q1"/>
    <x v="70"/>
    <x v="0"/>
    <x v="1"/>
  </r>
  <r>
    <s v="MAESTRO"/>
    <s v="PAOLO"/>
    <s v="01/06/2022"/>
    <m/>
    <s v="Docenti di ruolo di IIa fascia"/>
    <s v="Settore FIS/01 - Fisica Sperimentale"/>
    <s v="MAESTRO, PAOLO"/>
    <n v="1"/>
    <s v="Measurement of central exclusive π+π- production in p p ¯ collisions at s =0.9 and 1.96 TeV at CDF MEASUREMENT of CENTRAL EXCLUSIVE π+π- ..."/>
    <x v="0"/>
    <x v="0"/>
    <s v="PHYSICAL REVIEW D, PARTICLES, FIELDS, GRAVITATION, AND COSMOLOGY"/>
    <n v="41"/>
    <n v="12.092000000000001"/>
    <x v="3"/>
    <n v="2.9000000000000001E-2"/>
    <x v="1"/>
    <n v="27"/>
    <m/>
    <m/>
    <m/>
    <m/>
    <x v="70"/>
    <x v="0"/>
    <x v="1"/>
  </r>
  <r>
    <s v="MAESTRO"/>
    <s v="PAOLO"/>
    <s v="01/06/2022"/>
    <m/>
    <s v="Docenti di ruolo di IIa fascia"/>
    <s v="Settore FIS/01 - Fisica Sperimentale"/>
    <s v="BARRIA, PATRIZIA; CATASTINI, PIERLUIGI; CAVALIERE, VIVIANA; MAESTRO, PAOLO; RUFFINI, FABRIZIO"/>
    <n v="5"/>
    <s v="Study of the energy dependence of the underlying event in proton-antiproton collisions"/>
    <x v="0"/>
    <x v="0"/>
    <s v="PHYSICAL REVIEW D, PARTICLES, FIELDS, GRAVITATION, AND COSMOLOGY"/>
    <n v="18"/>
    <n v="31.974"/>
    <x v="0"/>
    <n v="2.9000000000000001E-2"/>
    <x v="1"/>
    <n v="14"/>
    <n v="49.07"/>
    <s v="Q2"/>
    <m/>
    <m/>
    <x v="70"/>
    <x v="0"/>
    <x v="1"/>
  </r>
  <r>
    <s v="MAESTRO"/>
    <s v="PAOLO"/>
    <s v="01/06/2022"/>
    <m/>
    <s v="Docenti di ruolo di IIa fascia"/>
    <s v="Settore FIS/01 - Fisica Sperimentale"/>
    <s v="BARRIA, PATRIZIA; CATASTINI, PIERLUIGI; CAVALIERE, VIVIANA; MAESTRO, PAOLO; RUFFINI, FABRIZIO"/>
    <n v="5"/>
    <s v="Measurement of the Bc± production cross section in p p-bar collisions at sqrt(s)=1.96 TeV"/>
    <x v="0"/>
    <x v="1"/>
    <s v="PHYSICAL REVIEW D"/>
    <n v="12"/>
    <n v="35.947000000000003"/>
    <x v="0"/>
    <n v="16.478999999999999"/>
    <x v="1"/>
    <n v="12"/>
    <n v="47.21"/>
    <s v="Q2"/>
    <m/>
    <m/>
    <x v="70"/>
    <x v="0"/>
    <x v="1"/>
  </r>
  <r>
    <s v="MAESTRO"/>
    <s v="PAOLO"/>
    <s v="01/06/2022"/>
    <m/>
    <s v="Docenti di ruolo di IIa fascia"/>
    <s v="Settore FIS/01 - Fisica Sperimentale"/>
    <s v="BARRIA, PATRIZIA; CATASTINI, PIERLUIGI; CAVALIERE, VIVIANA; MAESTRO, PAOLO; RUFFINI, FABRIZIO"/>
    <n v="5"/>
    <s v="Measurement of the forward-backward asymmetry in low-mass bottom-quark pairs produced in proton-antiproton collisions"/>
    <x v="0"/>
    <x v="1"/>
    <s v="PHYSICAL REVIEW D"/>
    <n v="3"/>
    <n v="68.668999999999997"/>
    <x v="1"/>
    <n v="16.478999999999999"/>
    <x v="1"/>
    <n v="1"/>
    <n v="91.88"/>
    <s v="Q4"/>
    <m/>
    <m/>
    <x v="70"/>
    <x v="0"/>
    <x v="1"/>
  </r>
  <r>
    <s v="MAESTRO"/>
    <s v="PAOLO"/>
    <s v="01/06/2022"/>
    <m/>
    <s v="Docenti di ruolo di IIa fascia"/>
    <s v="Settore FIS/01 - Fisica Sperimentale"/>
    <s v="BARRIA, PATRIZIA; CATASTINI, PIERLUIGI; CAVALIERE, VIVIANA; MAESTRO, PAOLO; RUFFINI, FABRIZIO"/>
    <n v="5"/>
    <s v="Search for a low-mass neutral Higgs boson with suppressed couplings to fermions using events with multiphoton final states"/>
    <x v="0"/>
    <x v="1"/>
    <s v="PHYSICAL REVIEW D"/>
    <n v="7"/>
    <n v="50.94"/>
    <x v="1"/>
    <n v="16.478999999999999"/>
    <x v="1"/>
    <n v="5"/>
    <n v="71.180000000000007"/>
    <s v="Q3"/>
    <m/>
    <m/>
    <x v="70"/>
    <x v="0"/>
    <x v="1"/>
  </r>
  <r>
    <s v="MAESTRO"/>
    <s v="PAOLO"/>
    <s v="01/06/2022"/>
    <m/>
    <s v="Docenti di ruolo di IIa fascia"/>
    <s v="Settore FIS/01 - Fisica Sperimentale"/>
    <s v="BARRIA, PATRIZIA; CATASTINI, PIERLUIGI; CAVALIERE, VIVIANA; MAESTRO, PAOLO; RUFFINI, FABRIZIO"/>
    <n v="5"/>
    <s v="Measurement of sin^2theta_eff_lept using e+ e- pairs from γ∗/Z bosons produced in p p-bar collisions at a center-of-momentum energy of 1.96 TeV"/>
    <x v="0"/>
    <x v="1"/>
    <s v="PHYSICAL REVIEW D"/>
    <n v="28"/>
    <n v="15.423999999999999"/>
    <x v="3"/>
    <n v="16.478999999999999"/>
    <x v="1"/>
    <n v="15"/>
    <n v="40.020000000000003"/>
    <s v="Q2"/>
    <m/>
    <m/>
    <x v="70"/>
    <x v="0"/>
    <x v="1"/>
  </r>
  <r>
    <s v="MAESTRO"/>
    <s v="PAOLO"/>
    <s v="01/06/2022"/>
    <m/>
    <s v="Docenti di ruolo di IIa fascia"/>
    <s v="Settore FIS/01 - Fisica Sperimentale"/>
    <s v="BARRIA, PATRIZIA; CATASTINI, PIERLUIGI; CAVALIERE, VIVIANA; MAESTRO, PAOLO; RUFFINI, FABRIZIO"/>
    <n v="5"/>
    <s v="Measurement of the WW and WZ production cross section using final states with a charged lepton and heavy-flavor jets in the full CDF Run II data set"/>
    <x v="0"/>
    <x v="1"/>
    <s v="PHYSICAL REVIEW D"/>
    <n v="5"/>
    <n v="58.847000000000001"/>
    <x v="1"/>
    <n v="16.478999999999999"/>
    <x v="1"/>
    <n v="4"/>
    <n v="75.78"/>
    <s v="Q4"/>
    <m/>
    <m/>
    <x v="70"/>
    <x v="0"/>
    <x v="1"/>
  </r>
  <r>
    <s v="MAESTRO"/>
    <s v="PAOLO"/>
    <s v="01/06/2022"/>
    <m/>
    <s v="Docenti di ruolo di IIa fascia"/>
    <s v="Settore FIS/01 - Fisica Sperimentale"/>
    <s v="BARRIA, PATRIZIA; CATASTINI, PIERLUIGI; CAVALIERE, VIVIANA; MAESTRO, PAOLO; RUFFINI, FABRIZIO"/>
    <n v="5"/>
    <s v="Measurement of the single top quark production cross section and |Vtb | in 1.96 TeV p p-bar collisions with missing transverse energy and jets and final CDF combination"/>
    <x v="0"/>
    <x v="1"/>
    <s v="PHYSICAL REVIEW D"/>
    <n v="5"/>
    <n v="58.847000000000001"/>
    <x v="1"/>
    <n v="16.478999999999999"/>
    <x v="1"/>
    <n v="4"/>
    <n v="75.78"/>
    <s v="Q4"/>
    <m/>
    <m/>
    <x v="70"/>
    <x v="0"/>
    <x v="1"/>
  </r>
  <r>
    <s v="MAESTRO"/>
    <s v="PAOLO"/>
    <s v="01/06/2022"/>
    <m/>
    <s v="Docenti di ruolo di IIa fascia"/>
    <s v="Settore FIS/01 - Fisica Sperimentale"/>
    <s v="BARRIA, PATRIZIA; CATASTINI, PIERLUIGI; CAVALIERE, VIVIANA; GAROSI, PAOLA; MAESTRO, PAOLO; RUFFINI, FABRIZIO"/>
    <n v="6"/>
    <s v="Measurement of the D+ -meson production cross section at low transverse momentum in  p anti-p collisions at s=1.96  TeV"/>
    <x v="0"/>
    <x v="3"/>
    <s v="PHYSICAL REVIEW D"/>
    <n v="2"/>
    <n v="75.474000000000004"/>
    <x v="2"/>
    <n v="16.39"/>
    <x v="1"/>
    <n v="2"/>
    <n v="86.07"/>
    <s v="Q4"/>
    <n v="21.969698000000001"/>
    <s v="Q1"/>
    <x v="70"/>
    <x v="0"/>
    <x v="1"/>
  </r>
  <r>
    <s v="MAESTRO"/>
    <s v="PAOLO"/>
    <s v="01/06/2022"/>
    <m/>
    <s v="Docenti di ruolo di IIa fascia"/>
    <s v="Settore FIS/01 - Fisica Sperimentale"/>
    <s v="BARRIA, PATRIZIA; CATASTINI, PIERLUIGI; CAVALIERE, VIVIANA; MAESTRO, PAOLO; RUFFINI, FABRIZIO; TORRE, STEFANO; VOLPI, GUIDO"/>
    <n v="7"/>
    <s v="Measurement of vector boson plus D∗ (2010)+ meson production in p p-bar collisions at sqrt(s) =1.96 TeV"/>
    <x v="0"/>
    <x v="1"/>
    <s v="PHYSICAL REVIEW D"/>
    <n v="2"/>
    <n v="74.546999999999997"/>
    <x v="1"/>
    <n v="16.478999999999999"/>
    <x v="1"/>
    <n v="3"/>
    <m/>
    <m/>
    <m/>
    <m/>
    <x v="70"/>
    <x v="0"/>
    <x v="1"/>
  </r>
  <r>
    <s v="MAESTRO"/>
    <s v="PAOLO"/>
    <s v="01/06/2022"/>
    <m/>
    <s v="Docenti di ruolo di IIa fascia"/>
    <s v="Settore FIS/01 - Fisica Sperimentale"/>
    <s v="BARRIA, PATRIZIA; CATASTINI, PIERLUIGI; CAVALIERE, VIVIANA; MAESTRO, PAOLO; RUFFINI, FABRIZIO; TORRE, STEFANO; VOLPI, GUIDO"/>
    <n v="7"/>
    <s v="Measurement of the forward-backward asymmetry of top-quark and antiquark pairs using the full CDF Run II data set"/>
    <x v="0"/>
    <x v="1"/>
    <s v="PHYSICAL REVIEW D"/>
    <n v="11"/>
    <n v="38.372"/>
    <x v="0"/>
    <n v="16.478999999999999"/>
    <x v="1"/>
    <n v="5"/>
    <m/>
    <m/>
    <m/>
    <m/>
    <x v="70"/>
    <x v="0"/>
    <x v="1"/>
  </r>
  <r>
    <s v="MANGANELLI"/>
    <s v="GIUSEPPE"/>
    <s v="01/04/2001"/>
    <m/>
    <s v="Docenti di ruolo di IIa fascia"/>
    <s v="Settore BIO/05 - Zoologia"/>
    <s v="MANGANELLI, GIUSEPPE"/>
    <n v="1"/>
    <s v="A megachasmid shark tooth (Chondrichthyes, Lamniformes) from the Zanclean (early Pliocene) of San Quirico d'Orcia, central Italy"/>
    <x v="0"/>
    <x v="0"/>
    <s v="BOLLETTINO DELLA SOCIETÀ PALEONTOLOGICA ITALIANA"/>
    <n v="14"/>
    <n v="46.706000000000003"/>
    <x v="0"/>
    <n v="81.887"/>
    <x v="4"/>
    <n v="13"/>
    <n v="44.26"/>
    <s v="Q2"/>
    <n v="82.406999999999996"/>
    <s v="Q4"/>
    <x v="71"/>
    <x v="0"/>
    <x v="1"/>
  </r>
  <r>
    <s v="MANGANELLI"/>
    <s v="GIUSEPPE"/>
    <s v="01/04/2001"/>
    <m/>
    <s v="Docenti di ruolo di IIa fascia"/>
    <s v="Settore BIO/05 - Zoologia"/>
    <s v="MANGANELLI, GIUSEPPE"/>
    <n v="1"/>
    <s v="Megascyliorhinus miocaenicus (Chondrichthyes, Galeomorphii) from the Zanclean (early Pliocene) of San Quirico d'Orcia, central Italy"/>
    <x v="0"/>
    <x v="2"/>
    <s v="BOLLETTINO DELLA SOCIETÀ PALEONTOLOGICA ITALIANA"/>
    <n v="4"/>
    <n v="61.542000000000002"/>
    <x v="1"/>
    <n v="59.368000000000002"/>
    <x v="2"/>
    <n v="4"/>
    <n v="65.510000000000005"/>
    <s v="Q3"/>
    <n v="73.635999999999996"/>
    <s v="Q3"/>
    <x v="71"/>
    <x v="0"/>
    <x v="1"/>
  </r>
  <r>
    <s v="MANGANELLI"/>
    <s v="GIUSEPPE"/>
    <s v="01/04/2001"/>
    <m/>
    <s v="Docenti di ruolo di IIa fascia"/>
    <s v="Settore BIO/05 - Zoologia"/>
    <s v="GIUSTI, FOLCO; MANGANELLI, GIUSEPPE"/>
    <n v="2"/>
    <s v="European Red List of terrestrial Molluscs: snails, slugs, and semi-slugs"/>
    <x v="2"/>
    <x v="2"/>
    <m/>
    <m/>
    <m/>
    <x v="4"/>
    <m/>
    <x v="3"/>
    <m/>
    <m/>
    <m/>
    <m/>
    <m/>
    <x v="71"/>
    <x v="0"/>
    <x v="1"/>
  </r>
  <r>
    <s v="MANGANELLI"/>
    <s v="GIUSEPPE"/>
    <s v="01/04/2001"/>
    <m/>
    <s v="Docenti di ruolo di IIa fascia"/>
    <s v="Settore BIO/05 - Zoologia"/>
    <s v="GIUSTI, FOLCO; MANGANELLI, GIUSEPPE"/>
    <n v="2"/>
    <s v="Gomeziella: a new genus for a living fossil (Gastropoda, Pulmonata, Azecidae)"/>
    <x v="0"/>
    <x v="4"/>
    <s v="BASTERIA"/>
    <m/>
    <m/>
    <x v="4"/>
    <m/>
    <x v="3"/>
    <m/>
    <m/>
    <m/>
    <m/>
    <m/>
    <x v="71"/>
    <x v="0"/>
    <x v="1"/>
  </r>
  <r>
    <s v="MANGANELLI"/>
    <s v="GIUSEPPE"/>
    <s v="01/04/2001"/>
    <m/>
    <s v="Docenti di ruolo di IIa fascia"/>
    <s v="Settore BIO/05 - Zoologia"/>
    <s v="GIUSTI, FOLCO; MANGANELLI, GIUSEPPE"/>
    <n v="2"/>
    <s v="Monacha ocellata (Roth, 1839) (Gastropoda: Hygromiidae) established in essex, an addition to the fauna of Britain and Ireland"/>
    <x v="0"/>
    <x v="4"/>
    <s v="JOURNAL OF CONCHOLOGY"/>
    <n v="1"/>
    <n v="86.096000000000004"/>
    <x v="2"/>
    <n v="81.963999999999999"/>
    <x v="4"/>
    <n v="1"/>
    <n v="91.08"/>
    <s v="Q4"/>
    <n v="96.176469999999995"/>
    <s v="Q4"/>
    <x v="71"/>
    <x v="0"/>
    <x v="1"/>
  </r>
  <r>
    <s v="MANGANELLI"/>
    <s v="GIUSEPPE"/>
    <s v="01/04/2001"/>
    <m/>
    <s v="Docenti di ruolo di IIa fascia"/>
    <s v="Settore BIO/05 - Zoologia"/>
    <s v="MANGANELLI, GIUSEPPE; GIUSTI, FOLCO"/>
    <n v="2"/>
    <s v="Monacha cantiana s.l. (Montagu, 1803) (Gastropoda: Hygromiidae) - mitochondrial lineage occurring in Austria"/>
    <x v="0"/>
    <x v="2"/>
    <m/>
    <m/>
    <m/>
    <x v="4"/>
    <m/>
    <x v="3"/>
    <m/>
    <m/>
    <m/>
    <m/>
    <m/>
    <x v="71"/>
    <x v="0"/>
    <x v="1"/>
  </r>
  <r>
    <s v="MANGANELLI"/>
    <s v="GIUSEPPE"/>
    <s v="01/04/2001"/>
    <m/>
    <s v="Docenti di ruolo di IIa fascia"/>
    <s v="Settore BIO/05 - Zoologia"/>
    <s v="MANGANELLI, GIUSEPPE; GIUSTI, FOLCO"/>
    <n v="2"/>
    <s v="Monacha claustralis (Rossmässler 1834) new to Polish and Czech malacofauna (Gastropoda: Pulmonata: Hygromiidae)"/>
    <x v="0"/>
    <x v="0"/>
    <s v="JOURNAL OF CONCHOLOGY"/>
    <n v="12"/>
    <n v="46.975000000000001"/>
    <x v="0"/>
    <n v="84.662000000000006"/>
    <x v="4"/>
    <n v="6"/>
    <n v="60.66"/>
    <s v="Q3"/>
    <n v="90.373000000000005"/>
    <s v="Q4"/>
    <x v="71"/>
    <x v="0"/>
    <x v="1"/>
  </r>
  <r>
    <s v="MANGANELLI"/>
    <s v="GIUSEPPE"/>
    <s v="01/04/2001"/>
    <m/>
    <s v="Docenti di ruolo di IIa fascia"/>
    <s v="Settore BIO/05 - Zoologia"/>
    <s v="MANGANELLI, GIUSEPPE; GIUSTI, FOLCO"/>
    <n v="2"/>
    <s v="Recent expansion and relic survival: Phylogeography of the land snail genus Helix (Mollusca, Gastropoda) from south to north Europe"/>
    <x v="0"/>
    <x v="1"/>
    <s v="MOLECULAR PHYLOGENETICS AND EVOLUTION"/>
    <n v="19"/>
    <n v="29.343"/>
    <x v="0"/>
    <n v="12.853"/>
    <x v="1"/>
    <n v="18"/>
    <n v="39.94"/>
    <s v="Q2"/>
    <n v="18.862276000000001"/>
    <s v="Q1"/>
    <x v="71"/>
    <x v="0"/>
    <x v="1"/>
  </r>
  <r>
    <s v="MANGANELLI"/>
    <s v="GIUSEPPE"/>
    <s v="01/04/2001"/>
    <m/>
    <s v="Docenti di ruolo di IIa fascia"/>
    <s v="Settore BIO/05 - Zoologia"/>
    <s v="MANGANELLI, GIUSEPPE; GIUSTI, FOLCO"/>
    <n v="2"/>
    <s v="Exploring Monacha cantiana (Montagu, 1803) phylogeography: cryptic lineages and new insights into the origin of the English populations (Eupulmonata, Stylommatophora, Hygromiidae)"/>
    <x v="0"/>
    <x v="4"/>
    <s v="ZOOKEYS"/>
    <n v="9"/>
    <n v="32.225999999999999"/>
    <x v="0"/>
    <n v="44.280999999999999"/>
    <x v="0"/>
    <n v="11"/>
    <n v="23"/>
    <s v="Q1"/>
    <n v="47.941177000000003"/>
    <s v="Q2"/>
    <x v="71"/>
    <x v="0"/>
    <x v="1"/>
  </r>
  <r>
    <s v="MANGANELLI"/>
    <s v="GIUSEPPE"/>
    <s v="01/04/2001"/>
    <m/>
    <s v="Docenti di ruolo di IIa fascia"/>
    <s v="Settore BIO/05 - Zoologia"/>
    <s v="BENOCCI, ANDREA; MANGANELLI, GIUSEPPE"/>
    <n v="2"/>
    <s v="Una scoperta inattesa per la fauna di Murlo: Alzoniella cornucopia nel Crevole."/>
    <x v="0"/>
    <x v="1"/>
    <s v="Murlo Cultura"/>
    <m/>
    <m/>
    <x v="4"/>
    <m/>
    <x v="3"/>
    <m/>
    <m/>
    <m/>
    <m/>
    <m/>
    <x v="71"/>
    <x v="0"/>
    <x v="1"/>
  </r>
  <r>
    <s v="MANGANELLI"/>
    <s v="GIUSEPPE"/>
    <s v="01/04/2001"/>
    <m/>
    <s v="Docenti di ruolo di IIa fascia"/>
    <s v="Settore BIO/05 - Zoologia"/>
    <s v="BENOCCI, ANDREA; MANGANELLI, GIUSEPPE"/>
    <n v="2"/>
    <s v="Scavi nel patrimonio museale: spunti di ricerca dal riordino di una collezione museale"/>
    <x v="4"/>
    <x v="3"/>
    <m/>
    <m/>
    <m/>
    <x v="4"/>
    <m/>
    <x v="3"/>
    <m/>
    <m/>
    <m/>
    <m/>
    <m/>
    <x v="71"/>
    <x v="0"/>
    <x v="1"/>
  </r>
  <r>
    <s v="MANGANELLI"/>
    <s v="GIUSEPPE"/>
    <s v="01/04/2001"/>
    <m/>
    <s v="Docenti di ruolo di IIa fascia"/>
    <s v="Settore BIO/05 - Zoologia"/>
    <s v="BENOCCI, ANDREA; MANGANELLI, GIUSEPPE"/>
    <n v="2"/>
    <s v="Local and regional scale biodiversity patterns of forest snail assemblage in Tuscany (central Italy)"/>
    <x v="0"/>
    <x v="0"/>
    <s v="COMMUNITY ECOLOGY"/>
    <n v="5"/>
    <n v="71.555000000000007"/>
    <x v="1"/>
    <n v="66.040999999999997"/>
    <x v="2"/>
    <n v="4"/>
    <n v="88.58"/>
    <s v="Q4"/>
    <n v="75"/>
    <s v="Q4"/>
    <x v="71"/>
    <x v="0"/>
    <x v="1"/>
  </r>
  <r>
    <s v="MANGANELLI"/>
    <s v="GIUSEPPE"/>
    <s v="01/04/2001"/>
    <m/>
    <s v="Docenti di ruolo di IIa fascia"/>
    <s v="Settore BIO/05 - Zoologia"/>
    <s v="BENOCCI, ANDREA; MANGANELLI, GIUSEPPE"/>
    <n v="2"/>
    <s v="La Storia naturale nel Fondo Mascagni. Un viaggio nella letteratura scientifica dei secoli ruggenti (XVII e XVIII)"/>
    <x v="3"/>
    <x v="0"/>
    <m/>
    <m/>
    <m/>
    <x v="4"/>
    <m/>
    <x v="3"/>
    <m/>
    <m/>
    <m/>
    <m/>
    <m/>
    <x v="71"/>
    <x v="0"/>
    <x v="1"/>
  </r>
  <r>
    <s v="MANGANELLI"/>
    <s v="GIUSEPPE"/>
    <s v="01/04/2001"/>
    <m/>
    <s v="Docenti di ruolo di IIa fascia"/>
    <s v="Settore BIO/05 - Zoologia"/>
    <s v="BENOCCI, ANDREA; MANGANELLI, GIUSEPPE"/>
    <n v="2"/>
    <s v="Collezioni malacologiche e monitoraggi delle comunità di molluschi terrestri del Delta del Po e della Pianura Padana orientale: il Progetto CoSMoS – Collecting Snails, Monitoring Snails"/>
    <x v="0"/>
    <x v="0"/>
    <s v="QUADERNI DEL MUSEO CIVICO DI STORIA NATURALE DI FERRARA"/>
    <m/>
    <m/>
    <x v="4"/>
    <m/>
    <x v="3"/>
    <m/>
    <m/>
    <m/>
    <m/>
    <m/>
    <x v="71"/>
    <x v="0"/>
    <x v="1"/>
  </r>
  <r>
    <s v="MANGANELLI"/>
    <s v="GIUSEPPE"/>
    <s v="01/04/2001"/>
    <m/>
    <s v="Docenti di ruolo di IIa fascia"/>
    <s v="Settore BIO/05 - Zoologia"/>
    <s v="MANGANELLI, GIUSEPPE; BENOCCI, ANDREA"/>
    <n v="2"/>
    <s v="Società Malacologica Italiana 1874-1906"/>
    <x v="0"/>
    <x v="3"/>
    <s v="ARCHIVES OF NATURAL HISTORY"/>
    <n v="1"/>
    <n v="31.056000000000001"/>
    <x v="0"/>
    <n v="33.534999999999997"/>
    <x v="0"/>
    <n v="1"/>
    <n v="62.56"/>
    <s v="Q3"/>
    <n v="99.193550000000002"/>
    <s v="Q4"/>
    <x v="71"/>
    <x v="0"/>
    <x v="1"/>
  </r>
  <r>
    <s v="MANGANELLI"/>
    <s v="GIUSEPPE"/>
    <s v="01/04/2001"/>
    <m/>
    <s v="Docenti di ruolo di IIa fascia"/>
    <s v="Settore BIO/05 - Zoologia"/>
    <s v="MANGANELLI, GIUSEPPE; BENOCCI, ANDREA"/>
    <n v="2"/>
    <s v="Middle Pleistocene  (MIS 14) environmental conditions in the central Mediterranean derived from terrestrial molluscs and carbonate stable isotopes from Sulmona Basin (Italy)"/>
    <x v="0"/>
    <x v="3"/>
    <s v="PALAEOGEOGRAPHY PALAEOCLIMATOLOGY PALAEOECOLOGY"/>
    <n v="19"/>
    <n v="22.827999999999999"/>
    <x v="3"/>
    <n v="10.308999999999999"/>
    <x v="1"/>
    <n v="17"/>
    <n v="22.67"/>
    <s v="Q1"/>
    <n v="8.0357140000000005"/>
    <s v="Q1"/>
    <x v="71"/>
    <x v="0"/>
    <x v="1"/>
  </r>
  <r>
    <s v="MANGANELLI"/>
    <s v="GIUSEPPE"/>
    <s v="01/04/2001"/>
    <m/>
    <s v="Docenti di ruolo di IIa fascia"/>
    <s v="Settore BIO/05 - Zoologia"/>
    <s v="MANGANELLI, GIUSEPPE; BARBATO, DEBORA; GIUSTI, FOLCO"/>
    <n v="3"/>
    <s v="Hypnophila zirjensis n. sp., a new azecid land snail from the Croatian island of žirje (Gastropoda: Pulmonata: Orthurethra)"/>
    <x v="0"/>
    <x v="4"/>
    <s v="JOURNAL OF CONCHOLOGY"/>
    <n v="3"/>
    <n v="71.664000000000001"/>
    <x v="1"/>
    <n v="81.963999999999999"/>
    <x v="4"/>
    <n v="0"/>
    <n v="100"/>
    <s v="Q4"/>
    <n v="96.176469999999995"/>
    <s v="Q4"/>
    <x v="71"/>
    <x v="0"/>
    <x v="1"/>
  </r>
  <r>
    <s v="MANGANELLI"/>
    <s v="GIUSEPPE"/>
    <s v="01/04/2001"/>
    <m/>
    <s v="Docenti di ruolo di IIa fascia"/>
    <s v="Settore BIO/05 - Zoologia"/>
    <s v="MANGANELLI, GIUSEPPE; BENOCCI, ANDREA; GIUSTI, FOLCO"/>
    <n v="3"/>
    <s v="Chiocciole e lumache dell'Arcipelago Toscano"/>
    <x v="2"/>
    <x v="0"/>
    <m/>
    <m/>
    <m/>
    <x v="4"/>
    <m/>
    <x v="3"/>
    <m/>
    <m/>
    <m/>
    <m/>
    <m/>
    <x v="71"/>
    <x v="0"/>
    <x v="1"/>
  </r>
  <r>
    <s v="MANGANELLI"/>
    <s v="GIUSEPPE"/>
    <s v="01/04/2001"/>
    <m/>
    <s v="Docenti di ruolo di IIa fascia"/>
    <s v="Settore BIO/05 - Zoologia"/>
    <s v="MANGANELLI, GIUSEPPE; BENOCCI, ANDREA; GIUSTI, FOLCO"/>
    <n v="3"/>
    <s v="A Campylaea species from Corsica (Gastropoda: Pulmonata: Helicidae)"/>
    <x v="0"/>
    <x v="4"/>
    <s v="JOURNAL OF CONCHOLOGY"/>
    <n v="0"/>
    <n v="93.616"/>
    <x v="2"/>
    <n v="81.963999999999999"/>
    <x v="4"/>
    <n v="1"/>
    <n v="91.08"/>
    <s v="Q4"/>
    <n v="96.176469999999995"/>
    <s v="Q4"/>
    <x v="71"/>
    <x v="0"/>
    <x v="1"/>
  </r>
  <r>
    <s v="MANGANELLI"/>
    <s v="GIUSEPPE"/>
    <s v="01/04/2001"/>
    <m/>
    <s v="Docenti di ruolo di IIa fascia"/>
    <s v="Settore BIO/05 - Zoologia"/>
    <s v="MANGANELLI, GIUSEPPE; BENOCCI, ANDREA; GIUSTI, FOLCO"/>
    <n v="3"/>
    <s v="A Liburnica species from Southern Italy (Gastropoda: Pulmonata: Helicidae)"/>
    <x v="0"/>
    <x v="2"/>
    <s v="JOURNAL OF CONCHOLOGY"/>
    <m/>
    <m/>
    <x v="4"/>
    <m/>
    <x v="3"/>
    <n v="0"/>
    <n v="100"/>
    <s v="Q4"/>
    <n v="72.484999999999999"/>
    <s v="Q3"/>
    <x v="71"/>
    <x v="0"/>
    <x v="1"/>
  </r>
  <r>
    <s v="MANGANELLI"/>
    <s v="GIUSEPPE"/>
    <s v="01/04/2001"/>
    <m/>
    <s v="Docenti di ruolo di IIa fascia"/>
    <s v="Settore BIO/05 - Zoologia"/>
    <s v="MANGANELLI, GIUSEPPE; GIUSTI, FOLCO; BARBATO, DEBORA"/>
    <n v="3"/>
    <s v="Exploration of phylogeography of Monacha cantiana s.l. continues: the populations of the Apuan Alps (NW Tuscany, Italy) (Eupulmonata, Stylommatophora, Hygromiidae)"/>
    <x v="0"/>
    <x v="2"/>
    <s v="ZOOKEYS"/>
    <n v="7"/>
    <n v="34.625"/>
    <x v="0"/>
    <n v="44.341999999999999"/>
    <x v="0"/>
    <n v="4"/>
    <n v="56.45"/>
    <s v="Q3"/>
    <n v="52.366999999999997"/>
    <s v="Q3"/>
    <x v="71"/>
    <x v="0"/>
    <x v="1"/>
  </r>
  <r>
    <s v="MANGANELLI"/>
    <s v="GIUSEPPE"/>
    <s v="01/04/2001"/>
    <m/>
    <s v="Docenti di ruolo di IIa fascia"/>
    <s v="Settore BIO/05 - Zoologia"/>
    <s v="BENOCCI, ANDREA; BRATTO, CHIARA; MANGANELLI, GIUSEPPE"/>
    <n v="3"/>
    <s v="I Fisiocritici: un percorso di cultura accademica lungo oltre tre secoli"/>
    <x v="9"/>
    <x v="1"/>
    <m/>
    <m/>
    <m/>
    <x v="4"/>
    <m/>
    <x v="3"/>
    <m/>
    <m/>
    <m/>
    <m/>
    <m/>
    <x v="71"/>
    <x v="0"/>
    <x v="1"/>
  </r>
  <r>
    <s v="MANGANELLI"/>
    <s v="GIUSEPPE"/>
    <s v="01/04/2001"/>
    <m/>
    <s v="Docenti di ruolo di IIa fascia"/>
    <s v="Settore BIO/05 - Zoologia"/>
    <s v="BENOCCI, ANDREA; BRATTO, CHIARA; MANGANELLI, GIUSEPPE"/>
    <n v="3"/>
    <s v="Curiosi per natura: l'Accademia dei Fisiocritici e il suo Museo di Storia Naturale"/>
    <x v="9"/>
    <x v="1"/>
    <m/>
    <m/>
    <m/>
    <x v="4"/>
    <m/>
    <x v="3"/>
    <m/>
    <m/>
    <m/>
    <m/>
    <m/>
    <x v="71"/>
    <x v="0"/>
    <x v="1"/>
  </r>
  <r>
    <s v="MANGANELLI"/>
    <s v="GIUSEPPE"/>
    <s v="01/04/2001"/>
    <m/>
    <s v="Docenti di ruolo di IIa fascia"/>
    <s v="Settore BIO/05 - Zoologia"/>
    <s v="BENOCCI, ANDREA; BRATTO, CHIARA; MANGANELLI, GIUSEPPE"/>
    <n v="3"/>
    <s v="Il progetto Natural History di Google Arts &amp; Culture: una prestigiosa vetrina per i musei scientifici nell'era digitale"/>
    <x v="4"/>
    <x v="2"/>
    <m/>
    <m/>
    <m/>
    <x v="4"/>
    <m/>
    <x v="3"/>
    <m/>
    <m/>
    <m/>
    <m/>
    <m/>
    <x v="71"/>
    <x v="0"/>
    <x v="1"/>
  </r>
  <r>
    <s v="MANGANELLI"/>
    <s v="GIUSEPPE"/>
    <s v="01/04/2001"/>
    <m/>
    <s v="Docenti di ruolo di IIa fascia"/>
    <s v="Settore BIO/05 - Zoologia"/>
    <s v="BARBATO, DEBORA; BENOCCI, ANDREA; MANGANELLI, GIUSEPPE"/>
    <n v="3"/>
    <s v="The biogeography of non-marine molluscs in the Tuscan Archipelago reveals combined effects of current eco-geographical drivers and paleogeography"/>
    <x v="0"/>
    <x v="4"/>
    <s v="ORGANISMS DIVERSITY &amp; EVOLUTION"/>
    <n v="4"/>
    <n v="65.281999999999996"/>
    <x v="1"/>
    <n v="33.813000000000002"/>
    <x v="0"/>
    <n v="4"/>
    <n v="61.13"/>
    <s v="Q3"/>
    <n v="10.882353"/>
    <s v="Q1"/>
    <x v="71"/>
    <x v="0"/>
    <x v="1"/>
  </r>
  <r>
    <s v="MANGANELLI"/>
    <s v="GIUSEPPE"/>
    <s v="01/04/2001"/>
    <m/>
    <s v="Docenti di ruolo di IIa fascia"/>
    <s v="Settore BIO/05 - Zoologia"/>
    <s v="BENOCCI, ANDREA; MANGANELLI, GIUSEPPE; BRUTTINI, ELISA"/>
    <n v="3"/>
    <s v="&quot;Il Museo in tasca&quot;: un'applicazione per scoprire le collezioni naturalistiche dei Fisiocritici tramite dispositivi mobili"/>
    <x v="4"/>
    <x v="3"/>
    <m/>
    <m/>
    <m/>
    <x v="4"/>
    <m/>
    <x v="3"/>
    <m/>
    <m/>
    <m/>
    <m/>
    <m/>
    <x v="71"/>
    <x v="0"/>
    <x v="1"/>
  </r>
  <r>
    <s v="MANGANELLI"/>
    <s v="GIUSEPPE"/>
    <s v="01/04/2001"/>
    <m/>
    <s v="Docenti di ruolo di IIa fascia"/>
    <s v="Settore BIO/05 - Zoologia"/>
    <s v="MANGANELLI, GIUSEPPE; BARBATO, DEBORA; BENOCCI, ANDREA"/>
    <n v="3"/>
    <s v="Non marine molluscs of Monte Argentario [I molluschi terrestri e d'acqua dolce del Monte Argentario]"/>
    <x v="0"/>
    <x v="3"/>
    <s v="ATTI DELLA SOCIETÀ TOSCANA DI SCIENZE NATURALI RESIDENTE IN PISA. MEMORIE. SERIE B"/>
    <n v="3"/>
    <n v="78.325999999999993"/>
    <x v="2"/>
    <n v="70.626000000000005"/>
    <x v="2"/>
    <m/>
    <m/>
    <m/>
    <m/>
    <m/>
    <x v="71"/>
    <x v="0"/>
    <x v="1"/>
  </r>
  <r>
    <s v="MANGANELLI"/>
    <s v="GIUSEPPE"/>
    <s v="01/04/2001"/>
    <m/>
    <s v="Docenti di ruolo di IIa fascia"/>
    <s v="Settore BIO/05 - Zoologia"/>
    <s v="GIUSTI, FOLCO; FIORENTINO, VIVIANA; MANGANELLI, GIUSEPPE"/>
    <n v="3"/>
    <s v="A neotype for Helix cincta Müller, 1774 (Gastropoda, Pulmonata, Helicidae)"/>
    <x v="0"/>
    <x v="0"/>
    <s v="JOURNAL OF CONCHOLOGY"/>
    <n v="2"/>
    <n v="85.516999999999996"/>
    <x v="2"/>
    <n v="84.662000000000006"/>
    <x v="4"/>
    <n v="2"/>
    <n v="86.8"/>
    <s v="Q4"/>
    <n v="90.373000000000005"/>
    <s v="Q4"/>
    <x v="71"/>
    <x v="0"/>
    <x v="1"/>
  </r>
  <r>
    <s v="MANGANELLI"/>
    <s v="GIUSEPPE"/>
    <s v="01/04/2001"/>
    <m/>
    <s v="Docenti di ruolo di IIa fascia"/>
    <s v="Settore BIO/05 - Zoologia"/>
    <s v="MANGANELLI, GIUSEPPE; BENOCCI, ANDREA; FAVILLI, LEONARDO"/>
    <n v="3"/>
    <s v="Orculella bulgarica (Hesse, 1915) (Gastropoda, Pulmonata, Orculidae) from the Middle Pleistocene to the Holocene of central Italy: another eastern element in the fauna of peninsular Italy"/>
    <x v="0"/>
    <x v="0"/>
    <s v="BOLLETTINO DELLA SOCIETÀ PALEONTOLOGICA ITALIANA"/>
    <n v="0"/>
    <n v="96.463999999999999"/>
    <x v="2"/>
    <n v="81.891999999999996"/>
    <x v="4"/>
    <n v="0"/>
    <n v="100"/>
    <s v="Q4"/>
    <n v="82.406999999999996"/>
    <s v="Q4"/>
    <x v="71"/>
    <x v="0"/>
    <x v="1"/>
  </r>
  <r>
    <s v="MANGANELLI"/>
    <s v="GIUSEPPE"/>
    <s v="01/04/2001"/>
    <m/>
    <s v="Docenti di ruolo di IIa fascia"/>
    <s v="Settore BIO/05 - Zoologia"/>
    <s v="FAVILLI, LEONARDO; PIAZZINI, SANDRO; MANGANELLI, GIUSEPPE"/>
    <n v="3"/>
    <s v="New records of Cupido argiades (Pallas, 1771) in Tuscany (Lepidoptera, Lycaenidae) [Nuovi reperti di Cupido argiades (Pallas, 1771) in Toscana (Lepidoptera, Lycaenidae)]"/>
    <x v="0"/>
    <x v="3"/>
    <s v="ATTI DELLA SOCIETÀ TOSCANA DI SCIENZE NATURALI RESIDENTE IN PISA. MEMORIE. SERIE B"/>
    <n v="0"/>
    <n v="93.781000000000006"/>
    <x v="2"/>
    <n v="70.626000000000005"/>
    <x v="2"/>
    <m/>
    <m/>
    <m/>
    <m/>
    <m/>
    <x v="71"/>
    <x v="0"/>
    <x v="1"/>
  </r>
  <r>
    <s v="MANGANELLI"/>
    <s v="GIUSEPPE"/>
    <s v="01/04/2001"/>
    <m/>
    <s v="Docenti di ruolo di IIa fascia"/>
    <s v="Settore BIO/05 - Zoologia"/>
    <s v="PIAZZINI, SANDRO; FAVILLI, LEONARDO; MANGANELLI, GIUSEPPE"/>
    <n v="3"/>
    <s v="Atlante dei Pesci della provincia di Siena"/>
    <x v="2"/>
    <x v="1"/>
    <m/>
    <m/>
    <m/>
    <x v="4"/>
    <m/>
    <x v="3"/>
    <m/>
    <m/>
    <m/>
    <m/>
    <m/>
    <x v="71"/>
    <x v="0"/>
    <x v="1"/>
  </r>
  <r>
    <s v="MANGANELLI"/>
    <s v="GIUSEPPE"/>
    <s v="01/04/2001"/>
    <m/>
    <s v="Docenti di ruolo di IIa fascia"/>
    <s v="Settore BIO/05 - Zoologia"/>
    <s v="MANGANELLI, GIUSEPPE; BARBATO, DEBORA; BENOCCI, ANDREA; GIUSTI, FOLCO"/>
    <n v="4"/>
    <s v="Unravelling the tangle of the azecid land snails: a survey on the supraspecific systematics based on comparative morphology and molecular phylogeny (Gastropoda: Eupulmonata: Orthurethra)"/>
    <x v="0"/>
    <x v="2"/>
    <s v="FOLIA MALACOLOGICA"/>
    <m/>
    <m/>
    <x v="4"/>
    <m/>
    <x v="3"/>
    <m/>
    <m/>
    <m/>
    <m/>
    <m/>
    <x v="71"/>
    <x v="0"/>
    <x v="1"/>
  </r>
  <r>
    <s v="MANGANELLI"/>
    <s v="GIUSEPPE"/>
    <s v="01/04/2001"/>
    <m/>
    <s v="Docenti di ruolo di IIa fascia"/>
    <s v="Settore BIO/05 - Zoologia"/>
    <s v="BARBATO, DEBORA; BENOCCI, ANDREA; CARUSO, TANCREDI; MANGANELLI, GIUSEPPE"/>
    <n v="4"/>
    <s v="The role of dispersal and local environment in urban land snail assemblages: an example of three cities in Central Italy"/>
    <x v="0"/>
    <x v="3"/>
    <s v="URBAN ECOSYSTEMS"/>
    <n v="18"/>
    <n v="22.457999999999998"/>
    <x v="3"/>
    <n v="20.981000000000002"/>
    <x v="1"/>
    <n v="15"/>
    <n v="23.78"/>
    <s v="Q1"/>
    <n v="41.228070000000002"/>
    <s v="Q2"/>
    <x v="71"/>
    <x v="0"/>
    <x v="1"/>
  </r>
  <r>
    <s v="MANGANELLI"/>
    <s v="GIUSEPPE"/>
    <s v="01/04/2001"/>
    <m/>
    <s v="Docenti di ruolo di IIa fascia"/>
    <s v="Settore BIO/05 - Zoologia"/>
    <s v="BENOCCI, ANDREA; FAVILLI, LEONARDO; BARBATO, DEBORA; MANGANELLI, GIUSEPPE"/>
    <n v="4"/>
    <s v="Fauna urbana: biodiversità e conservazione."/>
    <x v="4"/>
    <x v="3"/>
    <m/>
    <m/>
    <m/>
    <x v="4"/>
    <m/>
    <x v="3"/>
    <m/>
    <m/>
    <m/>
    <m/>
    <m/>
    <x v="71"/>
    <x v="0"/>
    <x v="1"/>
  </r>
  <r>
    <s v="MANGANELLI"/>
    <s v="GIUSEPPE"/>
    <s v="01/04/2001"/>
    <m/>
    <s v="Docenti di ruolo di IIa fascia"/>
    <s v="Settore BIO/05 - Zoologia"/>
    <s v="FAVILLI, LEONARDO; BENOCCI, ANDREA; PIAZZINI, SANDRO; MANGANELLI, GIUSEPPE"/>
    <n v="4"/>
    <s v="Il Padule di Rosia: un ambiente da ripristinare."/>
    <x v="0"/>
    <x v="3"/>
    <s v="ETRURIANATURA"/>
    <m/>
    <m/>
    <x v="4"/>
    <m/>
    <x v="3"/>
    <m/>
    <m/>
    <m/>
    <m/>
    <m/>
    <x v="71"/>
    <x v="0"/>
    <x v="1"/>
  </r>
  <r>
    <s v="MANGANELLI"/>
    <s v="GIUSEPPE"/>
    <s v="01/04/2001"/>
    <m/>
    <s v="Docenti di ruolo di IIa fascia"/>
    <s v="Settore BIO/05 - Zoologia"/>
    <s v="FAVILLI, LEONARDO; PIAZZINI, SANDRO; BARBATO, DEBORA; MANGANELLI, GIUSEPPE"/>
    <n v="4"/>
    <s v="Acclimatization of Poecilia reticulata (Peters, 1859) and Xiphophorus maculatus (Gunther, 1866) (Cyprinodontiformes: Poeciliidae) in central Italy"/>
    <x v="0"/>
    <x v="4"/>
    <s v="JOURNAL OF APPLIED ICHTHYOLOGY"/>
    <n v="0"/>
    <n v="95.584000000000003"/>
    <x v="2"/>
    <n v="81.028999999999996"/>
    <x v="4"/>
    <n v="0"/>
    <n v="100"/>
    <s v="Q4"/>
    <n v="74.537040000000005"/>
    <s v="Q3"/>
    <x v="71"/>
    <x v="0"/>
    <x v="1"/>
  </r>
  <r>
    <s v="MANGANELLI"/>
    <s v="GIUSEPPE"/>
    <s v="01/04/2001"/>
    <m/>
    <s v="Docenti di ruolo di IIa fascia"/>
    <s v="Settore BIO/05 - Zoologia"/>
    <s v="FAVILLI, LEONARDO; BENOCCI, ANDREA; ANGIOLINI, CLAUDIA; MANGANELLI, GIUSEPPE"/>
    <n v="4"/>
    <s v="Gli habitat, la flora e la fauna degli ambienti termali della Toscana meridionale"/>
    <x v="0"/>
    <x v="4"/>
    <s v="ETRURIANATURA"/>
    <m/>
    <m/>
    <x v="4"/>
    <m/>
    <x v="3"/>
    <m/>
    <m/>
    <m/>
    <m/>
    <m/>
    <x v="71"/>
    <x v="0"/>
    <x v="1"/>
  </r>
  <r>
    <s v="MANGANELLI"/>
    <s v="GIUSEPPE"/>
    <s v="01/04/2001"/>
    <m/>
    <s v="Docenti di ruolo di IIa fascia"/>
    <s v="Settore BIO/05 - Zoologia"/>
    <s v="ANGIOLINI, CLAUDIA; BENOCCI, ANDREA; BONARI, GIANMARIA; CASTAGNINI, PAOLO; FIASCHI, TIBERIO; LOPPI, STEFANO; MANGANELLI, GIUSEPPE"/>
    <n v="7"/>
    <s v="Contributions for a vascular flora of Tuscany. IX (507-605). _x000a_Contributi per una flora vascolare di toscana. IX (507-605)."/>
    <x v="0"/>
    <x v="3"/>
    <s v="ATTI DELLA SOCIETÀ TOSCANA DI SCIENZE NATURALI RESIDENTE IN PISA. MEMORIE. SERIE B"/>
    <n v="8"/>
    <n v="52.92"/>
    <x v="1"/>
    <n v="64.766000000000005"/>
    <x v="2"/>
    <m/>
    <m/>
    <m/>
    <m/>
    <m/>
    <x v="71"/>
    <x v="0"/>
    <x v="1"/>
  </r>
  <r>
    <s v="MARCHETTINI"/>
    <s v="NADIA"/>
    <s v="20/04/2000"/>
    <m/>
    <s v="Docenti di ruolo di Ia fascia"/>
    <s v="Settore CHIM/12 - Chimica dell'Ambiente e dei Beni Culturali"/>
    <s v="MARCHETTINI, NADIA; TIEZZI, ENZO"/>
    <n v="2"/>
    <s v="Nanostructures of Water Molecules in Iteratively Filtered Water"/>
    <x v="0"/>
    <x v="1"/>
    <s v="WATER: A MULTIDISCIPLINARY RESEARCH JOURNAL"/>
    <m/>
    <m/>
    <x v="4"/>
    <m/>
    <x v="3"/>
    <m/>
    <m/>
    <m/>
    <m/>
    <m/>
    <x v="72"/>
    <x v="0"/>
    <x v="1"/>
  </r>
  <r>
    <s v="MARCHETTINI"/>
    <s v="NADIA"/>
    <s v="20/04/2000"/>
    <m/>
    <s v="Docenti di ruolo di Ia fascia"/>
    <s v="Settore CHIM/12 - Chimica dell'Ambiente e dei Beni Culturali"/>
    <s v="MARCHETTINI, NADIA; ROSSI, FEDERICO"/>
    <n v="2"/>
    <s v="Controlling chemical chaos in the Belousov-Zhabotinsky oscillator"/>
    <x v="4"/>
    <x v="4"/>
    <m/>
    <n v="1"/>
    <n v="46.561999999999998"/>
    <x v="0"/>
    <n v="59.332000000000001"/>
    <x v="2"/>
    <n v="0"/>
    <n v="100"/>
    <s v="Q4"/>
    <m/>
    <m/>
    <x v="73"/>
    <x v="0"/>
    <x v="1"/>
  </r>
  <r>
    <s v="MARCHETTINI"/>
    <s v="NADIA"/>
    <s v="20/04/2000"/>
    <m/>
    <s v="Docenti di ruolo di Ia fascia"/>
    <s v="Settore CHIM/12 - Chimica dell'Ambiente e dei Beni Culturali"/>
    <s v="MARCHETTINI, NADIA; ROSSI, FEDERICO"/>
    <n v="2"/>
    <s v="Enhanced solubility of trichloroethylene (TCE) by a poly-oxyethylene alcohol as green surfactant"/>
    <x v="0"/>
    <x v="4"/>
    <s v="ENVIRONMENTAL TECHNOLOGY &amp; INNOVATION"/>
    <n v="13"/>
    <n v="34.345999999999997"/>
    <x v="0"/>
    <n v="38.616"/>
    <x v="0"/>
    <n v="11"/>
    <n v="54.78"/>
    <s v="Q3"/>
    <n v="37.250996000000001"/>
    <s v="Q2"/>
    <x v="73"/>
    <x v="0"/>
    <x v="1"/>
  </r>
  <r>
    <s v="MARCHETTINI"/>
    <s v="NADIA"/>
    <s v="20/04/2000"/>
    <m/>
    <s v="Docenti di ruolo di Ia fascia"/>
    <s v="Settore CHIM/12 - Chimica dell'Ambiente e dei Beni Culturali"/>
    <s v="MARCHETTINI, NADIA; ROSSI, FEDERICO"/>
    <n v="2"/>
    <s v="Optimization of the anaerobic denitrification process mediated by Bacillus cereus in a batch reactor"/>
    <x v="0"/>
    <x v="2"/>
    <s v="ENVIRONMENTAL TECHNOLOGY &amp; INNOVATION"/>
    <n v="5"/>
    <n v="52.097999999999999"/>
    <x v="1"/>
    <n v="25.963999999999999"/>
    <x v="0"/>
    <n v="5"/>
    <n v="71.75"/>
    <s v="Q3"/>
    <n v="33.018999999999998"/>
    <s v="Q2"/>
    <x v="73"/>
    <x v="0"/>
    <x v="1"/>
  </r>
  <r>
    <s v="MARCHETTINI"/>
    <s v="NADIA"/>
    <s v="20/04/2000"/>
    <m/>
    <s v="Docenti di ruolo di Ia fascia"/>
    <s v="Settore CHIM/12 - Chimica dell'Ambiente e dei Beni Culturali"/>
    <s v="MARCHETTINI, NADIA; ROSSI, FEDERICO"/>
    <n v="2"/>
    <s v="Control of chemical chaos through medium viscosity in a batch ferroin-catalysed Belousov-Zhabotinsky reaction"/>
    <x v="0"/>
    <x v="3"/>
    <s v="PHYSICAL CHEMISTRY CHEMICAL PHYSICS"/>
    <n v="22"/>
    <n v="28.510999999999999"/>
    <x v="0"/>
    <n v="15.125"/>
    <x v="1"/>
    <n v="19"/>
    <n v="28.61"/>
    <s v="Q2"/>
    <n v="22.972973"/>
    <s v="Q1"/>
    <x v="73"/>
    <x v="0"/>
    <x v="1"/>
  </r>
  <r>
    <s v="MARCHETTINI"/>
    <s v="NADIA"/>
    <s v="20/04/2000"/>
    <m/>
    <s v="Docenti di ruolo di Ia fascia"/>
    <s v="Settore CHIM/12 - Chimica dell'Ambiente e dei Beni Culturali"/>
    <s v="ROSSI, FEDERICO; MARCHETTINI, NADIA"/>
    <n v="2"/>
    <s v="An improved method for BTEX extraction from charcoal"/>
    <x v="0"/>
    <x v="0"/>
    <s v="ANALYTICAL METHODS"/>
    <n v="29"/>
    <n v="10.189"/>
    <x v="3"/>
    <n v="15.78"/>
    <x v="1"/>
    <n v="24"/>
    <n v="17.420000000000002"/>
    <s v="Q1"/>
    <n v="34.799999999999997"/>
    <s v="Q2"/>
    <x v="73"/>
    <x v="0"/>
    <x v="1"/>
  </r>
  <r>
    <s v="MARCHETTINI"/>
    <s v="NADIA"/>
    <s v="20/04/2000"/>
    <m/>
    <s v="Docenti di ruolo di Ia fascia"/>
    <s v="Settore CHIM/12 - Chimica dell'Ambiente e dei Beni Culturali"/>
    <s v="ROSSI, FEDERICO; MARCHETTINI, NADIA"/>
    <n v="2"/>
    <s v="Determination of the trichloroethylene diffusion coefficient in water"/>
    <x v="0"/>
    <x v="0"/>
    <s v="AICHE JOURNAL"/>
    <n v="29"/>
    <n v="25.401"/>
    <x v="0"/>
    <n v="17.466000000000001"/>
    <x v="1"/>
    <n v="27"/>
    <n v="35.93"/>
    <s v="Q2"/>
    <n v="16.667000000000002"/>
    <s v="Q1"/>
    <x v="73"/>
    <x v="0"/>
    <x v="1"/>
  </r>
  <r>
    <s v="MARCHETTINI"/>
    <s v="NADIA"/>
    <s v="20/04/2000"/>
    <m/>
    <s v="Docenti di ruolo di Ia fascia"/>
    <s v="Settore CHIM/12 - Chimica dell'Ambiente e dei Beni Culturali"/>
    <s v="ROSSI, FEDERICO; MARCHETTINI, NADIA"/>
    <n v="2"/>
    <s v="DETERMINATION OF TRICHLOROETHYLENE DIFFUSION MATRIX IN WATER AND MICELLAR SOLUTIONS"/>
    <x v="6"/>
    <x v="0"/>
    <m/>
    <m/>
    <m/>
    <x v="4"/>
    <m/>
    <x v="3"/>
    <m/>
    <m/>
    <m/>
    <m/>
    <m/>
    <x v="73"/>
    <x v="0"/>
    <x v="1"/>
  </r>
  <r>
    <s v="MARCHETTINI"/>
    <s v="NADIA"/>
    <s v="20/04/2000"/>
    <m/>
    <s v="Docenti di ruolo di Ia fascia"/>
    <s v="Settore CHIM/12 - Chimica dell'Ambiente e dei Beni Culturali"/>
    <s v="MACCANTI, MATTEO; MARCHETTINI, NADIA"/>
    <n v="2"/>
    <s v="Energy transition for the decarbonisation of urban neighborhoods: A case study in Seville, Spain"/>
    <x v="3"/>
    <x v="4"/>
    <m/>
    <n v="4"/>
    <n v="71.759"/>
    <x v="1"/>
    <n v="95.257999999999996"/>
    <x v="4"/>
    <m/>
    <m/>
    <m/>
    <m/>
    <m/>
    <x v="72"/>
    <x v="0"/>
    <x v="1"/>
  </r>
  <r>
    <s v="MARCHETTINI"/>
    <s v="NADIA"/>
    <s v="20/04/2000"/>
    <m/>
    <s v="Docenti di ruolo di Ia fascia"/>
    <s v="Settore CHIM/12 - Chimica dell'Ambiente e dei Beni Culturali"/>
    <s v="ATREI, ANDREA MASSIMO; MARCHETTINI, NADIA"/>
    <n v="2"/>
    <s v="Advanced NMR methodologies and micro-analytical techniques to investigate the stratigraphy and materials of 14th century Sienese wooden paintings"/>
    <x v="0"/>
    <x v="1"/>
    <s v="MICROCHEMICAL JOURNAL"/>
    <n v="18"/>
    <n v="34.56"/>
    <x v="0"/>
    <n v="41.329000000000001"/>
    <x v="0"/>
    <n v="15"/>
    <n v="46.46"/>
    <s v="Q2"/>
    <n v="24.342106000000001"/>
    <s v="Q1"/>
    <x v="72"/>
    <x v="0"/>
    <x v="1"/>
  </r>
  <r>
    <s v="MARCHETTINI"/>
    <s v="NADIA"/>
    <s v="20/04/2000"/>
    <m/>
    <s v="Docenti di ruolo di Ia fascia"/>
    <s v="Settore CHIM/12 - Chimica dell'Ambiente e dei Beni Culturali"/>
    <s v="DAMIANI, DAMIANO; ROSSI, FEDERICO; MARCHETTINI, NADIA"/>
    <n v="3"/>
    <s v="Pollutants monitoring and air quality evaluation in a confined environment: The ‘Majesty’ of Ambrogio Lorenzetti in the St. Augustine Church in Siena (Italy)"/>
    <x v="0"/>
    <x v="1"/>
    <s v="ATMOSPHERIC POLLUTION RESEARCH"/>
    <n v="19"/>
    <n v="41.491"/>
    <x v="0"/>
    <n v="65.965000000000003"/>
    <x v="2"/>
    <n v="11"/>
    <n v="63.55"/>
    <s v="Q3"/>
    <n v="59.170307000000001"/>
    <s v="Q3"/>
    <x v="73"/>
    <x v="0"/>
    <x v="1"/>
  </r>
  <r>
    <s v="MARCHETTINI"/>
    <s v="NADIA"/>
    <s v="20/04/2000"/>
    <m/>
    <s v="Docenti di ruolo di Ia fascia"/>
    <s v="Settore CHIM/12 - Chimica dell'Ambiente e dei Beni Culturali"/>
    <s v="MARCHI, MICHELA; NICCOLUCCI, VALENTINA; MARCHETTINI, NADIA"/>
    <n v="3"/>
    <s v="Urban sustainability: CO2 uptake by green areas in the historic centre of Siena"/>
    <x v="0"/>
    <x v="3"/>
    <s v="INTERNATIONAL JOURNAL OF DESIGN &amp; NATURE AND ECODYNAMICS"/>
    <n v="6"/>
    <n v="41.677"/>
    <x v="0"/>
    <n v="62.122"/>
    <x v="2"/>
    <m/>
    <m/>
    <m/>
    <m/>
    <m/>
    <x v="72"/>
    <x v="0"/>
    <x v="1"/>
  </r>
  <r>
    <s v="MARCHETTINI"/>
    <s v="NADIA"/>
    <s v="20/04/2000"/>
    <m/>
    <s v="Docenti di ruolo di Ia fascia"/>
    <s v="Settore CHIM/12 - Chimica dell'Ambiente e dei Beni Culturali"/>
    <s v="MARCHI, MICHELA; NICCOLUCCI, VALENTINA; MARCHETTINI, NADIA"/>
    <n v="3"/>
    <s v="Environmental policies for GHG emissions reduction and energy transition in the medieval historic centre of Siena (Italy): the role of solar energy"/>
    <x v="0"/>
    <x v="4"/>
    <s v="JOURNAL OF CLEANER PRODUCTION"/>
    <n v="44"/>
    <n v="14.016999999999999"/>
    <x v="3"/>
    <n v="5.5629999999999997"/>
    <x v="1"/>
    <n v="38"/>
    <n v="16.29"/>
    <s v="Q1"/>
    <n v="6.9721117000000001"/>
    <s v="Q1"/>
    <x v="72"/>
    <x v="0"/>
    <x v="1"/>
  </r>
  <r>
    <s v="MARCHETTINI"/>
    <s v="NADIA"/>
    <s v="20/04/2000"/>
    <m/>
    <s v="Docenti di ruolo di Ia fascia"/>
    <s v="Settore CHIM/12 - Chimica dell'Ambiente e dei Beni Culturali"/>
    <s v="ATREI, ANDREA MASSIMO; NICCOLUCCI, VALENTINA; MARCHETTINI, NADIA"/>
    <n v="3"/>
    <s v="Characterization of organic binders in a 13th century painted wooden panel: Comparison of ToF-SIMS and Dot-ELISA results"/>
    <x v="0"/>
    <x v="4"/>
    <s v="INTERNATIONAL JOURNAL OF MASS SPECTROMETRY"/>
    <n v="6"/>
    <n v="60.936"/>
    <x v="1"/>
    <n v="47.514000000000003"/>
    <x v="0"/>
    <n v="5"/>
    <n v="66.69"/>
    <s v="Q3"/>
    <n v="59.756095999999999"/>
    <s v="Q3"/>
    <x v="72"/>
    <x v="0"/>
    <x v="1"/>
  </r>
  <r>
    <s v="MARCHETTINI"/>
    <s v="NADIA"/>
    <s v="20/04/2000"/>
    <m/>
    <s v="Docenti di ruolo di Ia fascia"/>
    <s v="Settore CHIM/12 - Chimica dell'Ambiente e dei Beni Culturali"/>
    <s v="NICCOLUCCI, VALENTINA; PULSELLI, FEDERICO MARIA; MARCHETTINI, NADIA"/>
    <n v="3"/>
    <s v="Implications of land-grabbing on the ecological balance of Brazil"/>
    <x v="0"/>
    <x v="4"/>
    <s v="RESOURCES"/>
    <n v="5"/>
    <n v="63.341999999999999"/>
    <x v="1"/>
    <n v="49.555"/>
    <x v="0"/>
    <n v="5"/>
    <m/>
    <m/>
    <m/>
    <m/>
    <x v="74"/>
    <x v="0"/>
    <x v="1"/>
  </r>
  <r>
    <s v="MARCHETTINI"/>
    <s v="NADIA"/>
    <s v="20/04/2000"/>
    <m/>
    <s v="Docenti di ruolo di Ia fascia"/>
    <s v="Settore CHIM/12 - Chimica dell'Ambiente e dei Beni Culturali"/>
    <s v="NERI, ELENA; PULSELLI, RICCARDO MARIA; PULSELLI, FEDERICO MARIA; MARCHETTINI, NADIA"/>
    <n v="4"/>
    <s v="“Vernaccia di San Gimignano DOCG”: towards a sustainable wine farming"/>
    <x v="4"/>
    <x v="0"/>
    <m/>
    <m/>
    <m/>
    <x v="4"/>
    <m/>
    <x v="3"/>
    <m/>
    <m/>
    <m/>
    <m/>
    <m/>
    <x v="74"/>
    <x v="0"/>
    <x v="1"/>
  </r>
  <r>
    <s v="MARCHETTINI"/>
    <s v="NADIA"/>
    <s v="20/04/2000"/>
    <m/>
    <s v="Docenti di ruolo di Ia fascia"/>
    <s v="Settore CHIM/12 - Chimica dell'Ambiente e dei Beni Culturali"/>
    <s v="BENETTI, FRANCESCA; PERRA, GUIDO; DAMIANI, DAMIANO; ATREI, ANDREA MASSIMO; MARCHETTINI, NADIA"/>
    <n v="5"/>
    <s v="ToF-SIMS characterization of proteinaceous binders in the wall painting “Madonna and Child enthroned with Saints” by Ambrogio Lorenzetti in the St. Augustine Church (Siena, Italy)"/>
    <x v="0"/>
    <x v="0"/>
    <s v="INTERNATIONAL JOURNAL OF MASS SPECTROMETRY"/>
    <n v="15"/>
    <n v="34.26"/>
    <x v="0"/>
    <n v="36.347999999999999"/>
    <x v="0"/>
    <n v="12"/>
    <n v="39.64"/>
    <s v="Q2"/>
    <n v="40.698"/>
    <s v="Q2"/>
    <x v="72"/>
    <x v="0"/>
    <x v="1"/>
  </r>
  <r>
    <s v="MARCHETTINI"/>
    <s v="NADIA"/>
    <s v="20/04/2000"/>
    <m/>
    <s v="Docenti di ruolo di Ia fascia"/>
    <s v="Settore CHIM/12 - Chimica dell'Ambiente e dei Beni Culturali"/>
    <s v="GOFFETTI, GIULIA; MONTINI, MASSIMILIANO; VOLPE, FRANCESCA; PULSELLI, FEDERICO MARIA; MARCHETTINI, NADIA"/>
    <n v="5"/>
    <s v="Disaggregating the SWOT analysis of marine renewable energies"/>
    <x v="0"/>
    <x v="4"/>
    <s v="FRONTIERS IN ENERGY RESEARCH"/>
    <n v="14"/>
    <n v="29.125"/>
    <x v="0"/>
    <n v="24.515999999999998"/>
    <x v="1"/>
    <n v="16"/>
    <n v="55.66"/>
    <s v="Q3"/>
    <m/>
    <m/>
    <x v="74"/>
    <x v="0"/>
    <x v="1"/>
  </r>
  <r>
    <s v="MARINELLI"/>
    <s v="CARMELA"/>
    <s v="01/10/2015"/>
    <m/>
    <s v="Docenti di ruolo di IIa fascia"/>
    <s v="Settore FIS/01 - Fisica Sperimentale"/>
    <s v="MARINELLI, CARMELA; MARMUGI, LUCA"/>
    <n v="2"/>
    <s v="Low energy atomic photodesorption from organic coatings"/>
    <x v="0"/>
    <x v="1"/>
    <s v="COATINGS"/>
    <n v="7"/>
    <n v="75.451999999999998"/>
    <x v="2"/>
    <m/>
    <x v="3"/>
    <n v="8"/>
    <n v="87.13"/>
    <s v="Q4"/>
    <n v="23.68421"/>
    <s v="Q1"/>
    <x v="75"/>
    <x v="0"/>
    <x v="0"/>
  </r>
  <r>
    <s v="MARINELLI"/>
    <s v="CARMELA"/>
    <s v="01/10/2015"/>
    <m/>
    <s v="Docenti di ruolo di IIa fascia"/>
    <s v="Settore FIS/01 - Fisica Sperimentale"/>
    <s v="MARINELLI, CARMELA; MARMUGI, LUCA"/>
    <n v="2"/>
    <s v="Antirelaxation coatings in coherent spectroscopy: Theoretical investigation and experimental test"/>
    <x v="0"/>
    <x v="0"/>
    <s v="PHYSICAL REVIEW A"/>
    <n v="22"/>
    <n v="23.390999999999998"/>
    <x v="3"/>
    <n v="17.704000000000001"/>
    <x v="1"/>
    <n v="24"/>
    <n v="21.11"/>
    <s v="Q1"/>
    <m/>
    <m/>
    <x v="75"/>
    <x v="0"/>
    <x v="0"/>
  </r>
  <r>
    <s v="MARINELLI"/>
    <s v="CARMELA"/>
    <s v="01/10/2015"/>
    <m/>
    <s v="Docenti di ruolo di IIa fascia"/>
    <s v="Settore FIS/01 - Fisica Sperimentale"/>
    <s v="MARINELLI, CARMELA; MARMUGI, LUCA"/>
    <n v="2"/>
    <s v="Influence of anti-relaxation coating of optical cells on the potassium D-1 line saturated absorption"/>
    <x v="4"/>
    <x v="0"/>
    <m/>
    <n v="5"/>
    <n v="15.382999999999999"/>
    <x v="3"/>
    <n v="60.792000000000002"/>
    <x v="2"/>
    <n v="5"/>
    <n v="10.43"/>
    <s v="Q1"/>
    <m/>
    <m/>
    <x v="75"/>
    <x v="0"/>
    <x v="0"/>
  </r>
  <r>
    <s v="MARINELLI"/>
    <s v="CARMELA"/>
    <s v="01/10/2015"/>
    <m/>
    <s v="Docenti di ruolo di IIa fascia"/>
    <s v="Settore FIS/01 - Fisica Sperimentale"/>
    <s v="MARINELLI, CARMELA; MARMUGI, LUCA"/>
    <n v="2"/>
    <s v="Transformation of electromagnetically induced transparency into absorption in a thermal potassium optical cell with spin preserving coating"/>
    <x v="4"/>
    <x v="1"/>
    <s v="JOURNAL OF PHYSICS. CONFERENCE SERIES"/>
    <n v="2"/>
    <n v="37.829000000000001"/>
    <x v="0"/>
    <n v="66.706000000000003"/>
    <x v="2"/>
    <n v="2"/>
    <n v="41.16"/>
    <s v="Q2"/>
    <m/>
    <m/>
    <x v="75"/>
    <x v="0"/>
    <x v="0"/>
  </r>
  <r>
    <s v="MARINELLI"/>
    <s v="CARMELA"/>
    <s v="01/10/2015"/>
    <m/>
    <s v="Docenti di ruolo di IIa fascia"/>
    <s v="Settore FIS/01 - Fisica Sperimentale"/>
    <s v="MARMUGI, LUCA; MARINELLI, CARMELA"/>
    <n v="2"/>
    <s v="Tunable and polarization-controlled high-contrast bright and dark coherent resonances in potassium"/>
    <x v="0"/>
    <x v="3"/>
    <s v="OPTICS LETTERS"/>
    <n v="22"/>
    <n v="21.605"/>
    <x v="3"/>
    <n v="6.28"/>
    <x v="1"/>
    <n v="21"/>
    <n v="21.66"/>
    <s v="Q1"/>
    <n v="14.361701999999999"/>
    <s v="Q1"/>
    <x v="75"/>
    <x v="0"/>
    <x v="0"/>
  </r>
  <r>
    <s v="MARINELLI"/>
    <s v="CARMELA"/>
    <s v="01/10/2015"/>
    <m/>
    <s v="Docenti di ruolo di IIa fascia"/>
    <s v="Settore FIS/01 - Fisica Sperimentale"/>
    <s v="MONTALBANO, ANGELA VERA; MARINELLI, CARMELA"/>
    <n v="2"/>
    <s v="A flipped-classroom pilot in a spectroscopy course for undergraduates"/>
    <x v="4"/>
    <x v="2"/>
    <s v="JOURNAL OF PHYSICS. CONFERENCE SERIES"/>
    <n v="2"/>
    <n v="22.591000000000001"/>
    <x v="3"/>
    <n v="55.136000000000003"/>
    <x v="2"/>
    <m/>
    <m/>
    <m/>
    <m/>
    <m/>
    <x v="75"/>
    <x v="0"/>
    <x v="0"/>
  </r>
  <r>
    <s v="MARINELLI"/>
    <s v="CARMELA"/>
    <s v="01/10/2015"/>
    <m/>
    <s v="Docenti di ruolo di IIa fascia"/>
    <s v="Settore FIS/01 - Fisica Sperimentale"/>
    <s v="KHANBEKYAN, ALEN; MARINELLI, CARMELA; MARIOTTI, EMILIO"/>
    <n v="3"/>
    <s v="Dark matter search by laser spectroscopy"/>
    <x v="4"/>
    <x v="2"/>
    <m/>
    <n v="0"/>
    <n v="46.369"/>
    <x v="0"/>
    <n v="67.906999999999996"/>
    <x v="2"/>
    <n v="0"/>
    <n v="100"/>
    <s v="Q4"/>
    <m/>
    <m/>
    <x v="76"/>
    <x v="0"/>
    <x v="0"/>
  </r>
  <r>
    <s v="MARINELLI"/>
    <s v="CARMELA"/>
    <s v="01/10/2015"/>
    <m/>
    <s v="Docenti di ruolo di IIa fascia"/>
    <s v="Settore FIS/01 - Fisica Sperimentale"/>
    <s v="MARMUGI, LUCA; MARIOTTI, EMILIO; MOI, LUIGI; MARINELLI, CARMELA"/>
    <n v="4"/>
    <s v="Photo-induced modifications of the substrate-adsorbate interaction in K-loaded porous glass"/>
    <x v="0"/>
    <x v="0"/>
    <s v="JOURNAL OF PHYSICS D. APPLIED PHYSICS"/>
    <n v="2"/>
    <n v="78.763000000000005"/>
    <x v="2"/>
    <n v="9.9"/>
    <x v="1"/>
    <n v="2"/>
    <n v="90.51"/>
    <s v="Q4"/>
    <n v="21.033999999999999"/>
    <s v="Q1"/>
    <x v="76"/>
    <x v="0"/>
    <x v="0"/>
  </r>
  <r>
    <s v="MARINELLI"/>
    <s v="CARMELA"/>
    <s v="01/10/2015"/>
    <m/>
    <s v="Docenti di ruolo di IIa fascia"/>
    <s v="Settore FIS/01 - Fisica Sperimentale"/>
    <s v="PAPI, NICOLÒ; MARINELLI, CARMELA; MARIOTTI, EMILIO; MILLUCCI, VINCENZO"/>
    <n v="4"/>
    <s v="Edge detection in Atomic Magnetometer Imaging"/>
    <x v="0"/>
    <x v="4"/>
    <s v="JOURNAL OF THE SIENA ACADEMY OF SCIENCES"/>
    <m/>
    <m/>
    <x v="4"/>
    <m/>
    <x v="3"/>
    <m/>
    <m/>
    <m/>
    <m/>
    <m/>
    <x v="76"/>
    <x v="0"/>
    <x v="0"/>
  </r>
  <r>
    <s v="MARINELLI"/>
    <s v="CARMELA"/>
    <s v="01/10/2015"/>
    <m/>
    <s v="Docenti di ruolo di IIa fascia"/>
    <s v="Settore FIS/01 - Fisica Sperimentale"/>
    <s v="KHANBEKYAN, ALEN; KHANBEKYAN, KAREN; MARINELLI, CARMELA; MARIOTTI, EMILIO"/>
    <n v="4"/>
    <s v="Magnetic-field-compensation optical vector magnetometer"/>
    <x v="0"/>
    <x v="1"/>
    <s v="APPLIED OPTICS"/>
    <n v="24"/>
    <n v="21.257999999999999"/>
    <x v="3"/>
    <n v="41.273000000000003"/>
    <x v="0"/>
    <n v="21"/>
    <n v="24.48"/>
    <s v="Q1"/>
    <n v="53.804347999999997"/>
    <s v="Q3"/>
    <x v="76"/>
    <x v="0"/>
    <x v="0"/>
  </r>
  <r>
    <s v="MARINELLI"/>
    <s v="CARMELA"/>
    <s v="01/10/2015"/>
    <m/>
    <s v="Docenti di ruolo di IIa fascia"/>
    <s v="Settore FIS/01 - Fisica Sperimentale"/>
    <s v="BIANCHI, GIOVANNI; KHANBEKYAN, ALEN; MARINELLI, CARMELA; MARIOTTI, EMILIO; MOI, LUIGI; STIACCINI, LEONARDO"/>
    <n v="6"/>
    <s v="Observation of 7p²P₃/₂ -&gt; 7d²D optical transitions in 209 and 210 francium isotopes"/>
    <x v="0"/>
    <x v="3"/>
    <s v="OPTICS LETTERS"/>
    <n v="2"/>
    <n v="81.185000000000002"/>
    <x v="2"/>
    <n v="6.28"/>
    <x v="1"/>
    <n v="2"/>
    <n v="85.81"/>
    <s v="Q4"/>
    <n v="14.361701999999999"/>
    <s v="Q1"/>
    <x v="76"/>
    <x v="0"/>
    <x v="0"/>
  </r>
  <r>
    <s v="MARINELLI"/>
    <s v="CARMELA"/>
    <s v="01/10/2015"/>
    <m/>
    <s v="Docenti di ruolo di IIa fascia"/>
    <s v="Settore FIS/01 - Fisica Sperimentale"/>
    <s v="BIANCHI, GIOVANNI; KHANBEKYAN, ALEN; MARINELLI, CARMELA; MARIOTTI, EMILIO; MARMUGI, LUCA; STIACCINI, LEONARDO; VANELLA, ANDREA"/>
    <n v="7"/>
    <s v="Enhanced atomic desorption of 209 and 210 Francium from organic coating"/>
    <x v="0"/>
    <x v="3"/>
    <s v="SCIENTIFIC REPORTS"/>
    <n v="8"/>
    <n v="72.861000000000004"/>
    <x v="1"/>
    <n v="45.238999999999997"/>
    <x v="0"/>
    <n v="9"/>
    <n v="42.97"/>
    <s v="Q2"/>
    <n v="17.96875"/>
    <s v="Q1"/>
    <x v="76"/>
    <x v="0"/>
    <x v="0"/>
  </r>
  <r>
    <s v="MARINELLI"/>
    <s v="CARMELA"/>
    <s v="01/10/2015"/>
    <m/>
    <s v="Docenti di ruolo di IIa fascia"/>
    <s v="Settore FIS/01 - Fisica Sperimentale"/>
    <s v="MARINELLI, CARMELA; MARIOTTI, EMILIO; PAPI, NICOLÒ; SARRI, FRANCESCO; CECCHI, ROBERTO; STIACCINI, LEONARDO; VITI C; KHANBEKYAN, ALEN"/>
    <n v="8"/>
    <s v="A new setup for the study of adsorption/desorption processes and nanoparticles formation in porous alumina"/>
    <x v="0"/>
    <x v="4"/>
    <s v="JOURNAL OF THE SIENA ACADEMY OF SCIENCES"/>
    <m/>
    <m/>
    <x v="4"/>
    <m/>
    <x v="3"/>
    <m/>
    <m/>
    <m/>
    <m/>
    <m/>
    <x v="77"/>
    <x v="0"/>
    <x v="0"/>
  </r>
  <r>
    <s v="MARIOTTI"/>
    <s v="EMILIO"/>
    <s v="01/03/2001"/>
    <m/>
    <s v="Docenti di ruolo di IIa fascia"/>
    <s v="Settore FIS/01 - Fisica Sperimentale"/>
    <s v="MARIOTTI, EMILIO"/>
    <n v="1"/>
    <s v="Optical characterization of antirelaxation coatings"/>
    <x v="0"/>
    <x v="4"/>
    <s v="JOURNAL OF PHYSICS. CONFERENCE SERIES"/>
    <n v="1"/>
    <n v="44.677999999999997"/>
    <x v="0"/>
    <n v="60.323"/>
    <x v="2"/>
    <n v="1"/>
    <n v="51.96"/>
    <s v="Q3"/>
    <m/>
    <m/>
    <x v="78"/>
    <x v="0"/>
    <x v="1"/>
  </r>
  <r>
    <s v="MARIOTTI"/>
    <s v="EMILIO"/>
    <s v="01/03/2001"/>
    <m/>
    <s v="Docenti di ruolo di IIa fascia"/>
    <s v="Settore FIS/01 - Fisica Sperimentale"/>
    <s v="MARIOTTI, EMILIO"/>
    <n v="1"/>
    <s v="First results on Ge resonant laser photoionization in hollow cathode lamp"/>
    <x v="0"/>
    <x v="1"/>
    <s v="REVIEW OF SCIENTIFIC INSTRUMENTS"/>
    <n v="7"/>
    <n v="54.122999999999998"/>
    <x v="1"/>
    <n v="53.179000000000002"/>
    <x v="2"/>
    <n v="7"/>
    <n v="63.2"/>
    <s v="Q3"/>
    <n v="52.586210000000001"/>
    <s v="Q3"/>
    <x v="78"/>
    <x v="0"/>
    <x v="1"/>
  </r>
  <r>
    <s v="MARIOTTI"/>
    <s v="EMILIO"/>
    <s v="01/03/2001"/>
    <m/>
    <s v="Docenti di ruolo di IIa fascia"/>
    <s v="Settore FIS/01 - Fisica Sperimentale"/>
    <s v="MARIOTTI, EMILIO"/>
    <n v="1"/>
    <s v="Light-induced atomic desorption dynamics in cells with different coatings"/>
    <x v="4"/>
    <x v="0"/>
    <m/>
    <n v="0"/>
    <n v="54.837000000000003"/>
    <x v="1"/>
    <n v="60.792000000000002"/>
    <x v="2"/>
    <n v="0"/>
    <n v="100"/>
    <s v="Q4"/>
    <m/>
    <m/>
    <x v="78"/>
    <x v="0"/>
    <x v="1"/>
  </r>
  <r>
    <s v="MARIOTTI"/>
    <s v="EMILIO"/>
    <s v="01/03/2001"/>
    <m/>
    <s v="Docenti di ruolo di IIa fascia"/>
    <s v="Settore FIS/01 - Fisica Sperimentale"/>
    <s v="MARIOTTI, EMILIO"/>
    <n v="1"/>
    <s v="Optical characterization of antirelaxation coatings for photonics applications"/>
    <x v="0"/>
    <x v="1"/>
    <s v="BULGARIAN CHEMICAL COMMUNICATIONS"/>
    <n v="2"/>
    <n v="84.415999999999997"/>
    <x v="2"/>
    <n v="90.516999999999996"/>
    <x v="4"/>
    <n v="1"/>
    <n v="95.55"/>
    <s v="Q4"/>
    <n v="61.746986"/>
    <s v="Q3"/>
    <x v="78"/>
    <x v="0"/>
    <x v="1"/>
  </r>
  <r>
    <s v="MARIOTTI"/>
    <s v="EMILIO"/>
    <s v="01/03/2001"/>
    <m/>
    <s v="Docenti di ruolo di IIa fascia"/>
    <s v="Settore FIS/01 - Fisica Sperimentale"/>
    <s v="MARIOTTI, EMILIO"/>
    <n v="1"/>
    <s v="New calibrated evaporation oven for time of flight mass spectrometer in offline SPES laser laboratory"/>
    <x v="4"/>
    <x v="4"/>
    <s v="AIP CONFERENCE PROCEEDINGS"/>
    <n v="0"/>
    <n v="65.099999999999994"/>
    <x v="1"/>
    <n v="81.111000000000004"/>
    <x v="4"/>
    <n v="0"/>
    <n v="100"/>
    <s v="Q4"/>
    <m/>
    <m/>
    <x v="78"/>
    <x v="0"/>
    <x v="1"/>
  </r>
  <r>
    <s v="MARIOTTI"/>
    <s v="EMILIO"/>
    <s v="01/03/2001"/>
    <m/>
    <s v="Docenti di ruolo di IIa fascia"/>
    <s v="Settore FIS/01 - Fisica Sperimentale"/>
    <s v="MARIOTTI, EMILIO; MOI, LUIGI"/>
    <n v="2"/>
    <s v="Sub-doppler spectroscopy of sodium vapor in an ultrathin cell"/>
    <x v="0"/>
    <x v="1"/>
    <s v="OPTICS AND SPECTROSCOPY"/>
    <n v="3"/>
    <n v="75.177999999999997"/>
    <x v="2"/>
    <n v="70.384"/>
    <x v="2"/>
    <n v="3"/>
    <n v="75.73"/>
    <s v="Q4"/>
    <n v="79.761899999999997"/>
    <s v="Q4"/>
    <x v="78"/>
    <x v="0"/>
    <x v="1"/>
  </r>
  <r>
    <s v="MARIOTTI"/>
    <s v="EMILIO"/>
    <s v="01/03/2001"/>
    <m/>
    <s v="Docenti di ruolo di IIa fascia"/>
    <s v="Settore FIS/01 - Fisica Sperimentale"/>
    <s v="KHANBEKYAN, ALEN; MARIOTTI, EMILIO"/>
    <n v="2"/>
    <s v="Particle detection in rare gas solids: DEMIURGOS experiment"/>
    <x v="0"/>
    <x v="2"/>
    <s v="NUCLEAR INSTRUMENTS &amp; METHODS IN PHYSICS RESEARCH. SECTION A, ACCELERATORS, SPECTROMETERS, DETECTORS AND ASSOCIATED EQUIPMENT"/>
    <n v="3"/>
    <n v="58.625999999999998"/>
    <x v="1"/>
    <n v="67.239000000000004"/>
    <x v="2"/>
    <n v="11"/>
    <n v="15.18"/>
    <s v="Q1"/>
    <n v="71.052634999999995"/>
    <s v="Q3"/>
    <x v="78"/>
    <x v="0"/>
    <x v="1"/>
  </r>
  <r>
    <s v="MARIOTTI"/>
    <s v="EMILIO"/>
    <s v="01/03/2001"/>
    <m/>
    <s v="Docenti di ruolo di IIa fascia"/>
    <s v="Settore FIS/01 - Fisica Sperimentale"/>
    <s v="KHANBEKYAN, ALEN; MARIOTTI, EMILIO"/>
    <n v="2"/>
    <s v="Novel approaches in low energy threshold detectors for Dark Matter searches"/>
    <x v="0"/>
    <x v="4"/>
    <s v="NUCLEAR INSTRUMENTS &amp; METHODS IN PHYSICS RESEARCH. SECTION A, ACCELERATORS, SPECTROMETERS, DETECTORS AND ASSOCIATED EQUIPMENT"/>
    <n v="3"/>
    <n v="54.616999999999997"/>
    <x v="1"/>
    <n v="53.072000000000003"/>
    <x v="2"/>
    <n v="2"/>
    <n v="62"/>
    <s v="Q3"/>
    <n v="81.578999999999994"/>
    <s v="Q4"/>
    <x v="78"/>
    <x v="0"/>
    <x v="1"/>
  </r>
  <r>
    <s v="MARIOTTI"/>
    <s v="EMILIO"/>
    <s v="01/03/2001"/>
    <m/>
    <s v="Docenti di ruolo di IIa fascia"/>
    <s v="Settore FIS/01 - Fisica Sperimentale"/>
    <s v="KHANBEKYAN, ALEN; MARIOTTI, EMILIO"/>
    <n v="2"/>
    <s v="Experimental set-up for the growth of solid crystals of inert gases for particle detection"/>
    <x v="0"/>
    <x v="3"/>
    <s v="REVIEW OF SCIENTIFIC INSTRUMENTS"/>
    <n v="6"/>
    <n v="59.896999999999998"/>
    <x v="1"/>
    <n v="53.752000000000002"/>
    <x v="2"/>
    <n v="6"/>
    <n v="66.89"/>
    <s v="Q3"/>
    <n v="59.836067"/>
    <s v="Q3"/>
    <x v="78"/>
    <x v="0"/>
    <x v="1"/>
  </r>
  <r>
    <s v="MARIOTTI"/>
    <s v="EMILIO"/>
    <s v="01/03/2001"/>
    <m/>
    <s v="Docenti di ruolo di IIa fascia"/>
    <s v="Settore FIS/01 - Fisica Sperimentale"/>
    <s v="MARIOTTI, EMILIO; MONTALBANO, ANGELA VERA"/>
    <n v="2"/>
    <s v="Come sta cambiando l'orientamento universitario e la formazione in servizio degli insegnanti: il caso senese"/>
    <x v="6"/>
    <x v="3"/>
    <m/>
    <m/>
    <m/>
    <x v="4"/>
    <m/>
    <x v="3"/>
    <m/>
    <m/>
    <m/>
    <m/>
    <m/>
    <x v="78"/>
    <x v="0"/>
    <x v="1"/>
  </r>
  <r>
    <s v="MARIOTTI"/>
    <s v="EMILIO"/>
    <s v="01/03/2001"/>
    <m/>
    <s v="Docenti di ruolo di IIa fascia"/>
    <s v="Settore FIS/01 - Fisica Sperimentale"/>
    <s v="MARIOTTI, EMILIO; MONTALBANO, ANGELA VERA"/>
    <n v="2"/>
    <s v="L'insegnamento della Fisica nel biennio del Liceo Scientifico: dalle Indicazioni Nazionali alla Pratica Didattica"/>
    <x v="0"/>
    <x v="0"/>
    <s v="LA FISICA NELLA SCUOLA"/>
    <m/>
    <m/>
    <x v="4"/>
    <m/>
    <x v="3"/>
    <m/>
    <m/>
    <m/>
    <m/>
    <m/>
    <x v="78"/>
    <x v="0"/>
    <x v="1"/>
  </r>
  <r>
    <s v="MARIOTTI"/>
    <s v="EMILIO"/>
    <s v="01/03/2001"/>
    <m/>
    <s v="Docenti di ruolo di IIa fascia"/>
    <s v="Settore FIS/01 - Fisica Sperimentale"/>
    <s v="KHANBEKYAN, ALEN; KHANBEKYAN, ALEN; MARIOTTI, EMILIO"/>
    <n v="3"/>
    <s v="Buffer gas-assisted four-wave mixing resonances in alkali vapor excited by a single cw laser"/>
    <x v="0"/>
    <x v="1"/>
    <s v="THE EUROPEAN PHYSICAL JOURNAL. D, ATOMIC, MOLECULAR AND OPTICAL PHYSICS"/>
    <n v="1"/>
    <n v="87.572000000000003"/>
    <x v="2"/>
    <n v="67.052999999999997"/>
    <x v="2"/>
    <n v="1"/>
    <n v="92.81"/>
    <s v="Q4"/>
    <n v="66.847824000000003"/>
    <s v="Q3"/>
    <x v="78"/>
    <x v="0"/>
    <x v="1"/>
  </r>
  <r>
    <s v="MARIOTTI"/>
    <s v="EMILIO"/>
    <s v="01/03/2001"/>
    <m/>
    <s v="Docenti di ruolo di IIa fascia"/>
    <s v="Settore FIS/01 - Fisica Sperimentale"/>
    <s v="MARIOTTI, EMILIO; CECCHI, ROBERTO; STIACCINI, LEONARDO"/>
    <n v="3"/>
    <s v="ToF diagnostic of Tin resonant laser photoionization in SPES laser offline laboratory"/>
    <x v="0"/>
    <x v="1"/>
    <s v="JOURNAL OF INSTRUMENTATION"/>
    <n v="4"/>
    <n v="26.164999999999999"/>
    <x v="0"/>
    <n v="45.822000000000003"/>
    <x v="0"/>
    <n v="4"/>
    <n v="77.36"/>
    <s v="Q4"/>
    <n v="68.103449999999995"/>
    <s v="Q3"/>
    <x v="78"/>
    <x v="0"/>
    <x v="1"/>
  </r>
  <r>
    <s v="MARIOTTI"/>
    <s v="EMILIO"/>
    <s v="01/03/2001"/>
    <m/>
    <s v="Docenti di ruolo di IIa fascia"/>
    <s v="Settore FIS/01 - Fisica Sperimentale"/>
    <s v="MONTALBANO, ANGELA VERA; DONATI, ALESSANDRO; MARCHINI, DANIELA; MARIOTTI, EMILIO; MARIOTTI, MARIA ALESSANDRA"/>
    <n v="5"/>
    <s v="The time in science: An interdisciplinary laboratorial approach"/>
    <x v="0"/>
    <x v="2"/>
    <s v="JOURNAL OF PHYSICS. CONFERENCE SERIES"/>
    <n v="1"/>
    <n v="34.595999999999997"/>
    <x v="0"/>
    <n v="55.136000000000003"/>
    <x v="2"/>
    <m/>
    <m/>
    <m/>
    <m/>
    <m/>
    <x v="78"/>
    <x v="0"/>
    <x v="1"/>
  </r>
  <r>
    <s v="MARROCCHESI"/>
    <s v="PIER SIMONE"/>
    <s v="01/10/2002"/>
    <m/>
    <s v="Docenti di ruolo di Ia fascia"/>
    <s v="Settore FIS/01 - Fisica Sperimentale"/>
    <s v="MARROCCHESI, PIER SIMONE"/>
    <n v="1"/>
    <s v="Calet: Calorimetric electron telescope"/>
    <x v="4"/>
    <x v="4"/>
    <m/>
    <n v="0"/>
    <n v="40.271000000000001"/>
    <x v="0"/>
    <m/>
    <x v="3"/>
    <m/>
    <m/>
    <m/>
    <m/>
    <m/>
    <x v="79"/>
    <x v="0"/>
    <x v="1"/>
  </r>
  <r>
    <s v="MARROCCHESI"/>
    <s v="PIER SIMONE"/>
    <s v="01/10/2002"/>
    <m/>
    <s v="Docenti di ruolo di Ia fascia"/>
    <s v="Settore FIS/01 - Fisica Sperimentale"/>
    <s v="MARROCCHESI, PIER SIMONE"/>
    <n v="1"/>
    <s v="Measurement of the proton spectrum with CALET on the ISS"/>
    <x v="4"/>
    <x v="2"/>
    <s v="POS PROCEEDINGS OF SCIENCE"/>
    <n v="0"/>
    <n v="19.888000000000002"/>
    <x v="3"/>
    <n v="94.465999999999994"/>
    <x v="4"/>
    <m/>
    <m/>
    <m/>
    <m/>
    <m/>
    <x v="79"/>
    <x v="0"/>
    <x v="1"/>
  </r>
  <r>
    <s v="MARROCCHESI"/>
    <s v="PIER SIMONE"/>
    <s v="01/10/2002"/>
    <m/>
    <s v="Docenti di ruolo di Ia fascia"/>
    <s v="Settore FIS/01 - Fisica Sperimentale"/>
    <s v="MARROCCHESI, PIER SIMONE"/>
    <n v="1"/>
    <s v="Multi-messenger observations of a binary neutron star merger"/>
    <x v="0"/>
    <x v="3"/>
    <s v="THE ASTROPHYSICAL JOURNAL LETTERS"/>
    <n v="2568"/>
    <n v="5.0000000000000001E-3"/>
    <x v="3"/>
    <n v="1.8580000000000001"/>
    <x v="1"/>
    <n v="1310"/>
    <n v="0.01"/>
    <s v="Q1"/>
    <n v="11.363636"/>
    <s v="Q1"/>
    <x v="79"/>
    <x v="0"/>
    <x v="1"/>
  </r>
  <r>
    <s v="MARROCCHESI"/>
    <s v="PIER SIMONE"/>
    <s v="01/10/2002"/>
    <m/>
    <s v="Docenti di ruolo di Ia fascia"/>
    <s v="Settore FIS/01 - Fisica Sperimentale"/>
    <s v="MARROCCHESI, PIER SIMONE"/>
    <n v="1"/>
    <s v="CALET on the ISS: A high energy astroparticle physics experiment"/>
    <x v="4"/>
    <x v="1"/>
    <s v="JOURNAL OF PHYSICS. CONFERENCE SERIES"/>
    <n v="6"/>
    <n v="15.449"/>
    <x v="3"/>
    <n v="66.706000000000003"/>
    <x v="2"/>
    <n v="5"/>
    <n v="13.15"/>
    <s v="Q1"/>
    <m/>
    <m/>
    <x v="79"/>
    <x v="0"/>
    <x v="1"/>
  </r>
  <r>
    <s v="MARROCCHESI"/>
    <s v="PIER SIMONE"/>
    <s v="01/10/2002"/>
    <m/>
    <s v="Docenti di ruolo di Ia fascia"/>
    <s v="Settore FIS/01 - Fisica Sperimentale"/>
    <s v="MARROCCHESI, PIER SIMONE"/>
    <n v="1"/>
    <s v="Calet: A high energy astroparticle physics experiment on the ISS"/>
    <x v="4"/>
    <x v="4"/>
    <m/>
    <n v="0"/>
    <n v="29.238"/>
    <x v="0"/>
    <m/>
    <x v="3"/>
    <m/>
    <m/>
    <m/>
    <m/>
    <m/>
    <x v="79"/>
    <x v="0"/>
    <x v="1"/>
  </r>
  <r>
    <s v="MARROCCHESI"/>
    <s v="PIER SIMONE"/>
    <s v="01/10/2002"/>
    <m/>
    <s v="Docenti di ruolo di Ia fascia"/>
    <s v="Settore FIS/01 - Fisica Sperimentale"/>
    <s v="MARROCCHESI, PIER SIMONE"/>
    <n v="1"/>
    <s v="The CALorimetric Electron Telescope (CALET) on the International Space Station"/>
    <x v="0"/>
    <x v="2"/>
    <s v="ADVANCES IN SPACE RESEARCH"/>
    <n v="25"/>
    <n v="12.714"/>
    <x v="3"/>
    <n v="19.225999999999999"/>
    <x v="1"/>
    <n v="17"/>
    <n v="14"/>
    <s v="Q1"/>
    <n v="24.193999999999999"/>
    <s v="Q1"/>
    <x v="79"/>
    <x v="0"/>
    <x v="1"/>
  </r>
  <r>
    <s v="MARROCCHESI"/>
    <s v="PIER SIMONE"/>
    <s v="01/10/2002"/>
    <m/>
    <s v="Docenti di ruolo di Ia fascia"/>
    <s v="Settore FIS/01 - Fisica Sperimentale"/>
    <s v="MARROCCHESI, PIER SIMONE"/>
    <n v="1"/>
    <s v="Observation of protons and light nuclei with CALET: Analysis and preliminary results"/>
    <x v="4"/>
    <x v="4"/>
    <m/>
    <n v="2"/>
    <n v="5.431"/>
    <x v="3"/>
    <n v="94.647999999999996"/>
    <x v="4"/>
    <m/>
    <m/>
    <m/>
    <m/>
    <m/>
    <x v="79"/>
    <x v="0"/>
    <x v="1"/>
  </r>
  <r>
    <s v="MARROCCHESI"/>
    <s v="PIER SIMONE"/>
    <s v="01/10/2002"/>
    <m/>
    <s v="Docenti di ruolo di Ia fascia"/>
    <s v="Settore FIS/01 - Fisica Sperimentale"/>
    <s v="MARROCCHESI, PIER SIMONE"/>
    <n v="1"/>
    <s v="An overview of CALET observations after three years on the international space station"/>
    <x v="0"/>
    <x v="2"/>
    <s v="POS PROCEEDINGS OF SCIENCE"/>
    <n v="0"/>
    <n v="19.888000000000002"/>
    <x v="3"/>
    <n v="94.465999999999994"/>
    <x v="4"/>
    <m/>
    <m/>
    <m/>
    <m/>
    <m/>
    <x v="79"/>
    <x v="0"/>
    <x v="1"/>
  </r>
  <r>
    <s v="MARROCCHESI"/>
    <s v="PIER SIMONE"/>
    <s v="01/10/2002"/>
    <m/>
    <s v="Docenti di ruolo di Ia fascia"/>
    <s v="Settore FIS/01 - Fisica Sperimentale"/>
    <s v="MARROCCHESI, PIER SIMONE"/>
    <n v="1"/>
    <s v="New calorimeters for space experiments: physics requirements and technological challenges"/>
    <x v="0"/>
    <x v="0"/>
    <s v="JOURNAL OF INSTRUMENTATION"/>
    <m/>
    <m/>
    <x v="4"/>
    <m/>
    <x v="3"/>
    <n v="0"/>
    <n v="100"/>
    <s v="Q4"/>
    <n v="49.106999999999999"/>
    <s v="Q2"/>
    <x v="79"/>
    <x v="0"/>
    <x v="1"/>
  </r>
  <r>
    <s v="MARROCCHESI"/>
    <s v="PIER SIMONE"/>
    <s v="01/10/2002"/>
    <m/>
    <s v="Docenti di ruolo di Ia fascia"/>
    <s v="Settore FIS/01 - Fisica Sperimentale"/>
    <s v="MARROCCHESI, PIER SIMONE"/>
    <n v="1"/>
    <s v="AMS-100: The next generation magnetic spectrometer in space - An international science platform for physics and astrophysics at Lagrange point 2"/>
    <x v="0"/>
    <x v="2"/>
    <s v="NUCLEAR INSTRUMENTS &amp; METHODS IN PHYSICS RESEARCH. SECTION A, ACCELERATORS, SPECTROMETERS, DETECTORS AND ASSOCIATED EQUIPMENT"/>
    <n v="37"/>
    <n v="5.3959999999999999"/>
    <x v="3"/>
    <n v="53.072000000000003"/>
    <x v="2"/>
    <n v="31"/>
    <n v="5.28"/>
    <s v="Q1"/>
    <n v="81.578999999999994"/>
    <s v="Q4"/>
    <x v="79"/>
    <x v="0"/>
    <x v="1"/>
  </r>
  <r>
    <s v="MARSILI"/>
    <s v="LETIZIA"/>
    <s v="01/06/2023"/>
    <m/>
    <s v="Docenti di ruolo di Ia fascia"/>
    <s v="Settore BIO/07 - Ecologia"/>
    <s v="MARSILI, LETIZIA"/>
    <n v="1"/>
    <s v="Cetacean mass strandings and multidisciplinary work"/>
    <x v="0"/>
    <x v="1"/>
    <s v="CHEMOSPHERE"/>
    <n v="5"/>
    <n v="9.8010000000000002"/>
    <x v="3"/>
    <n v="9.5090000000000003"/>
    <x v="1"/>
    <n v="5"/>
    <n v="82.63"/>
    <s v="Q4"/>
    <n v="13.755459"/>
    <s v="Q1"/>
    <x v="80"/>
    <x v="0"/>
    <x v="1"/>
  </r>
  <r>
    <s v="MARSILI"/>
    <s v="LETIZIA"/>
    <s v="01/06/2023"/>
    <m/>
    <s v="Docenti di ruolo di Ia fascia"/>
    <s v="Settore BIO/07 - Ecologia"/>
    <s v="MARSILI, LETIZIA"/>
    <n v="1"/>
    <s v="Persistent organic pollutants in cetaceans living in a hotspot area: the Mediterranean sea"/>
    <x v="3"/>
    <x v="4"/>
    <m/>
    <n v="28"/>
    <n v="2.206"/>
    <x v="3"/>
    <m/>
    <x v="3"/>
    <m/>
    <m/>
    <m/>
    <m/>
    <m/>
    <x v="80"/>
    <x v="0"/>
    <x v="1"/>
  </r>
  <r>
    <s v="MARSILI"/>
    <s v="LETIZIA"/>
    <s v="01/06/2023"/>
    <m/>
    <s v="Docenti di ruolo di Ia fascia"/>
    <s v="Settore BIO/07 - Ecologia"/>
    <s v="MARSILI, LETIZIA"/>
    <n v="1"/>
    <s v="First report of Salmonella 1,4,[5],12:i:- in free-ranging striped dolphins (Stenella coeruleoalba), Italy"/>
    <x v="0"/>
    <x v="2"/>
    <s v="SCIENTIFIC REPORTS"/>
    <n v="9"/>
    <n v="56.329000000000001"/>
    <x v="1"/>
    <n v="17.471"/>
    <x v="1"/>
    <n v="7"/>
    <n v="41.2"/>
    <s v="Q2"/>
    <n v="23.239000000000001"/>
    <s v="Q1"/>
    <x v="80"/>
    <x v="0"/>
    <x v="1"/>
  </r>
  <r>
    <s v="MARSILI"/>
    <s v="LETIZIA"/>
    <s v="01/06/2023"/>
    <m/>
    <s v="Docenti di ruolo di Ia fascia"/>
    <s v="Settore BIO/07 - Ecologia"/>
    <s v="MARSILI, LETIZIA"/>
    <n v="1"/>
    <s v="Spatio-temporal patterns of genetic diversity in the Mediterranean striped dolphin (Stenella coeruleoalba)"/>
    <x v="0"/>
    <x v="2"/>
    <s v="JOURNAL OF ZOOLOGICAL SYSTEMATICS AND EVOLUTIONARY RESEARCH"/>
    <n v="4"/>
    <n v="51.652999999999999"/>
    <x v="1"/>
    <n v="23.454000000000001"/>
    <x v="1"/>
    <n v="4"/>
    <n v="56.45"/>
    <s v="Q3"/>
    <n v="16.271999999999998"/>
    <s v="Q1"/>
    <x v="80"/>
    <x v="0"/>
    <x v="1"/>
  </r>
  <r>
    <s v="MARSILI"/>
    <s v="LETIZIA"/>
    <s v="01/06/2023"/>
    <m/>
    <s v="Docenti di ruolo di Ia fascia"/>
    <s v="Settore BIO/07 - Ecologia"/>
    <s v="MARSILI, LETIZIA"/>
    <n v="1"/>
    <s v="Insights into dolphins' immunology: immuno-phenotypic study on Mediterranean and Atlantic Stranded Cetaceans"/>
    <x v="0"/>
    <x v="2"/>
    <s v="FRONTIERS IN IMMUNOLOGY"/>
    <n v="9"/>
    <n v="52.152000000000001"/>
    <x v="1"/>
    <n v="42.957999999999998"/>
    <x v="0"/>
    <n v="10"/>
    <n v="48.97"/>
    <s v="Q2"/>
    <n v="24.213999999999999"/>
    <s v="Q1"/>
    <x v="80"/>
    <x v="0"/>
    <x v="1"/>
  </r>
  <r>
    <s v="MARSILI"/>
    <s v="LETIZIA"/>
    <s v="01/06/2023"/>
    <m/>
    <s v="Docenti di ruolo di Ia fascia"/>
    <s v="Settore BIO/07 - Ecologia"/>
    <s v="MARSILI, LETIZIA"/>
    <n v="1"/>
    <s v="Trace element concentrations in the Mediterranean monk seal (Monachus monachus) in the eastern Mediterranean Sea"/>
    <x v="0"/>
    <x v="3"/>
    <s v="SCIENCE OF THE TOTAL ENVIRONMENT"/>
    <n v="5"/>
    <n v="74.899000000000001"/>
    <x v="1"/>
    <n v="13.917999999999999"/>
    <x v="1"/>
    <n v="4"/>
    <n v="85.37"/>
    <s v="Q4"/>
    <n v="10.950412999999999"/>
    <s v="Q1"/>
    <x v="80"/>
    <x v="0"/>
    <x v="1"/>
  </r>
  <r>
    <s v="MARSILI"/>
    <s v="LETIZIA"/>
    <s v="01/06/2023"/>
    <m/>
    <s v="Docenti di ruolo di Ia fascia"/>
    <s v="Settore BIO/07 - Ecologia"/>
    <s v="MARSILI, LETIZIA"/>
    <n v="1"/>
    <s v="Meningoencephalitis and Listeria monocytogenes, Toxoplasma gondii and Brucella spp. coinfection in a dolphin in Italy"/>
    <x v="0"/>
    <x v="1"/>
    <s v="DISEASES OF AQUATIC ORGANISMS"/>
    <n v="22"/>
    <n v="23.231999999999999"/>
    <x v="3"/>
    <n v="27.937000000000001"/>
    <x v="0"/>
    <n v="22"/>
    <n v="13.63"/>
    <s v="Q1"/>
    <n v="23.161764000000002"/>
    <s v="Q1"/>
    <x v="80"/>
    <x v="0"/>
    <x v="1"/>
  </r>
  <r>
    <s v="MARSILI"/>
    <s v="LETIZIA"/>
    <s v="01/06/2023"/>
    <m/>
    <s v="Docenti di ruolo di Ia fascia"/>
    <s v="Settore BIO/07 - Ecologia"/>
    <s v="MARSILI, LETIZIA"/>
    <n v="1"/>
    <s v="Occlusive mycotic tracheobronchitis and systemic alphaherpesvirus coinfection in a free-living striped dolphin stenella coeruleoalba in Italy"/>
    <x v="0"/>
    <x v="4"/>
    <s v="DISEASES OF AQUATIC ORGANISMS"/>
    <n v="5"/>
    <n v="59.536000000000001"/>
    <x v="1"/>
    <n v="34.506"/>
    <x v="0"/>
    <n v="4"/>
    <n v="61.94"/>
    <s v="Q3"/>
    <n v="24.468084000000001"/>
    <s v="Q1"/>
    <x v="80"/>
    <x v="0"/>
    <x v="1"/>
  </r>
  <r>
    <s v="MARSILI"/>
    <s v="LETIZIA"/>
    <s v="01/06/2023"/>
    <m/>
    <s v="Docenti di ruolo di Ia fascia"/>
    <s v="Settore BIO/07 - Ecologia"/>
    <s v="MARSILI, LETIZIA"/>
    <n v="1"/>
    <s v="Cetacean Poxvirus in two striped dolphins (Stenella coeruleoalba) stranded on the Tyrrhenian coast of Italy: histopathological, ultrastructural, biomolecular, and ecotoxicological findings"/>
    <x v="0"/>
    <x v="4"/>
    <s v="FRONTIERS IN VETERINARY SCIENCE"/>
    <n v="10"/>
    <n v="24.704999999999998"/>
    <x v="3"/>
    <n v="34.356000000000002"/>
    <x v="0"/>
    <n v="10"/>
    <n v="33.14"/>
    <s v="Q2"/>
    <n v="12.411346999999999"/>
    <s v="Q1"/>
    <x v="80"/>
    <x v="0"/>
    <x v="1"/>
  </r>
  <r>
    <s v="MARSILI"/>
    <s v="LETIZIA"/>
    <s v="01/06/2023"/>
    <m/>
    <s v="Docenti di ruolo di Ia fascia"/>
    <s v="Settore BIO/07 - Ecologia"/>
    <s v="MARSILI, LETIZIA"/>
    <n v="1"/>
    <s v="Western blot expression of 5-lipoxygenase in the brain from striped dolphins (stenella coeruleoalba) and bottlenose dolphins (tursiops truncatus) with or without encephalitis/meningo-encephalitis of infectious nature"/>
    <x v="0"/>
    <x v="0"/>
    <s v="JOURNAL OF BIOLOGICAL REGULATORS &amp; HOMEOSTATIC AGENTS"/>
    <n v="5"/>
    <n v="13.420999999999999"/>
    <x v="3"/>
    <n v="63.478000000000002"/>
    <x v="2"/>
    <n v="5"/>
    <n v="72.66"/>
    <s v="Q3"/>
    <n v="68.951999999999998"/>
    <s v="Q3"/>
    <x v="80"/>
    <x v="0"/>
    <x v="1"/>
  </r>
  <r>
    <s v="MARSILI"/>
    <s v="LETIZIA"/>
    <s v="01/06/2023"/>
    <m/>
    <s v="Docenti di ruolo di Ia fascia"/>
    <s v="Settore BIO/07 - Ecologia"/>
    <s v="CONSALES, GUIA; MARSILI, LETIZIA"/>
    <n v="2"/>
    <s v="First assessment of organochlorine levels in three different cetacean species in the Greek Ionian Sea"/>
    <x v="10"/>
    <x v="4"/>
    <m/>
    <m/>
    <m/>
    <x v="4"/>
    <m/>
    <x v="3"/>
    <m/>
    <m/>
    <m/>
    <m/>
    <m/>
    <x v="80"/>
    <x v="0"/>
    <x v="1"/>
  </r>
  <r>
    <s v="MARSILI"/>
    <s v="LETIZIA"/>
    <s v="01/06/2023"/>
    <m/>
    <s v="Docenti di ruolo di Ia fascia"/>
    <s v="Settore BIO/07 - Ecologia"/>
    <s v="CONSALES, GUIA; MARSILI, LETIZIA"/>
    <n v="2"/>
    <s v="Bioaccumulation of organochlorine compounds in large, threatened elasmobranchs off northern New South Wales, Australia"/>
    <x v="0"/>
    <x v="2"/>
    <s v="MARINE POLLUTION BULLETIN"/>
    <n v="16"/>
    <n v="21.986999999999998"/>
    <x v="3"/>
    <n v="3.1749999999999998"/>
    <x v="1"/>
    <n v="14"/>
    <n v="27.67"/>
    <s v="Q2"/>
    <n v="3.2709999999999999"/>
    <s v="Q1"/>
    <x v="80"/>
    <x v="0"/>
    <x v="1"/>
  </r>
  <r>
    <s v="MARSILI"/>
    <s v="LETIZIA"/>
    <s v="01/06/2023"/>
    <m/>
    <s v="Docenti di ruolo di Ia fascia"/>
    <s v="Settore BIO/07 - Ecologia"/>
    <s v="ALOISI, ANNA MARIA; MARSILI, LETIZIA"/>
    <n v="2"/>
    <s v="A novel human pain insensitivity disorder caused by a point mutation in ZFHX2"/>
    <x v="0"/>
    <x v="4"/>
    <s v="BRAIN"/>
    <n v="26"/>
    <n v="17.533999999999999"/>
    <x v="3"/>
    <n v="2.5099999999999998"/>
    <x v="1"/>
    <n v="21"/>
    <n v="21.34"/>
    <s v="Q1"/>
    <n v="2.7638191999999999"/>
    <s v="Q1"/>
    <x v="80"/>
    <x v="0"/>
    <x v="1"/>
  </r>
  <r>
    <s v="MARSILI"/>
    <s v="LETIZIA"/>
    <s v="01/06/2023"/>
    <m/>
    <s v="Docenti di ruolo di Ia fascia"/>
    <s v="Settore BIO/07 - Ecologia"/>
    <s v="MARSILI, LETIZIA; CAPANNI, FRANCESCA"/>
    <n v="2"/>
    <s v="S.T.R.E.S.S. (Statistical Toxicological Risk Elaboration System in Stenella coeruleoalba) from organochlorine compounds (OCs): white (no hazard) or red (emergency) code?"/>
    <x v="6"/>
    <x v="2"/>
    <m/>
    <m/>
    <m/>
    <x v="4"/>
    <m/>
    <x v="3"/>
    <m/>
    <m/>
    <m/>
    <m/>
    <m/>
    <x v="80"/>
    <x v="0"/>
    <x v="1"/>
  </r>
  <r>
    <s v="MARSILI"/>
    <s v="LETIZIA"/>
    <s v="01/06/2023"/>
    <m/>
    <s v="Docenti di ruolo di Ia fascia"/>
    <s v="Settore BIO/07 - Ecologia"/>
    <s v="MARSILI, LETIZIA; CAPANNI, FRANCESCA"/>
    <n v="2"/>
    <s v="L’importanza dell’elaborazione statistica nella valutazione del pericolo potenziale da organoclorurati nella stenella striata (Stenella coeruleoalba) del Mar Mediterraneo"/>
    <x v="4"/>
    <x v="4"/>
    <m/>
    <m/>
    <m/>
    <x v="4"/>
    <m/>
    <x v="3"/>
    <m/>
    <m/>
    <m/>
    <m/>
    <m/>
    <x v="80"/>
    <x v="0"/>
    <x v="1"/>
  </r>
  <r>
    <s v="MARSILI"/>
    <s v="LETIZIA"/>
    <s v="01/06/2023"/>
    <m/>
    <s v="Docenti di ruolo di Ia fascia"/>
    <s v="Settore BIO/07 - Ecologia"/>
    <s v="LENZI, MAURO; FRANCHI, ENRICA; MARSILI, LETIZIA"/>
    <n v="3"/>
    <s v="Assessment of Fish-Farms Wastewaters Synergistic Impact on a Mediterranean Non-Tidal Lagoon"/>
    <x v="0"/>
    <x v="2"/>
    <s v="HSOA JOURNAL OF AQUACULTURE &amp; FISHERIES"/>
    <m/>
    <m/>
    <x v="4"/>
    <m/>
    <x v="3"/>
    <m/>
    <m/>
    <m/>
    <m/>
    <m/>
    <x v="80"/>
    <x v="0"/>
    <x v="1"/>
  </r>
  <r>
    <s v="MARSILI"/>
    <s v="LETIZIA"/>
    <s v="01/06/2023"/>
    <m/>
    <s v="Docenti di ruolo di Ia fascia"/>
    <s v="Settore BIO/07 - Ecologia"/>
    <s v="CONSALES, GUIA; MICARELLI, PRIMO; MARSILI, LETIZIA"/>
    <n v="3"/>
    <s v="Organochlorine compounds in several species of shark sampled in three different world areas"/>
    <x v="6"/>
    <x v="2"/>
    <m/>
    <m/>
    <m/>
    <x v="4"/>
    <m/>
    <x v="3"/>
    <m/>
    <m/>
    <m/>
    <m/>
    <m/>
    <x v="80"/>
    <x v="0"/>
    <x v="1"/>
  </r>
  <r>
    <s v="MARSILI"/>
    <s v="LETIZIA"/>
    <s v="01/06/2023"/>
    <m/>
    <s v="Docenti di ruolo di Ia fascia"/>
    <s v="Settore BIO/07 - Ecologia"/>
    <s v="CONSALES, GUIA; MICARELLI, PRIMO; MARSILI, LETIZIA"/>
    <n v="3"/>
    <s v="Top predators marini ed accumulo di organoclorurati: il Mar Mediterraneo a confronto con altre aree del mondo"/>
    <x v="4"/>
    <x v="4"/>
    <m/>
    <m/>
    <m/>
    <x v="4"/>
    <m/>
    <x v="3"/>
    <m/>
    <m/>
    <m/>
    <m/>
    <m/>
    <x v="80"/>
    <x v="0"/>
    <x v="1"/>
  </r>
  <r>
    <s v="MARSILI"/>
    <s v="LETIZIA"/>
    <s v="01/06/2023"/>
    <m/>
    <s v="Docenti di ruolo di Ia fascia"/>
    <s v="Settore BIO/07 - Ecologia"/>
    <s v="CAPANNI, FRANCESCA; D'AGOSTINO, ANTONELLA; MARSILI, LETIZIA"/>
    <n v="3"/>
    <s v="Statistica e tossicologia: l’importanza della interdisciplinarietà per valutare il pericolo potenziale da organoclorurati nella stenella striata (Stenella coeruleoalba) del Mar Mediterraneo"/>
    <x v="4"/>
    <x v="4"/>
    <s v="BIOLOGIA MARINA MEDITERRANEA"/>
    <m/>
    <m/>
    <x v="4"/>
    <m/>
    <x v="3"/>
    <m/>
    <m/>
    <m/>
    <m/>
    <m/>
    <x v="80"/>
    <x v="0"/>
    <x v="1"/>
  </r>
  <r>
    <s v="MARSILI"/>
    <s v="LETIZIA"/>
    <s v="01/06/2023"/>
    <m/>
    <s v="Docenti di ruolo di Ia fascia"/>
    <s v="Settore BIO/07 - Ecologia"/>
    <s v="CONSALES, GUIA; MICARELLI, PRIMO; COPPOLA, DANIELE; CARLETTI, LAURA; MARSILI, LETIZIA"/>
    <n v="5"/>
    <s v="Sharks and organochlorine compounds: from Australia to South Africa passing by Mediterranean Sea"/>
    <x v="6"/>
    <x v="2"/>
    <m/>
    <m/>
    <m/>
    <x v="4"/>
    <m/>
    <x v="3"/>
    <m/>
    <m/>
    <m/>
    <m/>
    <m/>
    <x v="80"/>
    <x v="0"/>
    <x v="1"/>
  </r>
  <r>
    <s v="MARTINI"/>
    <s v="IVAN"/>
    <s v="01/05/2021"/>
    <m/>
    <s v="Docenti di ruolo di IIa fascia"/>
    <s v="Settore GEO/02 - Geologia Stratigrafica e Sedimentologica"/>
    <s v="MARTINI, IVAN"/>
    <n v="1"/>
    <s v="Sedimentation and basin-fill history of the Pliocene succession exposed in the northern Siena-Radicofani Basin (Tuscany, Italy): a sequence-stratigraphic approach"/>
    <x v="0"/>
    <x v="3"/>
    <s v="RIVISTA ITALIANA DI PALEONTOLOGIA E STRATIGRAFIA"/>
    <n v="10"/>
    <n v="46.545000000000002"/>
    <x v="0"/>
    <n v="62.198"/>
    <x v="2"/>
    <n v="9"/>
    <n v="47.89"/>
    <s v="Q2"/>
    <n v="58.510640000000002"/>
    <s v="Q3"/>
    <x v="81"/>
    <x v="0"/>
    <x v="1"/>
  </r>
  <r>
    <s v="MARTINI"/>
    <s v="IVAN"/>
    <s v="01/05/2021"/>
    <m/>
    <s v="Docenti di ruolo di IIa fascia"/>
    <s v="Settore GEO/02 - Geologia Stratigrafica e Sedimentologica"/>
    <s v="MARTINI, IVAN; SANDRELLI, FABIO"/>
    <n v="2"/>
    <s v="Facies analysis of a Pliocene river-dominated deltaic succession (Siena Basin, Italy): Implications for the formation and infilling of terminal distributary channels"/>
    <x v="0"/>
    <x v="0"/>
    <s v="SEDIMENTOLOGY"/>
    <n v="45"/>
    <n v="13.683"/>
    <x v="3"/>
    <n v="12.367000000000001"/>
    <x v="1"/>
    <n v="40"/>
    <n v="11.84"/>
    <s v="Q1"/>
    <n v="7.4470000000000001"/>
    <s v="Q1"/>
    <x v="81"/>
    <x v="0"/>
    <x v="1"/>
  </r>
  <r>
    <s v="MARTINI"/>
    <s v="IVAN"/>
    <s v="01/05/2021"/>
    <m/>
    <s v="Docenti di ruolo di IIa fascia"/>
    <s v="Settore GEO/02 - Geologia Stratigrafica e Sedimentologica"/>
    <s v="AMBROSETTI, ELISA; MARTINI, IVAN; SANDRELLI, FABIO"/>
    <n v="3"/>
    <s v="Shoal-water deltas in high-accommodation settings: Insights from the lacustrine Valimi Formation (Gulf of Corinth, Greece)"/>
    <x v="0"/>
    <x v="3"/>
    <s v="SEDIMENTOLOGY"/>
    <n v="25"/>
    <n v="21.64"/>
    <x v="3"/>
    <n v="7.9459999999999997"/>
    <x v="1"/>
    <n v="21"/>
    <n v="54.05"/>
    <s v="Q3"/>
    <n v="11.702127000000001"/>
    <s v="Q1"/>
    <x v="81"/>
    <x v="0"/>
    <x v="1"/>
  </r>
  <r>
    <s v="MARTINI"/>
    <s v="IVAN"/>
    <s v="01/05/2021"/>
    <m/>
    <s v="Docenti di ruolo di IIa fascia"/>
    <s v="Settore GEO/02 - Geologia Stratigrafica e Sedimentologica"/>
    <s v="MARTINI, IVAN; AMBROSETTI, ELISA; SANDRELLI, FABIO"/>
    <n v="3"/>
    <s v="The role of sediment supply in large-scale stratigraphic architecture of ancient Gilbert-type deltas (Pliocene Siena-Radicofani Basin, Italy)"/>
    <x v="0"/>
    <x v="3"/>
    <s v="SEDIMENTARY GEOLOGY"/>
    <n v="19"/>
    <n v="29.690999999999999"/>
    <x v="0"/>
    <n v="32.741999999999997"/>
    <x v="0"/>
    <n v="18"/>
    <n v="26.16"/>
    <s v="Q2"/>
    <n v="18.085106"/>
    <s v="Q1"/>
    <x v="81"/>
    <x v="0"/>
    <x v="1"/>
  </r>
  <r>
    <s v="MARTINI"/>
    <s v="IVAN"/>
    <s v="01/05/2021"/>
    <m/>
    <s v="Docenti di ruolo di IIa fascia"/>
    <s v="Settore GEO/02 - Geologia Stratigrafica e Sedimentologica"/>
    <s v="SANDRELLI, FABIO; MAZZEI, ROBERTO; MONECHI, SIMONETTA; MARTINI, IVAN"/>
    <n v="4"/>
    <s v="The Scaglia Toscana Formation of the Monti del Chianti: new lithostratigraphic and biostratigraphic data"/>
    <x v="0"/>
    <x v="4"/>
    <s v="ITALIAN JOURNAL OF GEOSCIENCES"/>
    <n v="3"/>
    <n v="73.897999999999996"/>
    <x v="1"/>
    <n v="24.260999999999999"/>
    <x v="1"/>
    <n v="3"/>
    <n v="73.3"/>
    <s v="Q3"/>
    <n v="62.5"/>
    <s v="Q3"/>
    <x v="81"/>
    <x v="0"/>
    <x v="1"/>
  </r>
  <r>
    <s v="MARTINI"/>
    <s v="IVAN"/>
    <s v="01/05/2021"/>
    <m/>
    <s v="Docenti di ruolo di IIa fascia"/>
    <s v="Settore GEO/02 - Geologia Stratigrafica e Sedimentologica"/>
    <s v="MARTINI, IVAN; RONCHITELLI, ANNA MARIA; ARRIGHI, SIMONA; CAPECCHI, GIULIA; RICCI, STEFANO; SCARAMUCCI, SEM; SPAGNOLO, VINCENZO; GAMBASSINI, PAOLO; MORONI, ADRIANA"/>
    <n v="9"/>
    <s v="Cave clastic sediments as a tool for refining the study of human occupation of prehistoric sites: insights from the cave site of La Cala (Cilento, southern Italy)"/>
    <x v="0"/>
    <x v="4"/>
    <s v="JOURNAL OF QUATERNARY SCIENCE"/>
    <n v="17"/>
    <n v="18.402999999999999"/>
    <x v="3"/>
    <n v="9.9220000000000006"/>
    <x v="1"/>
    <n v="16"/>
    <n v="33.049999999999997"/>
    <s v="Q2"/>
    <n v="29.336735000000001"/>
    <s v="Q2"/>
    <x v="82"/>
    <x v="0"/>
    <x v="1"/>
  </r>
  <r>
    <s v="MIRALDI"/>
    <s v="ELISABETTA"/>
    <s v="01/03/1995"/>
    <m/>
    <s v="Ricercatori"/>
    <s v="Settore BIO/15 - Biologia Farmaceutica"/>
    <s v="MIRALDI, ELISABETTA"/>
    <n v="1"/>
    <s v="Harpagophytum procumbens DC."/>
    <x v="0"/>
    <x v="4"/>
    <s v="PIANTE MEDICINALI"/>
    <m/>
    <m/>
    <x v="4"/>
    <m/>
    <x v="3"/>
    <m/>
    <m/>
    <m/>
    <m/>
    <m/>
    <x v="83"/>
    <x v="0"/>
    <x v="1"/>
  </r>
  <r>
    <s v="MIRALDI"/>
    <s v="ELISABETTA"/>
    <s v="01/03/1995"/>
    <m/>
    <s v="Ricercatori"/>
    <s v="Settore BIO/15 - Biologia Farmaceutica"/>
    <s v="MIRALDI, ELISABETTA"/>
    <n v="1"/>
    <s v="Preparazioni innovative a base di Cannabis non psicotropa"/>
    <x v="5"/>
    <x v="1"/>
    <s v="PIANTE MEDICINALI"/>
    <m/>
    <m/>
    <x v="4"/>
    <m/>
    <x v="3"/>
    <m/>
    <m/>
    <m/>
    <m/>
    <m/>
    <x v="83"/>
    <x v="0"/>
    <x v="1"/>
  </r>
  <r>
    <s v="MIRALDI"/>
    <s v="ELISABETTA"/>
    <s v="01/03/1995"/>
    <m/>
    <s v="Ricercatori"/>
    <s v="Settore BIO/15 - Biologia Farmaceutica"/>
    <s v="BIAGI, MARCO; MIRALDI, ELISABETTA"/>
    <n v="2"/>
    <s v="Una pianta anti-aging"/>
    <x v="0"/>
    <x v="2"/>
    <s v="ELISIR DI SALUTE"/>
    <m/>
    <m/>
    <x v="4"/>
    <m/>
    <x v="3"/>
    <m/>
    <m/>
    <m/>
    <m/>
    <m/>
    <x v="84"/>
    <x v="0"/>
    <x v="1"/>
  </r>
  <r>
    <s v="MIRALDI"/>
    <s v="ELISABETTA"/>
    <s v="01/03/1995"/>
    <m/>
    <s v="Ricercatori"/>
    <s v="Settore BIO/15 - Biologia Farmaceutica"/>
    <s v="BIAGI, MARCO; MIRALDI, ELISABETTA"/>
    <n v="2"/>
    <s v="Ginseng: la radice dell'energia"/>
    <x v="0"/>
    <x v="3"/>
    <s v="ELISIR DI SALUTE"/>
    <m/>
    <m/>
    <x v="4"/>
    <m/>
    <x v="3"/>
    <m/>
    <m/>
    <m/>
    <m/>
    <m/>
    <x v="84"/>
    <x v="0"/>
    <x v="1"/>
  </r>
  <r>
    <s v="MIRALDI"/>
    <s v="ELISABETTA"/>
    <s v="01/03/1995"/>
    <m/>
    <s v="Ricercatori"/>
    <s v="Settore BIO/15 - Biologia Farmaceutica"/>
    <s v="BIAGI, MARCO; MIRALDI, ELISABETTA"/>
    <n v="2"/>
    <s v="Il tarassaco, l'erba che depura"/>
    <x v="0"/>
    <x v="4"/>
    <s v="ELISIR DI SALUTE"/>
    <m/>
    <m/>
    <x v="4"/>
    <m/>
    <x v="3"/>
    <m/>
    <m/>
    <m/>
    <m/>
    <m/>
    <x v="84"/>
    <x v="0"/>
    <x v="1"/>
  </r>
  <r>
    <s v="MIRALDI"/>
    <s v="ELISABETTA"/>
    <s v="01/03/1995"/>
    <m/>
    <s v="Ricercatori"/>
    <s v="Settore BIO/15 - Biologia Farmaceutica"/>
    <s v="MIRALDI, ELISABETTA; BIAGI, MARCO"/>
    <n v="2"/>
    <s v="Il giallo che cura"/>
    <x v="0"/>
    <x v="0"/>
    <s v="ELISIR DI SALUTE"/>
    <m/>
    <m/>
    <x v="4"/>
    <m/>
    <x v="3"/>
    <m/>
    <m/>
    <m/>
    <m/>
    <m/>
    <x v="84"/>
    <x v="0"/>
    <x v="1"/>
  </r>
  <r>
    <s v="MIRALDI"/>
    <s v="ELISABETTA"/>
    <s v="01/03/1995"/>
    <m/>
    <s v="Ricercatori"/>
    <s v="Settore BIO/15 - Biologia Farmaceutica"/>
    <s v="MIRALDI, ELISABETTA; BAINI, GIULIA"/>
    <n v="2"/>
    <s v="Medicinal plants and health in human history: from empirical use to modern Phytotherapy"/>
    <x v="0"/>
    <x v="4"/>
    <s v="JOURNAL OF THE SIENA ACADEMY OF SCIENCES"/>
    <m/>
    <m/>
    <x v="4"/>
    <m/>
    <x v="3"/>
    <m/>
    <m/>
    <m/>
    <m/>
    <m/>
    <x v="83"/>
    <x v="0"/>
    <x v="1"/>
  </r>
  <r>
    <s v="MIRALDI"/>
    <s v="ELISABETTA"/>
    <s v="01/03/1995"/>
    <m/>
    <s v="Ricercatori"/>
    <s v="Settore BIO/15 - Biologia Farmaceutica"/>
    <s v="MIRALDI, ELISABETTA; MAGNANO, ANNA ROSA"/>
    <n v="2"/>
    <s v="L'albero della vita"/>
    <x v="0"/>
    <x v="1"/>
    <s v="ELISIR DI SALUTE"/>
    <m/>
    <m/>
    <x v="4"/>
    <m/>
    <x v="3"/>
    <m/>
    <m/>
    <m/>
    <m/>
    <m/>
    <x v="83"/>
    <x v="0"/>
    <x v="1"/>
  </r>
  <r>
    <s v="MIRALDI"/>
    <s v="ELISABETTA"/>
    <s v="01/03/1995"/>
    <m/>
    <s v="Ricercatori"/>
    <s v="Settore BIO/15 - Biologia Farmaceutica"/>
    <s v="MIRALDI, ELISABETTA; MAGNANO, ANNA ROSA"/>
    <n v="2"/>
    <s v="Fitoterapia e ipertensione"/>
    <x v="0"/>
    <x v="2"/>
    <s v="PARAFARMACIA"/>
    <m/>
    <m/>
    <x v="4"/>
    <m/>
    <x v="3"/>
    <m/>
    <m/>
    <m/>
    <m/>
    <m/>
    <x v="83"/>
    <x v="0"/>
    <x v="1"/>
  </r>
  <r>
    <s v="MIRALDI"/>
    <s v="ELISABETTA"/>
    <s v="01/03/1995"/>
    <m/>
    <s v="Ricercatori"/>
    <s v="Settore BIO/15 - Biologia Farmaceutica"/>
    <s v="MIRALDI, ELISABETTA; MAGNANO, ANNA ROSA"/>
    <n v="2"/>
    <s v="Tè verde, una fonte di benessere"/>
    <x v="0"/>
    <x v="1"/>
    <s v="ELISIR DI SALUTE"/>
    <m/>
    <m/>
    <x v="4"/>
    <m/>
    <x v="3"/>
    <m/>
    <m/>
    <m/>
    <m/>
    <m/>
    <x v="83"/>
    <x v="0"/>
    <x v="1"/>
  </r>
  <r>
    <s v="MIRALDI"/>
    <s v="ELISABETTA"/>
    <s v="01/03/1995"/>
    <m/>
    <s v="Ricercatori"/>
    <s v="Settore BIO/15 - Biologia Farmaceutica"/>
    <s v="GOVERNA, PAOLO; MIRALDI, ELISABETTA; BIAGI, MARCO"/>
    <n v="3"/>
    <s v="Effects of Boswellia Serrata Roxb. and Curcuma longa L. in an In Vitro Intestinal Inflammation Model Using Immune Cells and Caco-2"/>
    <x v="0"/>
    <x v="4"/>
    <s v="PHARMACEUTICALS"/>
    <n v="29"/>
    <n v="12.714"/>
    <x v="3"/>
    <n v="34.692999999999998"/>
    <x v="0"/>
    <n v="23"/>
    <n v="16.899999999999999"/>
    <s v="Q1"/>
    <m/>
    <m/>
    <x v="84"/>
    <x v="0"/>
    <x v="1"/>
  </r>
  <r>
    <s v="MIRALDI"/>
    <s v="ELISABETTA"/>
    <s v="01/03/1995"/>
    <m/>
    <s v="Ricercatori"/>
    <s v="Settore BIO/15 - Biologia Farmaceutica"/>
    <s v="GOVERNA, PAOLO; MIRALDI, ELISABETTA; BIAGI, MARCO"/>
    <n v="3"/>
    <s v="Effectiveness of 5-Pyrrolidone-2-carboxylic Acid and Copper Sulfate Pentahydrate Association against Drug Resistant Staphylococcus Strains"/>
    <x v="0"/>
    <x v="1"/>
    <s v="NATURAL PRODUCT COMMUNICATIONS"/>
    <n v="3"/>
    <n v="64.896000000000001"/>
    <x v="1"/>
    <n v="50.798999999999999"/>
    <x v="2"/>
    <n v="3"/>
    <n v="87.13"/>
    <s v="Q4"/>
    <n v="92.5"/>
    <s v="Q4"/>
    <x v="84"/>
    <x v="0"/>
    <x v="1"/>
  </r>
  <r>
    <s v="MIRALDI"/>
    <s v="ELISABETTA"/>
    <s v="01/03/1995"/>
    <m/>
    <s v="Ricercatori"/>
    <s v="Settore BIO/15 - Biologia Farmaceutica"/>
    <s v="MIRALDI, ELISABETTA; GOVERNA, PAOLO; BIAGI, MARCO"/>
    <n v="3"/>
    <s v="Cannabis sativa L., utilizzo in terapia"/>
    <x v="0"/>
    <x v="1"/>
    <s v="PIANTE MEDICINALI"/>
    <m/>
    <m/>
    <x v="4"/>
    <m/>
    <x v="3"/>
    <m/>
    <m/>
    <m/>
    <m/>
    <m/>
    <x v="84"/>
    <x v="0"/>
    <x v="1"/>
  </r>
  <r>
    <s v="MIRALDI"/>
    <s v="ELISABETTA"/>
    <s v="01/03/1995"/>
    <m/>
    <s v="Ricercatori"/>
    <s v="Settore BIO/15 - Biologia Farmaceutica"/>
    <s v="MIRALDI, ELISABETTA; GOVERNA, PAOLO; BIAGI, MARCO"/>
    <n v="3"/>
    <s v="Skin Wound Healing: from Mediterranean ethnobotany to evidence based phytotherapy"/>
    <x v="0"/>
    <x v="3"/>
    <s v="ATHENS JOURNAL OF SCIENCES (ONLINE)"/>
    <m/>
    <m/>
    <x v="4"/>
    <m/>
    <x v="3"/>
    <m/>
    <m/>
    <m/>
    <m/>
    <m/>
    <x v="84"/>
    <x v="0"/>
    <x v="1"/>
  </r>
  <r>
    <s v="MIRALDI"/>
    <s v="ELISABETTA"/>
    <s v="01/03/1995"/>
    <m/>
    <s v="Ricercatori"/>
    <s v="Settore BIO/15 - Biologia Farmaceutica"/>
    <s v="MIRALDI, ELISABETTA; BIAGI, MARCO; MAGNANO, ANNA ROSA"/>
    <n v="3"/>
    <s v="Eucalipto, l'essenza che cura"/>
    <x v="0"/>
    <x v="3"/>
    <s v="ELISIR DI SALUTE"/>
    <m/>
    <m/>
    <x v="4"/>
    <m/>
    <x v="3"/>
    <m/>
    <m/>
    <m/>
    <m/>
    <m/>
    <x v="84"/>
    <x v="0"/>
    <x v="1"/>
  </r>
  <r>
    <s v="MIRALDI"/>
    <s v="ELISABETTA"/>
    <s v="01/03/1995"/>
    <m/>
    <s v="Ricercatori"/>
    <s v="Settore BIO/15 - Biologia Farmaceutica"/>
    <s v="MIRALDI, ELISABETTA; MAGNANO, ANNA ROSA; BIAGI, MARCO"/>
    <n v="3"/>
    <s v="Le buone azioni della Cannabis"/>
    <x v="0"/>
    <x v="1"/>
    <s v="ELISIR DI SALUTE"/>
    <m/>
    <m/>
    <x v="4"/>
    <m/>
    <x v="3"/>
    <m/>
    <m/>
    <m/>
    <m/>
    <m/>
    <x v="84"/>
    <x v="0"/>
    <x v="1"/>
  </r>
  <r>
    <s v="MIRALDI"/>
    <s v="ELISABETTA"/>
    <s v="01/03/1995"/>
    <m/>
    <s v="Ricercatori"/>
    <s v="Settore BIO/15 - Biologia Farmaceutica"/>
    <s v="BIAGI, MARCO; GOVERNA, PAOLO; MIRALDI, ELISABETTA; GIACHETTI, DANIELA"/>
    <n v="4"/>
    <s v="Leaf extract from Mount Amiata chestnut as a novel anti-photoaging and skin care agent"/>
    <x v="6"/>
    <x v="3"/>
    <m/>
    <m/>
    <m/>
    <x v="4"/>
    <m/>
    <x v="3"/>
    <m/>
    <m/>
    <m/>
    <m/>
    <m/>
    <x v="84"/>
    <x v="0"/>
    <x v="1"/>
  </r>
  <r>
    <s v="MIRALDI"/>
    <s v="ELISABETTA"/>
    <s v="01/03/1995"/>
    <m/>
    <s v="Ricercatori"/>
    <s v="Settore BIO/15 - Biologia Farmaceutica"/>
    <s v="GOVERNA, PAOLO; GIACHETTI, DANIELA; MIRALDI, ELISABETTA; BIAGI, MARCO"/>
    <n v="4"/>
    <s v="Piante medicinali ad attività cicatrizzante"/>
    <x v="0"/>
    <x v="3"/>
    <s v="PIANTE MEDICINALI"/>
    <m/>
    <m/>
    <x v="4"/>
    <m/>
    <x v="3"/>
    <m/>
    <m/>
    <m/>
    <m/>
    <m/>
    <x v="84"/>
    <x v="0"/>
    <x v="1"/>
  </r>
  <r>
    <s v="MIRALDI"/>
    <s v="ELISABETTA"/>
    <s v="01/03/1995"/>
    <m/>
    <s v="Ricercatori"/>
    <s v="Settore BIO/15 - Biologia Farmaceutica"/>
    <s v="BIAGI, MARCO; MAGNANO, ANNA ROSA; GIACHETTI, DANIELA; MIRALDI, ELISABETTA"/>
    <n v="4"/>
    <s v="Attivitá anti Helicobacter pylori dell’estratto standardizzato a base di propoli propolfenol® in associazione con gli antibiotici usati in farmacoterapia convenzionale"/>
    <x v="0"/>
    <x v="2"/>
    <s v="PIANTE MEDICINALI"/>
    <m/>
    <m/>
    <x v="4"/>
    <m/>
    <x v="3"/>
    <m/>
    <m/>
    <m/>
    <m/>
    <m/>
    <x v="84"/>
    <x v="0"/>
    <x v="1"/>
  </r>
  <r>
    <s v="MIRALDI"/>
    <s v="ELISABETTA"/>
    <s v="01/03/1995"/>
    <m/>
    <s v="Ricercatori"/>
    <s v="Settore BIO/15 - Biologia Farmaceutica"/>
    <s v="BAINI, GIULIA; MAGNANO, ANNA ROSA; CORSINI, MADDALENA; MIRALDI, ELISABETTA"/>
    <n v="4"/>
    <s v="&quot;Bastarda Rossa&quot; Chestnut leaf extract from Mount Amiata as a novel anti-photoaging agent"/>
    <x v="0"/>
    <x v="4"/>
    <s v="PIANTE MEDICINALI"/>
    <m/>
    <m/>
    <x v="4"/>
    <m/>
    <x v="3"/>
    <m/>
    <m/>
    <m/>
    <m/>
    <m/>
    <x v="85"/>
    <x v="0"/>
    <x v="1"/>
  </r>
  <r>
    <s v="MIRALDI"/>
    <s v="ELISABETTA"/>
    <s v="01/03/1995"/>
    <m/>
    <s v="Ricercatori"/>
    <s v="Settore BIO/15 - Biologia Farmaceutica"/>
    <s v="BIAGI, MARCO; BAINI, GIULIA; MIRALDI, ELISABETTA; TERROSI, CHIARA; CUSI, MARIA GRAZIA"/>
    <n v="5"/>
    <s v="In vitro neuraminidase inhibitory effect and activity against influenza virus A H1N1 of herbal drugs used for common cold"/>
    <x v="5"/>
    <x v="2"/>
    <s v="PLANTA MEDICA"/>
    <m/>
    <m/>
    <x v="4"/>
    <m/>
    <x v="3"/>
    <n v="0"/>
    <m/>
    <m/>
    <n v="23.213999999999999"/>
    <s v="Q1"/>
    <x v="84"/>
    <x v="0"/>
    <x v="1"/>
  </r>
  <r>
    <s v="MIRALDI"/>
    <s v="ELISABETTA"/>
    <s v="01/03/1995"/>
    <m/>
    <s v="Ricercatori"/>
    <s v="Settore BIO/15 - Biologia Farmaceutica"/>
    <s v="BIAGI, MARCO; MIRALDI, ELISABETTA; MAGNANO, ANNA ROSA; GOVERNA, PAOLO; GIACHETTI, DANIELA"/>
    <n v="5"/>
    <s v="Herbal products in Italy: the thin line between phytotherapy, nutrition and parapharmaceuticals; a normative overview of the fastest growing market in Europe"/>
    <x v="0"/>
    <x v="1"/>
    <s v="PHARMACEUTICALS"/>
    <n v="21"/>
    <n v="44.256"/>
    <x v="0"/>
    <n v="7.7309999999999999"/>
    <x v="1"/>
    <n v="16"/>
    <n v="63.62"/>
    <s v="Q3"/>
    <m/>
    <m/>
    <x v="84"/>
    <x v="0"/>
    <x v="1"/>
  </r>
  <r>
    <s v="MIRALDI"/>
    <s v="ELISABETTA"/>
    <s v="01/03/1995"/>
    <m/>
    <s v="Ricercatori"/>
    <s v="Settore BIO/15 - Biologia Farmaceutica"/>
    <s v="GIACHETTI, DANIELA; MIRALDI, ELISABETTA; GOVERNA, PAOLO; MAGNANO, ANNA ROSA; BIAGI, MARCO"/>
    <n v="5"/>
    <s v="Phytotherapy and skin wound healing"/>
    <x v="0"/>
    <x v="1"/>
    <s v="ACTA VULNOLOGICA"/>
    <n v="5"/>
    <n v="69.644000000000005"/>
    <x v="1"/>
    <n v="92.995999999999995"/>
    <x v="4"/>
    <n v="3"/>
    <n v="90.92"/>
    <s v="Q4"/>
    <m/>
    <m/>
    <x v="84"/>
    <x v="0"/>
    <x v="1"/>
  </r>
  <r>
    <s v="MIRALDI"/>
    <s v="ELISABETTA"/>
    <s v="01/03/1995"/>
    <m/>
    <s v="Ricercatori"/>
    <s v="Settore BIO/15 - Biologia Farmaceutica"/>
    <s v="GOVERNA, PAOLO; CUSI, MARIA GRAZIA; TERROSI, CHIARA; BAINI, GIULIA; MIRALDI, ELISABETTA; BIAGI, MARCO"/>
    <n v="6"/>
    <s v="Beyond the biological effect of a chemically characterized poplar propolis: Antibacterial and antiviral activity and comparison with flurbiprofen in cytokines release by LPS-stimulated human mononuclear cells"/>
    <x v="0"/>
    <x v="2"/>
    <s v="BIOMEDICINES"/>
    <n v="32"/>
    <n v="9.8740000000000006"/>
    <x v="3"/>
    <n v="33.484999999999999"/>
    <x v="0"/>
    <n v="29"/>
    <m/>
    <m/>
    <m/>
    <m/>
    <x v="84"/>
    <x v="0"/>
    <x v="1"/>
  </r>
  <r>
    <s v="MIRALDI"/>
    <s v="ELISABETTA"/>
    <s v="01/03/1995"/>
    <m/>
    <s v="Ricercatori"/>
    <s v="Settore BIO/15 - Biologia Farmaceutica"/>
    <s v="GOVERNA, PAOLO; BAINI, GIULIA; GIACHETTI, DANIELA; MAGNANO, ANNA ROSA; MIRALDI, ELISABETTA; BIAGI, MARCO"/>
    <n v="6"/>
    <s v="Phytotherapy in the management of diabetes: a review"/>
    <x v="0"/>
    <x v="4"/>
    <s v="MOLECULES"/>
    <n v="104"/>
    <n v="7.12"/>
    <x v="3"/>
    <n v="9.5570000000000004"/>
    <x v="1"/>
    <n v="71"/>
    <n v="15.98"/>
    <s v="Q1"/>
    <n v="38.662792000000003"/>
    <s v="Q2"/>
    <x v="84"/>
    <x v="0"/>
    <x v="1"/>
  </r>
  <r>
    <s v="MORONI"/>
    <s v="ADRIANA"/>
    <s v="01/06/2022"/>
    <m/>
    <s v="Docenti di ruolo di IIa fascia"/>
    <s v="Settore BIO/08 - Antropologia"/>
    <s v="MORONI, ADRIANA"/>
    <n v="1"/>
    <s v="Dietary Variability During Bronze Age in Central Italy: First Results"/>
    <x v="0"/>
    <x v="0"/>
    <s v="INTERNATIONAL JOURNAL OF OSTEOARCHAEOLOGY"/>
    <n v="32"/>
    <n v="6.7729999999999997"/>
    <x v="3"/>
    <n v="14.959"/>
    <x v="1"/>
    <n v="27"/>
    <n v="5.96"/>
    <s v="Q1"/>
    <n v="45.73171"/>
    <s v="Q2"/>
    <x v="86"/>
    <x v="0"/>
    <x v="1"/>
  </r>
  <r>
    <s v="MORONI"/>
    <s v="ADRIANA"/>
    <s v="01/06/2022"/>
    <m/>
    <s v="Docenti di ruolo di IIa fascia"/>
    <s v="Settore BIO/08 - Antropologia"/>
    <s v="MORONI, ADRIANA"/>
    <n v="1"/>
    <s v="Geological heritage in archaeological sites: case examples from Italy and Russia"/>
    <x v="0"/>
    <x v="0"/>
    <s v="PROCEEDINGS OF THE GEOLOGISTS ASSOCIATION"/>
    <n v="25"/>
    <n v="25.907"/>
    <x v="0"/>
    <n v="37.475999999999999"/>
    <x v="0"/>
    <n v="21"/>
    <n v="24.42"/>
    <s v="Q1"/>
    <n v="26.852"/>
    <s v="Q2"/>
    <x v="86"/>
    <x v="0"/>
    <x v="1"/>
  </r>
  <r>
    <s v="MORONI"/>
    <s v="ADRIANA"/>
    <s v="01/06/2022"/>
    <m/>
    <s v="Docenti di ruolo di IIa fascia"/>
    <s v="Settore BIO/08 - Antropologia"/>
    <s v="MORONI, ADRIANA"/>
    <n v="1"/>
    <s v="Tectonic control on the Late Quaternary hydrography of the Upper Tiber Basin (Northern Apennines, Italy)"/>
    <x v="0"/>
    <x v="1"/>
    <s v="GEOMORPHOLOGY"/>
    <n v="7"/>
    <n v="68.644999999999996"/>
    <x v="1"/>
    <n v="11.39"/>
    <x v="1"/>
    <n v="6"/>
    <n v="81"/>
    <s v="Q4"/>
    <n v="21.542553000000002"/>
    <s v="Q1"/>
    <x v="86"/>
    <x v="0"/>
    <x v="1"/>
  </r>
  <r>
    <s v="MORONI"/>
    <s v="ADRIANA"/>
    <s v="01/06/2022"/>
    <m/>
    <s v="Docenti di ruolo di IIa fascia"/>
    <s v="Settore BIO/08 - Antropologia"/>
    <s v="MORONI, ADRIANA"/>
    <n v="1"/>
    <s v="Approaching the study of rock monuments. The archaeological site of Pietralba (Upper Tiber Valley, Arezzo, Italy)"/>
    <x v="0"/>
    <x v="1"/>
    <s v="ARCHAEOLOGICAL AND ANTHROPOLOGICAL SCIENCES"/>
    <n v="0"/>
    <n v="79.040999999999997"/>
    <x v="2"/>
    <n v="17.260000000000002"/>
    <x v="1"/>
    <n v="0"/>
    <n v="100"/>
    <s v="Q4"/>
    <n v="47.074466999999999"/>
    <s v="Q2"/>
    <x v="86"/>
    <x v="0"/>
    <x v="1"/>
  </r>
  <r>
    <s v="MORONI"/>
    <s v="ADRIANA"/>
    <s v="01/06/2022"/>
    <m/>
    <s v="Docenti di ruolo di IIa fascia"/>
    <s v="Settore BIO/08 - Antropologia"/>
    <s v="MORONI, ADRIANA"/>
    <n v="1"/>
    <s v="The pre-protohistoric human occupation of the Trasimeno basin. Antiquarian collections and modern-day investigations"/>
    <x v="0"/>
    <x v="0"/>
    <s v="RIVISTA DI SCIENZE PREISTORICHE"/>
    <m/>
    <m/>
    <x v="4"/>
    <m/>
    <x v="3"/>
    <m/>
    <m/>
    <m/>
    <m/>
    <m/>
    <x v="86"/>
    <x v="0"/>
    <x v="1"/>
  </r>
  <r>
    <s v="MORONI"/>
    <s v="ADRIANA"/>
    <s v="01/06/2022"/>
    <m/>
    <s v="Docenti di ruolo di IIa fascia"/>
    <s v="Settore BIO/08 - Antropologia"/>
    <s v="MORONI, ADRIANA"/>
    <n v="1"/>
    <s v="Geological activity of humans represented in the World Heritage Sites of India, Italy, and Russia: Evidence of the Anthropocene"/>
    <x v="0"/>
    <x v="1"/>
    <s v="GEOLOšKI ANALI BALKANSKOGA POLUOSTRVA"/>
    <m/>
    <m/>
    <x v="4"/>
    <m/>
    <x v="3"/>
    <m/>
    <m/>
    <m/>
    <m/>
    <m/>
    <x v="86"/>
    <x v="0"/>
    <x v="1"/>
  </r>
  <r>
    <s v="MORONI"/>
    <s v="ADRIANA"/>
    <s v="01/06/2022"/>
    <m/>
    <s v="Docenti di ruolo di IIa fascia"/>
    <s v="Settore BIO/08 - Antropologia"/>
    <s v="ARRIGHI, SIMONA; MORONI, ADRIANA"/>
    <n v="2"/>
    <s v="Socio-economic relations and settlement dynamics in the Upper Tiber Valley during the Bronze Age. The case-study of Gorgo del Ciliegio (Tuscany – Italy)"/>
    <x v="0"/>
    <x v="1"/>
    <s v="RIVISTA DI SCIENZE PREISTORICHE"/>
    <m/>
    <m/>
    <x v="4"/>
    <m/>
    <x v="3"/>
    <m/>
    <m/>
    <m/>
    <m/>
    <m/>
    <x v="86"/>
    <x v="0"/>
    <x v="1"/>
  </r>
  <r>
    <s v="MORONI"/>
    <s v="ADRIANA"/>
    <s v="01/06/2022"/>
    <m/>
    <s v="Docenti di ruolo di IIa fascia"/>
    <s v="Settore BIO/08 - Antropologia"/>
    <s v="ARRIGHI, SIMONA; MORONI, ADRIANA"/>
    <n v="2"/>
    <s v="An overview of Alpine and Mediterranean palaeogeography, terrestrial ecosystems and climate history during MIS 3 with focus on the Middle to Upper Palaeolithic transition"/>
    <x v="0"/>
    <x v="2"/>
    <s v="QUATERNARY INTERNATIONAL"/>
    <n v="37"/>
    <n v="2.8330000000000002"/>
    <x v="3"/>
    <n v="37.067999999999998"/>
    <x v="0"/>
    <n v="25"/>
    <n v="7.24"/>
    <s v="Q1"/>
    <n v="62.75"/>
    <s v="Q3"/>
    <x v="86"/>
    <x v="0"/>
    <x v="1"/>
  </r>
  <r>
    <s v="MORONI"/>
    <s v="ADRIANA"/>
    <s v="01/06/2022"/>
    <m/>
    <s v="Docenti di ruolo di IIa fascia"/>
    <s v="Settore BIO/08 - Antropologia"/>
    <s v="BOSCHIN, FRANCESCO; ARRIGHI, SIMONA; CREZZINI, JACOPO; MORONI, ADRIANA"/>
    <n v="4"/>
    <s v="The dawn of dentistry in the late upper Paleolithic: An early case of pathological intervention at Riparo Fredian"/>
    <x v="0"/>
    <x v="3"/>
    <s v="AMERICAN JOURNAL OF PHYSICAL ANTHROPOLOGY"/>
    <n v="28"/>
    <n v="6.8159999999999998"/>
    <x v="3"/>
    <n v="5.3819999999999997"/>
    <x v="1"/>
    <n v="21"/>
    <n v="10.52"/>
    <s v="Q1"/>
    <n v="43.877552000000001"/>
    <s v="Q2"/>
    <x v="86"/>
    <x v="0"/>
    <x v="1"/>
  </r>
  <r>
    <s v="MORONI"/>
    <s v="ADRIANA"/>
    <s v="01/06/2022"/>
    <m/>
    <s v="Docenti di ruolo di IIa fascia"/>
    <s v="Settore BIO/08 - Antropologia"/>
    <s v="BOSCHIN, FRANCESCO; ARRIGHI, SIMONA; CREZZINI, JACOPO; MORONI, ADRIANA"/>
    <n v="4"/>
    <s v="Letter to the editor: Reply to Hardy &amp; Buckley: Earliest evidence of bitumen from Homo sp. teeth is from El Sidron"/>
    <x v="0"/>
    <x v="3"/>
    <s v="AMERICAN JOURNAL OF PHYSICAL ANTHROPOLOGY"/>
    <n v="0"/>
    <n v="45.454999999999998"/>
    <x v="0"/>
    <n v="5.3819999999999997"/>
    <x v="1"/>
    <n v="0"/>
    <n v="100"/>
    <s v="Q4"/>
    <n v="43.877552000000001"/>
    <s v="Q2"/>
    <x v="86"/>
    <x v="0"/>
    <x v="1"/>
  </r>
  <r>
    <s v="MORONI"/>
    <s v="ADRIANA"/>
    <s v="01/06/2022"/>
    <m/>
    <s v="Docenti di ruolo di IIa fascia"/>
    <s v="Settore BIO/08 - Antropologia"/>
    <s v="MORONI, ADRIANA; COSTANTINI, ARMANDO; SCARAMUCCI, SEM; GAMBASSINI, PAOLO"/>
    <n v="4"/>
    <s v="The Prehistoric Quarry of La Pietra (Roccastrada, Grosseto, Tuscany) Copper Age Lithic Workshops and the Production of Bifacial Points in Central Italy"/>
    <x v="4"/>
    <x v="1"/>
    <m/>
    <m/>
    <m/>
    <x v="4"/>
    <m/>
    <x v="3"/>
    <m/>
    <m/>
    <m/>
    <m/>
    <m/>
    <x v="86"/>
    <x v="0"/>
    <x v="1"/>
  </r>
  <r>
    <s v="MORONI"/>
    <s v="ADRIANA"/>
    <s v="01/06/2022"/>
    <m/>
    <s v="Docenti di ruolo di IIa fascia"/>
    <s v="Settore BIO/08 - Antropologia"/>
    <s v="MORONI, ADRIANA; SPAGNOLO, VINCENZO; CREZZINI, JACOPO; BOSCHIN, FRANCESCO; ARRIGHI, SIMONA"/>
    <n v="5"/>
    <s v="Settlement, space organization and land-use of a small Middle Bronze Age community of central Italy. The case study of Gorgo del Ciliegio (Arezzo-Tuscany)"/>
    <x v="0"/>
    <x v="2"/>
    <s v="QUATERNARY INTERNATIONAL"/>
    <n v="5"/>
    <n v="47.313000000000002"/>
    <x v="0"/>
    <n v="37.067999999999998"/>
    <x v="0"/>
    <n v="5"/>
    <n v="53.99"/>
    <s v="Q3"/>
    <n v="62.75"/>
    <s v="Q3"/>
    <x v="86"/>
    <x v="0"/>
    <x v="1"/>
  </r>
  <r>
    <s v="MORONI"/>
    <s v="ADRIANA"/>
    <s v="01/06/2022"/>
    <m/>
    <s v="Docenti di ruolo di IIa fascia"/>
    <s v="Settore BIO/08 - Antropologia"/>
    <s v="SPAGNOLO, VINCENZO; BOSCHIN, FRANCESCO; CAPECCHI, GIULIA; CREZZINI, JACOPO; MORONI, ADRIANA"/>
    <n v="5"/>
    <s v="Monte Argentario (GR). Cala dei Santi: Grotta dei Santi (concessione di scavo)"/>
    <x v="0"/>
    <x v="1"/>
    <s v="NOTIZIARIO DELLA SOPRINTENDENZA PER I BENI ARCHEOLOGICI DELLA TOSCANA"/>
    <m/>
    <m/>
    <x v="4"/>
    <m/>
    <x v="3"/>
    <m/>
    <m/>
    <m/>
    <m/>
    <m/>
    <x v="86"/>
    <x v="0"/>
    <x v="1"/>
  </r>
  <r>
    <s v="MORONI"/>
    <s v="ADRIANA"/>
    <s v="01/06/2022"/>
    <m/>
    <s v="Docenti di ruolo di IIa fascia"/>
    <s v="Settore BIO/08 - Antropologia"/>
    <s v="BIANCHI, NICOLA; MORONI, ADRIANA; CAPECCHI, GIULIA; ANCORA, STEFANIA; RICCI, STEFANO; LEONZIO, CLAUDIO"/>
    <n v="6"/>
    <s v="Trace Elements in Eneolithic and Late Medieval Human Bones from Two Archaeological Sites in Tuscany: Evaluation of Diagenetic Processes, Diet and Exposure to Heavy Metals"/>
    <x v="0"/>
    <x v="3"/>
    <s v="JOURNAL OF ANTHROPOLOGY AND ARCHAEOLOGY"/>
    <m/>
    <m/>
    <x v="4"/>
    <m/>
    <x v="3"/>
    <m/>
    <m/>
    <m/>
    <m/>
    <m/>
    <x v="86"/>
    <x v="0"/>
    <x v="1"/>
  </r>
  <r>
    <s v="MORONI"/>
    <s v="ADRIANA"/>
    <s v="01/06/2022"/>
    <m/>
    <s v="Docenti di ruolo di IIa fascia"/>
    <s v="Settore BIO/08 - Antropologia"/>
    <s v="SPAGNOLO, VINCENZO; AURELI, DANIELE; BOSCHIN, FRANCESCO; CAPECCHI, GIULIA; CREZZINI, JACOPO; ARRIGHI, SIMONA; MORONI, ADRIANA"/>
    <n v="7"/>
    <s v="The sea destroys, the sea preserves. New evidence on last Neandertals in Central Italy from Grotta di Cala dei Santi (Grosseto)"/>
    <x v="5"/>
    <x v="1"/>
    <s v="BULLETIN DU MUSEE D'ANTHROPOLOGIE PREHISTORIQUE DE MONACO"/>
    <m/>
    <m/>
    <x v="4"/>
    <m/>
    <x v="3"/>
    <m/>
    <m/>
    <m/>
    <m/>
    <m/>
    <x v="86"/>
    <x v="0"/>
    <x v="1"/>
  </r>
  <r>
    <s v="MORONI"/>
    <s v="ADRIANA"/>
    <s v="01/06/2022"/>
    <m/>
    <s v="Docenti di ruolo di IIa fascia"/>
    <s v="Settore BIO/08 - Antropologia"/>
    <s v="SPAGNOLO, VINCENZO; CAPECCHI, GIULIA; ARRIGHI, SIMONA; AURELI, DANIELE; CREZZINI, JACOPO; RICCI, STEFANO; SCARAMUCCI, SEM; MORONI, ADRIANA"/>
    <n v="8"/>
    <s v="Un tuffo nel mondo dei Neandertaliani, Gotta dei Santi (Argentario)"/>
    <x v="3"/>
    <x v="3"/>
    <m/>
    <m/>
    <m/>
    <x v="4"/>
    <m/>
    <x v="3"/>
    <m/>
    <m/>
    <m/>
    <m/>
    <m/>
    <x v="86"/>
    <x v="0"/>
    <x v="1"/>
  </r>
  <r>
    <s v="MORONI"/>
    <s v="ADRIANA"/>
    <s v="01/06/2022"/>
    <m/>
    <s v="Docenti di ruolo di IIa fascia"/>
    <s v="Settore BIO/08 - Antropologia"/>
    <s v="MORONI, ADRIANA; CREZZINI, JACOPO; CAPECCHI, GIULIA; ARRIGHI, SIMONA; AURELI, DANIELE; SCARAMUCCI, SEM; RICCI, STEFANO; BOSCHIN, FRANCESCO; SPAGNOLO, VINCENZO"/>
    <n v="9"/>
    <s v="Late Neandertals in central Italy. High-resolution chronicles from Grotta dei Santi (Monte Argentario - Tuscany)"/>
    <x v="0"/>
    <x v="2"/>
    <s v="QUATERNARY SCIENCE REVIEWS"/>
    <n v="19"/>
    <n v="4.54"/>
    <x v="3"/>
    <n v="1.2E-2"/>
    <x v="1"/>
    <n v="14"/>
    <n v="29.94"/>
    <s v="Q2"/>
    <n v="14.75"/>
    <s v="Q1"/>
    <x v="86"/>
    <x v="0"/>
    <x v="1"/>
  </r>
  <r>
    <s v="PANTI"/>
    <s v="CRISTINA"/>
    <s v="01/02/2022"/>
    <s v="01/02/2025"/>
    <s v="Ricercatori a tempo determinato"/>
    <s v="Settore BIO/07 - Ecologia"/>
    <s v="GALGANI, LUISA; PANTI, CRISTINA"/>
    <n v="2"/>
    <s v="Impacts of Marine Litter"/>
    <x v="2"/>
    <x v="2"/>
    <m/>
    <m/>
    <m/>
    <x v="4"/>
    <m/>
    <x v="3"/>
    <m/>
    <m/>
    <m/>
    <m/>
    <m/>
    <x v="87"/>
    <x v="0"/>
    <x v="1"/>
  </r>
  <r>
    <s v="PANTI"/>
    <s v="CRISTINA"/>
    <s v="01/02/2022"/>
    <s v="01/02/2025"/>
    <s v="Ricercatori a tempo determinato"/>
    <s v="Settore BIO/07 - Ecologia"/>
    <s v="GALGANI, LUISA; PANTI, CRISTINA"/>
    <n v="2"/>
    <s v="Editorial: &quot;impacts of marine litter&quot;"/>
    <x v="0"/>
    <x v="2"/>
    <s v="FRONTIERS IN MARINE SCIENCE"/>
    <n v="79"/>
    <n v="0.28599999999999998"/>
    <x v="3"/>
    <n v="7.7679999999999998"/>
    <x v="1"/>
    <n v="71"/>
    <m/>
    <m/>
    <n v="7.0090000000000003"/>
    <s v="Q1"/>
    <x v="87"/>
    <x v="0"/>
    <x v="1"/>
  </r>
  <r>
    <s v="PAOLETTI"/>
    <s v="RICCARDO"/>
    <s v="01/11/2021"/>
    <m/>
    <s v="Docenti di ruolo di Ia fascia"/>
    <s v="Settore FIS/01 - Fisica Sperimentale"/>
    <s v="PAOLETTI, RICCARDO"/>
    <n v="1"/>
    <s v="Development of a SiPM based camera for Cherenkov Telescope Array"/>
    <x v="0"/>
    <x v="3"/>
    <s v="NUCLEAR AND PARTICLE PHYSICS PROCEEDINGS"/>
    <n v="8"/>
    <n v="46.722000000000001"/>
    <x v="0"/>
    <n v="92.432000000000002"/>
    <x v="4"/>
    <n v="7"/>
    <n v="8.26"/>
    <s v="Q1"/>
    <m/>
    <m/>
    <x v="88"/>
    <x v="0"/>
    <x v="1"/>
  </r>
  <r>
    <s v="PAOLETTI"/>
    <s v="RICCARDO"/>
    <s v="01/11/2021"/>
    <m/>
    <s v="Docenti di ruolo di Ia fascia"/>
    <s v="Settore FIS/01 - Fisica Sperimentale"/>
    <s v="PAOLETTI, RICCARDO"/>
    <n v="1"/>
    <s v="Development of a Charge Preamplifier to Improve NUV-HD SiPM Performances"/>
    <x v="0"/>
    <x v="3"/>
    <s v="NUCLEAR AND PARTICLE PHYSICS PROCEEDINGS"/>
    <n v="5"/>
    <n v="57.487000000000002"/>
    <x v="1"/>
    <n v="92.433000000000007"/>
    <x v="4"/>
    <n v="5"/>
    <m/>
    <m/>
    <m/>
    <m/>
    <x v="88"/>
    <x v="0"/>
    <x v="1"/>
  </r>
  <r>
    <s v="PAOLETTI"/>
    <s v="RICCARDO"/>
    <s v="01/11/2021"/>
    <m/>
    <s v="Docenti di ruolo di Ia fascia"/>
    <s v="Settore FIS/01 - Fisica Sperimentale"/>
    <s v="PAOLETTI, RICCARDO"/>
    <n v="1"/>
    <s v="An upgrade of the camera focal plane of a SchwarzschildCouder Telescope prototype (pSCT) for the Cherenkov Telescope Array (CTA)"/>
    <x v="0"/>
    <x v="3"/>
    <s v="NUCLEAR AND PARTICLE PHYSICS PROCEEDINGS"/>
    <n v="3"/>
    <n v="69.176000000000002"/>
    <x v="1"/>
    <n v="92.432000000000002"/>
    <x v="4"/>
    <n v="3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PAOLETTI, RICCARDO"/>
    <n v="2"/>
    <s v="Constraining Lorentz Invariance Violation Using the Crab Pulsar Emission Observed up to TeV Energies by MAGIC"/>
    <x v="0"/>
    <x v="3"/>
    <s v="ASTROPHYSICAL JOURNAL SUPPLEMENT SERIES"/>
    <n v="26"/>
    <n v="28.067"/>
    <x v="0"/>
    <n v="8.2000000000000003E-2"/>
    <x v="1"/>
    <n v="22"/>
    <n v="31.58"/>
    <s v="Q2"/>
    <n v="8.3333329999999997"/>
    <s v="Q1"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"/>
    <n v="3"/>
    <s v="A cut-off in the TeV gamma-ray spectrum of the SNR Cassiopeia A"/>
    <x v="0"/>
    <x v="3"/>
    <s v="MONTHLY NOTICES OF THE ROYAL ASTRONOMICAL SOCIETY"/>
    <n v="61"/>
    <n v="7.4039999999999999"/>
    <x v="3"/>
    <n v="19.658000000000001"/>
    <x v="1"/>
    <n v="50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"/>
    <n v="3"/>
    <s v="Teraelectronvolt pulsed emission from the Crab Pulsar detected by MAGIC"/>
    <x v="0"/>
    <x v="1"/>
    <s v="ASTRONOMY &amp; ASTROPHYSICS"/>
    <n v="98"/>
    <n v="3.6509999999999998"/>
    <x v="3"/>
    <n v="35.734000000000002"/>
    <x v="0"/>
    <n v="67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"/>
    <n v="3"/>
    <s v="Observations of Sagittarius A* during the pericenter passage of the G2 object with MAGIC"/>
    <x v="0"/>
    <x v="3"/>
    <s v="ASTRONOMY &amp; ASTROPHYSICS"/>
    <n v="23"/>
    <n v="30.515000000000001"/>
    <x v="0"/>
    <n v="40.335999999999999"/>
    <x v="0"/>
    <n v="22"/>
    <n v="31.58"/>
    <s v="Q2"/>
    <n v="14.393939"/>
    <s v="Q1"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"/>
    <n v="3"/>
    <s v="Unprecedented study of the broadband emission of Mrk 421 during flaring activity in March 2010"/>
    <x v="0"/>
    <x v="0"/>
    <s v="ASTRONOMY &amp; ASTROPHYSICS"/>
    <n v="96"/>
    <n v="4.915"/>
    <x v="3"/>
    <n v="36.777999999999999"/>
    <x v="0"/>
    <n v="85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"/>
    <n v="3"/>
    <s v="Insights into the emission of the blazar 1ES 1011+496 through unprecedented broadband observations during 2011 and 2012"/>
    <x v="0"/>
    <x v="1"/>
    <s v="ASTRONOMY &amp; ASTROPHYSICS"/>
    <n v="12"/>
    <n v="53.968000000000004"/>
    <x v="1"/>
    <n v="35.734000000000002"/>
    <x v="0"/>
    <n v="11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SSINI, EDOARDO; PAOLETTI, RICCARDO; SCRIBANO, ANGELO"/>
    <n v="3"/>
    <s v="The EEE project – Science in schools: state and results"/>
    <x v="0"/>
    <x v="3"/>
    <s v="NUCLEAR AND PARTICLE PHYSICS PROCEEDINGS"/>
    <n v="0"/>
    <n v="89.962000000000003"/>
    <x v="2"/>
    <n v="92.432000000000002"/>
    <x v="4"/>
    <n v="0"/>
    <n v="100"/>
    <s v="Q4"/>
    <m/>
    <m/>
    <x v="88"/>
    <x v="0"/>
    <x v="1"/>
  </r>
  <r>
    <s v="PAOLETTI"/>
    <s v="RICCARDO"/>
    <s v="01/11/2021"/>
    <m/>
    <s v="Docenti di ruolo di Ia fascia"/>
    <s v="Settore FIS/01 - Fisica Sperimentale"/>
    <s v="BONNOLI, GIACOMO; PAOLETTI, RICCARDO; STAMERRA, ANTONIO"/>
    <n v="3"/>
    <s v="FIRST NuSTAR OBSERVATIONS of MRK 501 WITHIN A RADIO to TeV MULTI-INSTRUMENT CAMPAIGN"/>
    <x v="0"/>
    <x v="0"/>
    <s v="THE ASTROPHYSICAL JOURNAL"/>
    <n v="54"/>
    <n v="13.696"/>
    <x v="3"/>
    <n v="2.1389999999999998"/>
    <x v="1"/>
    <n v="44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PAOLETTI, RICCARDO; STAMERRA, ANTONIO"/>
    <n v="3"/>
    <s v="Limits to dark matter annihilation cross-section from a combined analysis of MAGIC and Fermi-LAT observations of dwarf satellite galaxies"/>
    <x v="0"/>
    <x v="1"/>
    <s v="JOURNAL OF COSMOLOGY AND ASTROPARTICLE PHYSICS"/>
    <n v="260"/>
    <n v="3.0249999999999999"/>
    <x v="3"/>
    <n v="22.44"/>
    <x v="1"/>
    <n v="233"/>
    <n v="0.46"/>
    <s v="Q1"/>
    <n v="19.841270000000002"/>
    <s v="Q1"/>
    <x v="88"/>
    <x v="0"/>
    <x v="1"/>
  </r>
  <r>
    <s v="PAOLETTI"/>
    <s v="RICCARDO"/>
    <s v="01/11/2021"/>
    <m/>
    <s v="Docenti di ruolo di Ia fascia"/>
    <s v="Settore FIS/01 - Fisica Sperimentale"/>
    <s v="BONNOLI, GIACOMO; MEUCCI, MARIO; PAOLETTI, RICCARDO; PARTINI, SERENA"/>
    <n v="4"/>
    <s v="Discovery of very high energy γ -ray emission from the blazar 1ES 0033+595 by the MAGIC telescopes"/>
    <x v="0"/>
    <x v="0"/>
    <s v="MONTHLY NOTICES OF THE ROYAL ASTRONOMICAL SOCIETY"/>
    <n v="14"/>
    <n v="52.7"/>
    <x v="1"/>
    <n v="21.486999999999998"/>
    <x v="1"/>
    <n v="12"/>
    <n v="60.07"/>
    <s v="Q3"/>
    <n v="20.161000000000001"/>
    <s v="Q1"/>
    <x v="88"/>
    <x v="0"/>
    <x v="1"/>
  </r>
  <r>
    <s v="PAOLETTI"/>
    <s v="RICCARDO"/>
    <s v="01/11/2021"/>
    <m/>
    <s v="Docenti di ruolo di Ia fascia"/>
    <s v="Settore FIS/01 - Fisica Sperimentale"/>
    <s v="BONNOLI, GIACOMO; CECCHI, ROBERTO; DA VELA, PAOLO; PAOLETTI, RICCARDO"/>
    <n v="4"/>
    <s v="The major upgrade of the MAGIC telescopes, Part II: A performance study using observations of the Crab Nebula"/>
    <x v="0"/>
    <x v="1"/>
    <s v="ASTROPARTICLE PHYSICS"/>
    <n v="388"/>
    <n v="0.24099999999999999"/>
    <x v="3"/>
    <n v="55.735999999999997"/>
    <x v="2"/>
    <n v="245"/>
    <n v="0.43"/>
    <s v="Q1"/>
    <n v="27.777778999999999"/>
    <s v="Q2"/>
    <x v="88"/>
    <x v="0"/>
    <x v="1"/>
  </r>
  <r>
    <s v="PAOLETTI"/>
    <s v="RICCARDO"/>
    <s v="01/11/2021"/>
    <m/>
    <s v="Docenti di ruolo di Ia fascia"/>
    <s v="Settore FIS/01 - Fisica Sperimentale"/>
    <s v="BONNOLI, GIACOMO; CECCHI, ROBERTO; DA VELA, PAOLO; PAOLETTI, RICCARDO"/>
    <n v="4"/>
    <s v="The major upgrade of the MAGIC telescopes, Part I: The hardware improvements and the commissioning of the system"/>
    <x v="0"/>
    <x v="1"/>
    <s v="ASTROPARTICLE PHYSICS"/>
    <n v="184"/>
    <n v="1.151"/>
    <x v="3"/>
    <n v="55.735999999999997"/>
    <x v="2"/>
    <n v="123"/>
    <n v="1.55"/>
    <s v="Q1"/>
    <n v="27.777778999999999"/>
    <s v="Q2"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MAGIC observations of MWC 656, the only known Be/BH system"/>
    <x v="0"/>
    <x v="0"/>
    <s v="ASTRONOMY &amp; ASTROPHYSICS"/>
    <n v="13"/>
    <n v="55.151000000000003"/>
    <x v="1"/>
    <n v="36.777999999999999"/>
    <x v="0"/>
    <n v="12"/>
    <n v="60.07"/>
    <s v="Q3"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Super-orbital variability of LS I +61 ° 303 at TeV energies"/>
    <x v="0"/>
    <x v="1"/>
    <s v="ASTRONOMY &amp; ASTROPHYSICS"/>
    <n v="25"/>
    <n v="30.738"/>
    <x v="0"/>
    <n v="35.734000000000002"/>
    <x v="0"/>
    <n v="10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Multiwavelength observations of the blazar 1ES 1011+496 in Spring 2008"/>
    <x v="0"/>
    <x v="1"/>
    <s v="MONTHLY NOTICES OF THE ROYAL ASTRONOMICAL SOCIETY"/>
    <n v="13"/>
    <n v="51.521999999999998"/>
    <x v="1"/>
    <n v="19.346"/>
    <x v="1"/>
    <n v="11"/>
    <n v="59.2"/>
    <s v="Q3"/>
    <n v="16.666665999999999"/>
    <s v="Q1"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MAGIC observations of the microquasar V404 Cygni during the 2015 outburst"/>
    <x v="0"/>
    <x v="3"/>
    <s v="MONTHLY NOTICES OF THE ROYAL ASTRONOMICAL SOCIETY"/>
    <n v="6"/>
    <n v="69.316000000000003"/>
    <x v="1"/>
    <n v="19.658000000000001"/>
    <x v="1"/>
    <n v="5"/>
    <n v="77.41"/>
    <s v="Q4"/>
    <n v="17.424242"/>
    <s v="Q1"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First multi-wavelength campaign on the gamma-ray-loud active galaxy IC 310"/>
    <x v="0"/>
    <x v="3"/>
    <s v="ASTRONOMY &amp; ASTROPHYSICS"/>
    <n v="19"/>
    <n v="36.880000000000003"/>
    <x v="0"/>
    <n v="40.335999999999999"/>
    <x v="0"/>
    <n v="17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Investigating the peculiar emission from the new VHE gamma-ray source H1722+119"/>
    <x v="0"/>
    <x v="1"/>
    <s v="MONTHLY NOTICES OF THE ROYAL ASTRONOMICAL SOCIETY"/>
    <n v="18"/>
    <n v="41.27"/>
    <x v="0"/>
    <n v="19.346"/>
    <x v="1"/>
    <n v="13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Multiwavelength observations of a VHE gamma-ray flare from PKS 1510-089 in 2015"/>
    <x v="0"/>
    <x v="3"/>
    <s v="ASTRONOMY &amp; ASTROPHYSICS"/>
    <n v="30"/>
    <n v="22.498000000000001"/>
    <x v="3"/>
    <n v="40.335999999999999"/>
    <x v="0"/>
    <n v="27"/>
    <n v="24.67"/>
    <s v="Q1"/>
    <n v="14.393939"/>
    <s v="Q1"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Multiband variability studies and novel broadband SED modeling of Mrk 501 in 2009"/>
    <x v="0"/>
    <x v="3"/>
    <s v="ASTRONOMY &amp; ASTROPHYSICS"/>
    <n v="48"/>
    <n v="11.425000000000001"/>
    <x v="3"/>
    <n v="40.335999999999999"/>
    <x v="0"/>
    <n v="43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Very high-energy gamma-ray follow-up program using neutrino triggers from IceCube"/>
    <x v="0"/>
    <x v="1"/>
    <s v="JOURNAL OF INSTRUMENTATION"/>
    <n v="40"/>
    <n v="4.3609999999999998"/>
    <x v="3"/>
    <n v="45.822000000000003"/>
    <x v="0"/>
    <n v="22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Constraints on particle acceleration in SS433/W50 from MAGIC and H.E.S.S. Observations"/>
    <x v="0"/>
    <x v="4"/>
    <s v="ASTRONOMY &amp; ASTROPHYSICS"/>
    <n v="18"/>
    <n v="34.319000000000003"/>
    <x v="0"/>
    <n v="38.997"/>
    <x v="0"/>
    <n v="14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MAGIC detection of short-term variability of the high-peaked BL Lac object 1ES 0806+524"/>
    <x v="0"/>
    <x v="0"/>
    <s v="MONTHLY NOTICES OF THE ROYAL ASTRONOMICAL SOCIETY"/>
    <n v="23"/>
    <n v="37.444000000000003"/>
    <x v="0"/>
    <n v="21.486999999999998"/>
    <x v="1"/>
    <n v="22"/>
    <n v="40.78"/>
    <s v="Q2"/>
    <n v="20.161000000000001"/>
    <s v="Q1"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Very high-energy γ -ray observations of novae and dwarf novae with the MAGIC telescopes"/>
    <x v="0"/>
    <x v="0"/>
    <s v="ASTRONOMY &amp; ASTROPHYSICS"/>
    <n v="25"/>
    <n v="34.862000000000002"/>
    <x v="0"/>
    <n v="36.777999999999999"/>
    <x v="0"/>
    <n v="21"/>
    <n v="40.78"/>
    <s v="Q2"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Search for VHE gamma-ray emission from Geminga pulsar and nebula with the MAGIC telescopes"/>
    <x v="0"/>
    <x v="1"/>
    <s v="ASTRONOMY &amp; ASTROPHYSICS"/>
    <n v="25"/>
    <n v="30.738"/>
    <x v="0"/>
    <n v="35.734000000000002"/>
    <x v="0"/>
    <n v="17"/>
    <n v="43.89"/>
    <s v="Q2"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Measurement of the Crab Nebula spectrum over three decades in energy with the MAGIC telescopes"/>
    <x v="0"/>
    <x v="0"/>
    <s v="JOURNAL OF HIGH ENERGY ASTROPHYSICS"/>
    <n v="78"/>
    <n v="7.806"/>
    <x v="3"/>
    <n v="68.347999999999999"/>
    <x v="2"/>
    <n v="53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MAGIC detection of very high energy γ-ray emission from the low-luminosity blazar 1ES 1741+196"/>
    <x v="0"/>
    <x v="3"/>
    <s v="MONTHLY NOTICES OF THE ROYAL ASTRONOMICAL SOCIETY"/>
    <n v="5"/>
    <n v="72.605000000000004"/>
    <x v="1"/>
    <n v="19.658000000000001"/>
    <x v="1"/>
    <n v="10"/>
    <n v="62.4"/>
    <s v="Q3"/>
    <n v="17.424242"/>
    <s v="Q1"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Observation of the black widow B1957+20 millisecond pulsar binary system with the MAGIC telescopes"/>
    <x v="0"/>
    <x v="3"/>
    <s v="MONTHLY NOTICES OF THE ROYAL ASTRONOMICAL SOCIETY"/>
    <n v="5"/>
    <n v="72.605000000000004"/>
    <x v="1"/>
    <n v="19.658000000000001"/>
    <x v="1"/>
    <n v="5"/>
    <n v="77.41"/>
    <s v="Q4"/>
    <n v="17.424242"/>
    <s v="Q1"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Very-high-energy gamma-ray observations of the Type Ia Supernova SN 2014J with the MAGIC telescopes"/>
    <x v="0"/>
    <x v="3"/>
    <s v="ASTRONOMY &amp; ASTROPHYSICS"/>
    <n v="2"/>
    <n v="84.168000000000006"/>
    <x v="2"/>
    <n v="40.335999999999999"/>
    <x v="0"/>
    <n v="2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MAGIC observations of the February 2014 flare of 1ES 1011+496 and ensuing constraint of the EBL density"/>
    <x v="0"/>
    <x v="1"/>
    <s v="ASTRONOMY &amp; ASTROPHYSICS"/>
    <n v="45"/>
    <n v="15"/>
    <x v="3"/>
    <n v="35.734000000000002"/>
    <x v="0"/>
    <n v="39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Probing the very high energy γ -ray spectral curvature in the blazar PG 1553+113 with the MAGIC telescopes"/>
    <x v="0"/>
    <x v="0"/>
    <s v="MONTHLY NOTICES OF THE ROYAL ASTRONOMICAL SOCIETY"/>
    <n v="21"/>
    <n v="40.276000000000003"/>
    <x v="0"/>
    <n v="21.486999999999998"/>
    <x v="1"/>
    <n v="20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Multiwavelenght of quiescent states of MRK 421 with unprecedented hard x-ray coverage provided by NuSTAR in 2013"/>
    <x v="0"/>
    <x v="1"/>
    <s v="THE ASTROPHYSICAL JOURNAL"/>
    <n v="94"/>
    <n v="3.9489999999999998"/>
    <x v="3"/>
    <n v="4.4550000000000001"/>
    <x v="1"/>
    <n v="68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VERY HIGH ENERGY γ-RAYS from the UNIVERSE'S MIDDLE AGE: DETECTION of the z = 0.940 BLAZAR PKS 1441+25 with MAGIC"/>
    <x v="0"/>
    <x v="0"/>
    <s v="THE ASTROPHYSICAL JOURNAL LETTERS"/>
    <n v="83"/>
    <n v="6.5410000000000004"/>
    <x v="3"/>
    <n v="18.184000000000001"/>
    <x v="1"/>
    <n v="73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A search for spectral hysteresis and energy-dependent time lags from X-RAY and TeV GAMMA-RAY observations of Mrk 421"/>
    <x v="0"/>
    <x v="3"/>
    <s v="THE ASTROPHYSICAL JOURNAL"/>
    <n v="24"/>
    <n v="29.109000000000002"/>
    <x v="0"/>
    <n v="4.58"/>
    <x v="1"/>
    <n v="18"/>
    <n v="38.369999999999997"/>
    <s v="Q2"/>
    <n v="15.909091"/>
    <s v="Q1"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Deep observation of the NGC 1275 region with MAGIC: Search of diffuse γ -ray emission from cosmic rays in the Perseus cluster"/>
    <x v="0"/>
    <x v="1"/>
    <s v="ASTRONOMY &amp; ASTROPHYSICS"/>
    <n v="43"/>
    <n v="15.964"/>
    <x v="3"/>
    <n v="35.734000000000002"/>
    <x v="0"/>
    <n v="39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STAMERRA, ANTONIO"/>
    <n v="4"/>
    <s v="Detection of very high energy gamma-ray emission from the gravitationally lensed blazar QSO B0218+357 with the MAGIC telescopes"/>
    <x v="0"/>
    <x v="1"/>
    <s v="ASTRONOMY &amp; ASTROPHYSICS"/>
    <n v="67"/>
    <n v="7.7880000000000003"/>
    <x v="3"/>
    <n v="35.734000000000002"/>
    <x v="0"/>
    <n v="50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RUGLIANCICH, ANDREA"/>
    <n v="4"/>
    <s v="Performance of the MAGIC telescopes under moonlight"/>
    <x v="0"/>
    <x v="3"/>
    <s v="ASTROPARTICLE PHYSICS"/>
    <n v="57"/>
    <n v="9.2029999999999994"/>
    <x v="3"/>
    <n v="56.600999999999999"/>
    <x v="2"/>
    <n v="38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PARTINI, SERENA; STAMERRA, ANTONIO"/>
    <n v="5"/>
    <s v="Multiwavelength observations of Mrk 501 in 2008"/>
    <x v="0"/>
    <x v="0"/>
    <s v="ASTRONOMY &amp; ASTROPHYSICS"/>
    <n v="49"/>
    <n v="15.967000000000001"/>
    <x v="3"/>
    <n v="36.777999999999999"/>
    <x v="0"/>
    <n v="46"/>
    <n v="16.98"/>
    <s v="Q1"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PARTINI, SERENA; STAMERRA, ANTONIO"/>
    <n v="5"/>
    <s v="The 2009 multiwavelength campaign on Mrk 421: Variability and correlation studies"/>
    <x v="0"/>
    <x v="0"/>
    <s v="ASTRONOMY &amp; ASTROPHYSICS"/>
    <n v="89"/>
    <n v="5.7389999999999999"/>
    <x v="3"/>
    <n v="36.777999999999999"/>
    <x v="0"/>
    <n v="72"/>
    <n v="8.3699999999999992"/>
    <s v="Q1"/>
    <n v="18.547999999999998"/>
    <s v="Q1"/>
    <x v="88"/>
    <x v="0"/>
    <x v="1"/>
  </r>
  <r>
    <s v="PAOLETTI"/>
    <s v="RICCARDO"/>
    <s v="01/11/2021"/>
    <m/>
    <s v="Docenti di ruolo di Ia fascia"/>
    <s v="Settore FIS/01 - Fisica Sperimentale"/>
    <s v="BONNOLI, GIACOMO; DA VELA, PAOLO; PAOLETTI, RICCARDO; RUGLIANCICH, ANDREA; STAMERRA, ANTONIO"/>
    <n v="5"/>
    <s v="Multimessenger observations of a flaring blazar coincident with high-energy neutrino IceCube-170922A"/>
    <x v="0"/>
    <x v="4"/>
    <s v="SCIENCE"/>
    <n v="810"/>
    <n v="0.156"/>
    <x v="3"/>
    <n v="4.8710000000000004"/>
    <x v="1"/>
    <n v="117"/>
    <n v="2.64"/>
    <s v="Q1"/>
    <n v="2.1739130000000002"/>
    <s v="Q1"/>
    <x v="88"/>
    <x v="0"/>
    <x v="1"/>
  </r>
  <r>
    <s v="PAOLETTI"/>
    <s v="RICCARDO"/>
    <s v="01/11/2021"/>
    <m/>
    <s v="Docenti di ruolo di Ia fascia"/>
    <s v="Settore FIS/01 - Fisica Sperimentale"/>
    <s v="BONNOLI, GIACOMO; DA VELA, PAOLO; NINCI, DANIELE; PAOLETTI, RICCARDO; RUGLIANCICH, ANDREA; STAMERRA, ANTONIO"/>
    <n v="6"/>
    <s v="MAGIC and Fermi-LAT gamma-ray results on unassociated HAWC sources"/>
    <x v="0"/>
    <x v="2"/>
    <s v="MONTHLY NOTICES OF THE ROYAL ASTRONOMICAL SOCIETY"/>
    <n v="9"/>
    <n v="48.709000000000003"/>
    <x v="0"/>
    <n v="32.878999999999998"/>
    <x v="0"/>
    <n v="7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NINCI, DANIELE; PAOLETTI, RICCARDO; RUGLIANCICH, ANDREA; STAMERRA, ANTONIO"/>
    <n v="6"/>
    <s v="Gamma-ray flaring activity of NGC1275 in 2016-2017 measured by MAGIC"/>
    <x v="0"/>
    <x v="4"/>
    <s v="ASTRONOMY &amp; ASTROPHYSICS"/>
    <n v="34"/>
    <n v="15.327"/>
    <x v="3"/>
    <n v="38.997"/>
    <x v="0"/>
    <n v="18"/>
    <n v="34.08"/>
    <s v="Q2"/>
    <n v="13.768115999999999"/>
    <s v="Q1"/>
    <x v="88"/>
    <x v="0"/>
    <x v="1"/>
  </r>
  <r>
    <s v="PAOLETTI"/>
    <s v="RICCARDO"/>
    <s v="01/11/2021"/>
    <m/>
    <s v="Docenti di ruolo di Ia fascia"/>
    <s v="Settore FIS/01 - Fisica Sperimentale"/>
    <s v="BONNOLI, GIACOMO; DA VELA, PAOLO; NINCI, DANIELE; PAOLETTI, RICCARDO; RUGLIANCICH, ANDREA; STAMERRA, ANTONIO"/>
    <n v="6"/>
    <s v="Deep observations of the globular cluster M15 with the MAGIC telescopes"/>
    <x v="0"/>
    <x v="2"/>
    <s v="MONTHLY NOTICES OF THE ROYAL ASTRONOMICAL SOCIETY"/>
    <n v="8"/>
    <n v="52.271000000000001"/>
    <x v="1"/>
    <n v="32.878999999999998"/>
    <x v="0"/>
    <n v="5"/>
    <n v="70.87"/>
    <s v="Q3"/>
    <n v="16.911999999999999"/>
    <s v="Q1"/>
    <x v="88"/>
    <x v="0"/>
    <x v="1"/>
  </r>
  <r>
    <s v="PAOLETTI"/>
    <s v="RICCARDO"/>
    <s v="01/11/2021"/>
    <m/>
    <s v="Docenti di ruolo di Ia fascia"/>
    <s v="Settore FIS/01 - Fisica Sperimentale"/>
    <s v="BONNOLI, GIACOMO; DA VELA, PAOLO; NINCI, DANIELE; PAOLETTI, RICCARDO; RUGLIANCICH, ANDREA; STAMERRA, ANTONIO"/>
    <n v="6"/>
    <s v="Limits on the flux of tau neutrinos from 1 PeV to 3 EeV with the MAGIC telescopes"/>
    <x v="0"/>
    <x v="4"/>
    <s v="ASTROPARTICLE PHYSICS"/>
    <n v="18"/>
    <n v="34.319000000000003"/>
    <x v="0"/>
    <n v="54.762"/>
    <x v="2"/>
    <n v="14"/>
    <n v="37.43"/>
    <s v="Q2"/>
    <n v="42.753624000000002"/>
    <s v="Q2"/>
    <x v="88"/>
    <x v="0"/>
    <x v="1"/>
  </r>
  <r>
    <s v="PAOLETTI"/>
    <s v="RICCARDO"/>
    <s v="01/11/2021"/>
    <m/>
    <s v="Docenti di ruolo di Ia fascia"/>
    <s v="Settore FIS/01 - Fisica Sperimentale"/>
    <s v="BONNOLI, GIACOMO; DA VELA, PAOLO; NINCI, DANIELE; PAOLETTI, RICCARDO; RUGLIANCICH, ANDREA; STAMERRA, ANTONIO"/>
    <n v="6"/>
    <s v="Constraining very-high-energy and optical emission from FRB 121102 with the MAGIC telescopes"/>
    <x v="0"/>
    <x v="4"/>
    <s v="MONTHLY NOTICES OF THE ROYAL ASTRONOMICAL SOCIETY"/>
    <n v="41"/>
    <n v="11.454000000000001"/>
    <x v="3"/>
    <n v="19.550999999999998"/>
    <x v="1"/>
    <n v="17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NINCI, DANIELE; PAOLETTI, RICCARDO; RUGLIANCICH, ANDREA; STAMERRA, ANTONIO"/>
    <n v="6"/>
    <s v="Periastron Observations of TeV Gamma-Ray Emission from a Binary System with a 50-year Period"/>
    <x v="0"/>
    <x v="4"/>
    <s v="THE ASTROPHYSICAL JOURNAL LETTERS"/>
    <n v="41"/>
    <n v="11.454000000000001"/>
    <x v="3"/>
    <n v="1.992"/>
    <x v="1"/>
    <n v="31"/>
    <n v="17.690000000000001"/>
    <s v="Q1"/>
    <n v="7.9710144999999999"/>
    <s v="Q1"/>
    <x v="88"/>
    <x v="0"/>
    <x v="1"/>
  </r>
  <r>
    <s v="PAOLETTI"/>
    <s v="RICCARDO"/>
    <s v="01/11/2021"/>
    <m/>
    <s v="Docenti di ruolo di Ia fascia"/>
    <s v="Settore FIS/01 - Fisica Sperimentale"/>
    <s v="BONNOLI, GIACOMO; DA VELA, PAOLO; NINCI, DANIELE; PAOLETTI, RICCARDO; RUGLIANCICH, ANDREA; STAMERRA, ANTONIO"/>
    <n v="6"/>
    <s v="Multi-wavelength characterization of the blazar S5 0716+714 during an unprecedented outburst phase"/>
    <x v="0"/>
    <x v="4"/>
    <s v="ASTRONOMY &amp; ASTROPHYSICS"/>
    <n v="20"/>
    <n v="30.962"/>
    <x v="0"/>
    <n v="38.997"/>
    <x v="0"/>
    <n v="25"/>
    <n v="24.59"/>
    <s v="Q1"/>
    <n v="13.768115999999999"/>
    <s v="Q1"/>
    <x v="88"/>
    <x v="0"/>
    <x v="1"/>
  </r>
  <r>
    <s v="PAOLETTI"/>
    <s v="RICCARDO"/>
    <s v="01/11/2021"/>
    <m/>
    <s v="Docenti di ruolo di Ia fascia"/>
    <s v="Settore FIS/01 - Fisica Sperimentale"/>
    <s v="BONNOLI, GIACOMO; DA VELA, PAOLO; NINCI, DANIELE; PAOLETTI, RICCARDO; RUGLIANCICH, ANDREA; STAMERRA, ANTONIO"/>
    <n v="6"/>
    <s v="Indirect dark matter searches in the dwarf satellite galaxy Ursa Major II with the MAGIC telescopes"/>
    <x v="0"/>
    <x v="4"/>
    <s v="JOURNAL OF COSMOLOGY AND ASTROPARTICLE PHYSICS"/>
    <n v="26"/>
    <n v="22.904"/>
    <x v="3"/>
    <n v="22.311"/>
    <x v="1"/>
    <n v="22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NINCI, DANIELE; PAOLETTI, RICCARDO; RUGLIANCICH, ANDREA; STAMERRA, ANTONIO"/>
    <n v="6"/>
    <s v="Discovery of TeV $gamma$-ray emission from the neighbourhood of the supernova remnant G24.7+0.6 by MAGIC"/>
    <x v="0"/>
    <x v="2"/>
    <s v="MONTHLY NOTICES OF THE ROYAL ASTRONOMICAL SOCIETY"/>
    <n v="6"/>
    <n v="60.415999999999997"/>
    <x v="1"/>
    <n v="32.878999999999998"/>
    <x v="0"/>
    <n v="2"/>
    <n v="87.18"/>
    <s v="Q4"/>
    <n v="16.911999999999999"/>
    <s v="Q1"/>
    <x v="88"/>
    <x v="0"/>
    <x v="1"/>
  </r>
  <r>
    <s v="PAOLETTI"/>
    <s v="RICCARDO"/>
    <s v="01/11/2021"/>
    <m/>
    <s v="Docenti di ruolo di Ia fascia"/>
    <s v="Settore FIS/01 - Fisica Sperimentale"/>
    <s v="BONNOLI, GIACOMO; DA VELA, PAOLO; NINCI, DANIELE; PAOLETTI, RICCARDO; RUGLIANCICH, ANDREA; STAMERRA, ANTONIO"/>
    <n v="6"/>
    <s v="The broad-band properties of the intermediate synchrotron peaked BL Lac S2 0109+22 from radio to VHE gamma-rays"/>
    <x v="0"/>
    <x v="4"/>
    <s v="MONTHLY NOTICES OF THE ROYAL ASTRONOMICAL SOCIETY"/>
    <n v="10"/>
    <n v="53.540999999999997"/>
    <x v="1"/>
    <n v="19.550999999999998"/>
    <x v="1"/>
    <n v="10"/>
    <n v="55.58"/>
    <s v="Q3"/>
    <n v="21.014492000000001"/>
    <s v="Q1"/>
    <x v="88"/>
    <x v="0"/>
    <x v="1"/>
  </r>
  <r>
    <s v="PAOLETTI"/>
    <s v="RICCARDO"/>
    <s v="01/11/2021"/>
    <m/>
    <s v="Docenti di ruolo di Ia fascia"/>
    <s v="Settore FIS/01 - Fisica Sperimentale"/>
    <s v="BONNOLI, GIACOMO; DA VELA, PAOLO; NINCI, DANIELE; PAOLETTI, RICCARDO; RUGLIANCICH, ANDREA; STAMERRA, ANTONIO"/>
    <n v="6"/>
    <s v="A fast, very-high-energy γ -ray flare from BL Lacertae during a period of multi-wavelength activity in June 2015?"/>
    <x v="0"/>
    <x v="2"/>
    <s v="ASTRONOMY &amp; ASTROPHYSICS"/>
    <n v="18"/>
    <n v="27.276"/>
    <x v="0"/>
    <n v="5.3070000000000004"/>
    <x v="1"/>
    <n v="10"/>
    <n v="52.64"/>
    <s v="Q3"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NINCI, DANIELE; PAOLETTI, RICCARDO; RUGLIANCICH, ANDREA; STAMERRA, ANTONIO"/>
    <n v="6"/>
    <s v="Detection of the blazar S4 0954+65 at very-high-energy with the MAGIC telescopes during an exceptionally high optical state"/>
    <x v="0"/>
    <x v="4"/>
    <s v="ASTRONOMY &amp; ASTROPHYSICS"/>
    <n v="8"/>
    <n v="59.991"/>
    <x v="1"/>
    <n v="38.997"/>
    <x v="0"/>
    <n v="8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ONNOLI, GIACOMO; DA VELA, PAOLO; NINCI, DANIELE; PAOLETTI, RICCARDO; RUGLIANCICH, ANDREA; STAMERRA, ANTONIO"/>
    <n v="6"/>
    <s v="The Blazar TXS 0506+056 associated with a high-energy neutrino: insights into extragalactic jets and cosmic-ray acceleration"/>
    <x v="0"/>
    <x v="4"/>
    <s v="THE ASTROPHYSICAL JOURNAL LETTERS"/>
    <n v="157"/>
    <n v="0.81599999999999995"/>
    <x v="3"/>
    <n v="1.992"/>
    <x v="1"/>
    <n v="73"/>
    <n v="4.45"/>
    <s v="Q1"/>
    <n v="7.9710144999999999"/>
    <s v="Q1"/>
    <x v="88"/>
    <x v="0"/>
    <x v="1"/>
  </r>
  <r>
    <s v="PAOLETTI"/>
    <s v="RICCARDO"/>
    <s v="01/11/2021"/>
    <m/>
    <s v="Docenti di ruolo di Ia fascia"/>
    <s v="Settore FIS/01 - Fisica Sperimentale"/>
    <s v="BONNOLI, GIACOMO; DA VELA, PAOLO; NINCI, DANIELE; PAOLETTI, RICCARDO; RUGLIANCICH, ANDREA; STAMERRA, ANTONIO"/>
    <n v="6"/>
    <s v="Detection of persistent VHE gamma-ray emission from PKS 1510-089 by the MAGIC telescopes during low states between 2012 and 2017"/>
    <x v="0"/>
    <x v="4"/>
    <s v="ASTRONOMY &amp; ASTROPHYSICS"/>
    <n v="30"/>
    <n v="18.611999999999998"/>
    <x v="3"/>
    <n v="38.997"/>
    <x v="0"/>
    <n v="18"/>
    <m/>
    <m/>
    <m/>
    <m/>
    <x v="88"/>
    <x v="0"/>
    <x v="1"/>
  </r>
  <r>
    <s v="PAOLETTI"/>
    <s v="RICCARDO"/>
    <s v="01/11/2021"/>
    <m/>
    <s v="Docenti di ruolo di Ia fascia"/>
    <s v="Settore FIS/01 - Fisica Sperimentale"/>
    <s v="BELLIZZI, LORENZO; BONNOLI, GIACOMO; DA VELA, PAOLO; NINCI, DANIELE; PAOLETTI, RICCARDO; RUGLIANCICH, ANDREA; STAMERRA, ANTONIO"/>
    <n v="7"/>
    <s v="Teraelectronvolt emission from the γ-ray burst GRB 190114C"/>
    <x v="0"/>
    <x v="2"/>
    <s v="NATURE"/>
    <n v="193"/>
    <n v="1.31"/>
    <x v="3"/>
    <n v="2E-3"/>
    <x v="1"/>
    <n v="172"/>
    <n v="1.3"/>
    <s v="Q1"/>
    <n v="0.70399999999999996"/>
    <s v="Q1"/>
    <x v="88"/>
    <x v="0"/>
    <x v="1"/>
  </r>
  <r>
    <s v="PAOLETTI"/>
    <s v="RICCARDO"/>
    <s v="01/11/2021"/>
    <m/>
    <s v="Docenti di ruolo di Ia fascia"/>
    <s v="Settore FIS/01 - Fisica Sperimentale"/>
    <s v="BELLIZZI, LORENZO; BONNOLI, GIACOMO; DA VELA, PAOLO; NINCI, DANIELE; PAOLETTI, RICCARDO; RUGLIANCICH, ANDREA; STAMERRA, ANTONIO"/>
    <n v="7"/>
    <s v="Observation of inverse Compton emission from a long γ-ray burst"/>
    <x v="0"/>
    <x v="2"/>
    <s v="NATURE"/>
    <n v="133"/>
    <n v="2.222"/>
    <x v="3"/>
    <n v="2E-3"/>
    <x v="1"/>
    <n v="113"/>
    <n v="1.99"/>
    <s v="Q1"/>
    <n v="0.70399999999999996"/>
    <s v="Q1"/>
    <x v="88"/>
    <x v="0"/>
    <x v="1"/>
  </r>
  <r>
    <s v="PAOLETTI"/>
    <s v="RICCARDO"/>
    <s v="01/11/2021"/>
    <m/>
    <s v="Docenti di ruolo di Ia fascia"/>
    <s v="Settore FIS/01 - Fisica Sperimentale"/>
    <s v="BELLIZZI, LORENZO; BONNOLI, GIACOMO; DA VELA, PAOLO; NINCI, DANIELE; PAOLETTI, RICCARDO; RUGLIANCICH, ANDREA; STAMERRA, ANTONIO"/>
    <n v="7"/>
    <s v="Monte Carlo studies for the optimisation of the Cherenkov Telescope Array layout"/>
    <x v="0"/>
    <x v="2"/>
    <s v="ASTROPARTICLE PHYSICS"/>
    <n v="58"/>
    <n v="4.6589999999999998"/>
    <x v="3"/>
    <n v="59.125"/>
    <x v="2"/>
    <n v="27"/>
    <n v="14.67"/>
    <s v="Q1"/>
    <n v="36.207000000000001"/>
    <s v="Q2"/>
    <x v="88"/>
    <x v="0"/>
    <x v="1"/>
  </r>
  <r>
    <s v="PAOLETTI"/>
    <s v="RICCARDO"/>
    <s v="01/11/2021"/>
    <m/>
    <s v="Docenti di ruolo di Ia fascia"/>
    <s v="Settore FIS/01 - Fisica Sperimentale"/>
    <s v="BELLIZZI, LORENZO; BONNOLI, GIACOMO; DA VELA, PAOLO; NINCI, DANIELE; PAOLETTI, RICCARDO; RUGLIANCICH, ANDREA; STAMERRA, ANTONIO"/>
    <n v="7"/>
    <s v="Constraints on Gamma-Ray and Neutrino Emission from NGC 1068 with the MAGIC Telescopes"/>
    <x v="0"/>
    <x v="2"/>
    <s v="THE ASTROPHYSICAL JOURNAL"/>
    <n v="17"/>
    <n v="29.158999999999999"/>
    <x v="0"/>
    <n v="14.441000000000001"/>
    <x v="1"/>
    <n v="16"/>
    <n v="36.659999999999997"/>
    <s v="Q2"/>
    <n v="13.971"/>
    <s v="Q1"/>
    <x v="88"/>
    <x v="0"/>
    <x v="1"/>
  </r>
  <r>
    <s v="PAOLETTI"/>
    <s v="RICCARDO"/>
    <s v="01/11/2021"/>
    <m/>
    <s v="Docenti di ruolo di Ia fascia"/>
    <s v="Settore FIS/01 - Fisica Sperimentale"/>
    <s v="BELLIZZI, LORENZO; BONNOLI, GIACOMO; DA VELA, PAOLO; NINCI, DANIELE; PAOLETTI, RICCARDO; RUGLIANCICH, ANDREA; STAMERRA, ANTONIO"/>
    <n v="7"/>
    <s v="Measurement of the extragalactic background light using MAGIC and Fermi-LAT gamma-ray observations of blazars up to z = 1"/>
    <x v="0"/>
    <x v="2"/>
    <s v="MONTHLY NOTICES OF THE ROYAL ASTRONOMICAL SOCIETY"/>
    <n v="60"/>
    <n v="3.677"/>
    <x v="3"/>
    <n v="32.878999999999998"/>
    <x v="0"/>
    <n v="52"/>
    <n v="5.36"/>
    <s v="Q1"/>
    <n v="16.911999999999999"/>
    <s v="Q1"/>
    <x v="88"/>
    <x v="0"/>
    <x v="1"/>
  </r>
  <r>
    <s v="PAOLETTI"/>
    <s v="RICCARDO"/>
    <s v="01/11/2021"/>
    <m/>
    <s v="Docenti di ruolo di Ia fascia"/>
    <s v="Settore FIS/01 - Fisica Sperimentale"/>
    <s v="BELLIZZI, LORENZO; BONNOLI, GIACOMO; DA VELA, PAOLO; NINCI, DANIELE; PAOLETTI, RICCARDO; RUGLIANCICH, ANDREA; STAMERRA, ANTONIO"/>
    <n v="7"/>
    <s v="Testing emission models on the extreme blazar 2WHSP J073326.7+515354 detected at very high energies with the MAGIC telescopes"/>
    <x v="0"/>
    <x v="2"/>
    <s v="MONTHLY NOTICES OF THE ROYAL ASTRONOMICAL SOCIETY"/>
    <n v="21"/>
    <n v="22.39"/>
    <x v="3"/>
    <n v="32.878999999999998"/>
    <x v="0"/>
    <n v="14"/>
    <n v="36.659999999999997"/>
    <s v="Q2"/>
    <n v="16.911999999999999"/>
    <s v="Q1"/>
    <x v="88"/>
    <x v="0"/>
    <x v="1"/>
  </r>
  <r>
    <s v="PAOLETTI"/>
    <s v="RICCARDO"/>
    <s v="01/11/2021"/>
    <m/>
    <s v="Docenti di ruolo di Ia fascia"/>
    <s v="Settore FIS/01 - Fisica Sperimentale"/>
    <s v="BONNOLI, GIACOMO; DA VELA, PAOLO; MARTINEZ, MARIA DEL CARMEN; LO NIGRO, CRISTIANA; NINCI, DANIELE; PAOLETTI, RICCARDO; RUGLIANCICH, ANDREA"/>
    <n v="7"/>
    <s v="Constraining dark matter lifetime with a deep gamma-ray survey of the Perseus galaxy cluster with MAGIC"/>
    <x v="0"/>
    <x v="4"/>
    <s v="PHYSICS OF THE DARK UNIVERSE"/>
    <n v="27"/>
    <n v="21.564"/>
    <x v="3"/>
    <n v="35.951999999999998"/>
    <x v="0"/>
    <n v="21"/>
    <n v="32.19"/>
    <s v="Q2"/>
    <n v="15.217390999999999"/>
    <s v="Q1"/>
    <x v="88"/>
    <x v="0"/>
    <x v="1"/>
  </r>
  <r>
    <s v="PROTANO"/>
    <s v="GIUSEPPE"/>
    <s v="01/11/2002"/>
    <m/>
    <s v="Ricercatori"/>
    <s v="Settore GEO/08 - Geochimica e Vulcanologia"/>
    <s v="PROTANO, GIUSEPPE"/>
    <n v="1"/>
    <s v="GEOBASI: il Database Geochimico della Regione Toscana"/>
    <x v="0"/>
    <x v="1"/>
    <s v="IL GEOLOGO"/>
    <m/>
    <m/>
    <x v="4"/>
    <m/>
    <x v="3"/>
    <m/>
    <m/>
    <m/>
    <m/>
    <m/>
    <x v="89"/>
    <x v="0"/>
    <x v="1"/>
  </r>
  <r>
    <s v="PROTANO"/>
    <s v="GIUSEPPE"/>
    <s v="01/11/2002"/>
    <m/>
    <s v="Ricercatori"/>
    <s v="Settore GEO/08 - Geochimica e Vulcanologia"/>
    <s v="PROTANO, GIUSEPPE"/>
    <n v="1"/>
    <s v="GEOBASI: The geochemical Database of Tuscany Region (Italy)"/>
    <x v="0"/>
    <x v="0"/>
    <s v="ACQUE SOTTERRANEE"/>
    <n v="2"/>
    <n v="74.534999999999997"/>
    <x v="1"/>
    <m/>
    <x v="3"/>
    <n v="1"/>
    <n v="95.32"/>
    <s v="Q4"/>
    <m/>
    <m/>
    <x v="89"/>
    <x v="0"/>
    <x v="1"/>
  </r>
  <r>
    <s v="PROTANO"/>
    <s v="GIUSEPPE"/>
    <s v="01/11/2002"/>
    <m/>
    <s v="Ricercatori"/>
    <s v="Settore GEO/08 - Geochimica e Vulcanologia"/>
    <s v="PROTANO, GIUSEPPE"/>
    <n v="1"/>
    <s v="Interactions on Cerium oxide nanoparticles with natural biomolecules affect toxicity for aquatic biota"/>
    <x v="6"/>
    <x v="2"/>
    <m/>
    <m/>
    <m/>
    <x v="4"/>
    <m/>
    <x v="3"/>
    <m/>
    <m/>
    <m/>
    <m/>
    <m/>
    <x v="89"/>
    <x v="0"/>
    <x v="1"/>
  </r>
  <r>
    <s v="PROTANO"/>
    <s v="GIUSEPPE"/>
    <s v="01/11/2002"/>
    <m/>
    <s v="Ricercatori"/>
    <s v="Settore GEO/08 - Geochimica e Vulcanologia"/>
    <s v="PROTANO, GIUSEPPE"/>
    <n v="1"/>
    <s v="Environmental biomolecules affect the fate and toxicity of Cerium oxide nanoparticles for aquatic biota"/>
    <x v="6"/>
    <x v="2"/>
    <m/>
    <m/>
    <m/>
    <x v="4"/>
    <m/>
    <x v="3"/>
    <m/>
    <m/>
    <m/>
    <m/>
    <m/>
    <x v="89"/>
    <x v="0"/>
    <x v="1"/>
  </r>
  <r>
    <s v="PROTANO"/>
    <s v="GIUSEPPE"/>
    <s v="01/11/2002"/>
    <m/>
    <s v="Ricercatori"/>
    <s v="Settore GEO/08 - Geochimica e Vulcanologia"/>
    <s v="PROTANO, GIUSEPPE"/>
    <n v="1"/>
    <s v="Interactions with natural biomolecules affect the ecotoxicity Cerium oxide nanoparticles for aquatic biota"/>
    <x v="6"/>
    <x v="2"/>
    <m/>
    <m/>
    <m/>
    <x v="4"/>
    <m/>
    <x v="3"/>
    <m/>
    <m/>
    <m/>
    <m/>
    <m/>
    <x v="89"/>
    <x v="0"/>
    <x v="1"/>
  </r>
  <r>
    <s v="PROTANO"/>
    <s v="GIUSEPPE"/>
    <s v="01/11/2002"/>
    <m/>
    <s v="Ricercatori"/>
    <s v="Settore GEO/08 - Geochimica e Vulcanologia"/>
    <s v="PROTANO, GIUSEPPE"/>
    <n v="1"/>
    <s v="Coating of Cerium oxide nanoparticles with natural molecules modifies the toxic effects towards Mytilus galloprovincialis"/>
    <x v="6"/>
    <x v="2"/>
    <m/>
    <m/>
    <m/>
    <x v="4"/>
    <m/>
    <x v="3"/>
    <m/>
    <m/>
    <m/>
    <m/>
    <m/>
    <x v="89"/>
    <x v="0"/>
    <x v="1"/>
  </r>
  <r>
    <s v="PROTANO"/>
    <s v="GIUSEPPE"/>
    <s v="01/11/2002"/>
    <m/>
    <s v="Ricercatori"/>
    <s v="Settore GEO/08 - Geochimica e Vulcanologia"/>
    <s v="NANNONI, FRANCESCO; PROTANO, GIUSEPPE"/>
    <n v="2"/>
    <s v="Heavy element contamination in soil and earthworms in the urban area of Siena (Italy)"/>
    <x v="6"/>
    <x v="0"/>
    <s v="RENDICONTI ONLINE DELLA SOCIETÀ GEOLOGICA ITALIANA"/>
    <m/>
    <m/>
    <x v="4"/>
    <m/>
    <x v="3"/>
    <m/>
    <m/>
    <m/>
    <m/>
    <m/>
    <x v="89"/>
    <x v="0"/>
    <x v="1"/>
  </r>
  <r>
    <s v="PROTANO"/>
    <s v="GIUSEPPE"/>
    <s v="01/11/2002"/>
    <m/>
    <s v="Ricercatori"/>
    <s v="Settore GEO/08 - Geochimica e Vulcanologia"/>
    <s v="NANNONI, FRANCESCO; PROTANO, GIUSEPPE"/>
    <n v="2"/>
    <s v="Chemical and biological methods to evaluate the availability of heavy metals in soils of the Siena urban area (Italy)"/>
    <x v="0"/>
    <x v="1"/>
    <s v="SCIENCE OF THE TOTAL ENVIRONMENT"/>
    <n v="63"/>
    <n v="10.247"/>
    <x v="3"/>
    <n v="17.59"/>
    <x v="1"/>
    <n v="55"/>
    <n v="12.13"/>
    <s v="Q1"/>
    <n v="9.3886459999999996"/>
    <s v="Q1"/>
    <x v="89"/>
    <x v="0"/>
    <x v="1"/>
  </r>
  <r>
    <s v="PROTANO"/>
    <s v="GIUSEPPE"/>
    <s v="01/11/2002"/>
    <m/>
    <s v="Ricercatori"/>
    <s v="Settore GEO/08 - Geochimica e Vulcanologia"/>
    <s v="NANNONI, FRANCESCO; PROTANO, GIUSEPPE"/>
    <n v="2"/>
    <s v="Heavy element accumulation in Evernia prunastri lichen transplants around a municipal solid waste landfill in central Italy"/>
    <x v="0"/>
    <x v="0"/>
    <s v="WASTE MANAGEMENT"/>
    <n v="27"/>
    <n v="34.533999999999999"/>
    <x v="0"/>
    <n v="32.587000000000003"/>
    <x v="0"/>
    <n v="26"/>
    <n v="38.6"/>
    <s v="Q2"/>
    <n v="14.888999999999999"/>
    <s v="Q1"/>
    <x v="89"/>
    <x v="0"/>
    <x v="1"/>
  </r>
  <r>
    <s v="PROTANO"/>
    <s v="GIUSEPPE"/>
    <s v="01/11/2002"/>
    <m/>
    <s v="Ricercatori"/>
    <s v="Settore GEO/08 - Geochimica e Vulcanologia"/>
    <s v="NANNONI, FRANCESCO; PROTANO, GIUSEPPE"/>
    <n v="2"/>
    <s v="Multi-matrix environmental monitoring to assess heavy element distribution around a municipal solid waste landfill in Italy"/>
    <x v="0"/>
    <x v="3"/>
    <s v="INTERNATIONAL JOURNAL OF ENVIRONMENTAL SCIENCE AND TECHNOLOGY"/>
    <n v="5"/>
    <n v="64.778000000000006"/>
    <x v="1"/>
    <n v="26.821000000000002"/>
    <x v="0"/>
    <n v="4"/>
    <n v="85.37"/>
    <s v="Q4"/>
    <n v="50.619835000000002"/>
    <s v="Q3"/>
    <x v="89"/>
    <x v="0"/>
    <x v="1"/>
  </r>
  <r>
    <s v="PROTANO"/>
    <s v="GIUSEPPE"/>
    <s v="01/11/2002"/>
    <m/>
    <s v="Ricercatori"/>
    <s v="Settore GEO/08 - Geochimica e Vulcanologia"/>
    <s v="NANNONI, FRANCESCO; PROTANO, GIUSEPPE"/>
    <n v="2"/>
    <s v="Bioaccumulation of heavy elements by Armadillidium vulgare (Crustacea, Isopoda) exposed to fallout of a municipal solid waste landfill"/>
    <x v="0"/>
    <x v="0"/>
    <s v="ECOLOGICAL INDICATORS"/>
    <n v="11"/>
    <n v="49.813000000000002"/>
    <x v="0"/>
    <n v="2.2890000000000001"/>
    <x v="1"/>
    <n v="9"/>
    <n v="61.07"/>
    <s v="Q3"/>
    <n v="22.888999999999999"/>
    <s v="Q1"/>
    <x v="89"/>
    <x v="0"/>
    <x v="1"/>
  </r>
  <r>
    <s v="PROTANO"/>
    <s v="GIUSEPPE"/>
    <s v="01/11/2002"/>
    <m/>
    <s v="Ricercatori"/>
    <s v="Settore GEO/08 - Geochimica e Vulcanologia"/>
    <s v="PROTANO, GIUSEPPE; NANNONI, FRANCESCO"/>
    <n v="2"/>
    <s v="Influence of ore processing activity on Hg, As and Sb contamination and fractionation in soils in a former mining site of Monte Amiata ore district (Italy)"/>
    <x v="0"/>
    <x v="4"/>
    <s v="CHEMOSPHERE"/>
    <n v="36"/>
    <n v="8.2260000000000009"/>
    <x v="3"/>
    <n v="3.9470000000000001"/>
    <x v="1"/>
    <n v="35"/>
    <n v="18.47"/>
    <s v="Q1"/>
    <n v="12.549801"/>
    <s v="Q1"/>
    <x v="89"/>
    <x v="0"/>
    <x v="1"/>
  </r>
  <r>
    <s v="PROTANO"/>
    <s v="GIUSEPPE"/>
    <s v="01/11/2002"/>
    <m/>
    <s v="Ricercatori"/>
    <s v="Settore GEO/08 - Geochimica e Vulcanologia"/>
    <s v="PROTANO, GIUSEPPE; SALLEOLINI, MASSIMO"/>
    <n v="2"/>
    <s v="Geochemistry of groundwater in a sector of the Colline Metallifere mining district (Tuscany, Italy)"/>
    <x v="0"/>
    <x v="3"/>
    <s v="RENDICONTI ONLINE DELLA SOCIETÀ GEOLOGICA ITALIANA"/>
    <n v="1"/>
    <n v="87.375"/>
    <x v="2"/>
    <n v="79.641999999999996"/>
    <x v="4"/>
    <n v="1"/>
    <n v="96.47"/>
    <s v="Q4"/>
    <m/>
    <m/>
    <x v="90"/>
    <x v="0"/>
    <x v="1"/>
  </r>
  <r>
    <s v="PROTANO"/>
    <s v="GIUSEPPE"/>
    <s v="01/11/2002"/>
    <m/>
    <s v="Ricercatori"/>
    <s v="Settore GEO/08 - Geochimica e Vulcanologia"/>
    <s v="PROTANO, GIUSEPPE; SALLEOLINI, MASSIMO"/>
    <n v="2"/>
    <s v="Multivariate statistical characterization of groundwater chemistry: a case study in a zone affected by hydrothermal circulation"/>
    <x v="6"/>
    <x v="0"/>
    <s v="RENDICONTI ONLINE DELLA SOCIETÀ GEOLOGICA ITALIANA"/>
    <m/>
    <m/>
    <x v="4"/>
    <m/>
    <x v="3"/>
    <m/>
    <m/>
    <m/>
    <m/>
    <m/>
    <x v="90"/>
    <x v="0"/>
    <x v="1"/>
  </r>
  <r>
    <s v="PROTANO"/>
    <s v="GIUSEPPE"/>
    <s v="01/11/2002"/>
    <m/>
    <s v="Ricercatori"/>
    <s v="Settore GEO/08 - Geochimica e Vulcanologia"/>
    <s v="PROTANO, GIUSEPPE; SALLEOLINI, MASSIMO"/>
    <n v="2"/>
    <s v="Multivariate statistical characterization of groundwater chemistry: a case study in a zone affected by hydrothermal circulation (southern Tuscany, Italy)"/>
    <x v="10"/>
    <x v="0"/>
    <m/>
    <m/>
    <m/>
    <x v="4"/>
    <m/>
    <x v="3"/>
    <m/>
    <m/>
    <m/>
    <m/>
    <m/>
    <x v="90"/>
    <x v="0"/>
    <x v="1"/>
  </r>
  <r>
    <s v="PROTANO"/>
    <s v="GIUSEPPE"/>
    <s v="01/11/2002"/>
    <m/>
    <s v="Ricercatori"/>
    <s v="Settore GEO/08 - Geochimica e Vulcanologia"/>
    <s v="NANNONI, FRANCESCO; ROSSI, SARA; PROTANO, GIUSEPPE"/>
    <n v="3"/>
    <s v="Potentially toxic element contamination in soil and accumulation in maize plants in a smelter area in Kosovo"/>
    <x v="0"/>
    <x v="1"/>
    <s v="ENVIRONMENTAL SCIENCE AND POLLUTION RESEARCH INTERNATIONAL"/>
    <n v="26"/>
    <n v="31.797000000000001"/>
    <x v="0"/>
    <n v="40.536999999999999"/>
    <x v="0"/>
    <n v="23"/>
    <n v="38.94"/>
    <s v="Q2"/>
    <n v="34.279476000000003"/>
    <s v="Q2"/>
    <x v="91"/>
    <x v="0"/>
    <x v="1"/>
  </r>
  <r>
    <s v="PROTANO"/>
    <s v="GIUSEPPE"/>
    <s v="01/11/2002"/>
    <m/>
    <s v="Ricercatori"/>
    <s v="Settore GEO/08 - Geochimica e Vulcanologia"/>
    <s v="ANGIOLINI, CLAUDIA; BONARI, GIANMARIA; FRIGNANI, FLAVIO; NANNONI, FRANCESCO; PROTANO, GIUSEPPE"/>
    <n v="5"/>
    <s v="Ecological patterns of morphological variation in Italian populations of Romulea bulbocodium (Iridaceae)"/>
    <x v="0"/>
    <x v="0"/>
    <s v="FLORA"/>
    <n v="5"/>
    <n v="68.248000000000005"/>
    <x v="1"/>
    <n v="46.625999999999998"/>
    <x v="0"/>
    <n v="4"/>
    <n v="82.43"/>
    <s v="Q4"/>
    <n v="38.994999999999997"/>
    <s v="Q2"/>
    <x v="89"/>
    <x v="0"/>
    <x v="1"/>
  </r>
  <r>
    <s v="PROTANO"/>
    <s v="GIUSEPPE"/>
    <s v="01/11/2002"/>
    <m/>
    <s v="Ricercatori"/>
    <s v="Settore GEO/08 - Geochimica e Vulcanologia"/>
    <s v="BONARI, GIANMARIA; MONACI, FABRIZIO; NANNONI, FRANCESCO; ANGIOLINI, CLAUDIA; PROTANO, GIUSEPPE"/>
    <n v="5"/>
    <s v="Trace Element Uptake and Accumulation in the Medicinal Herb Hypericum perforatum L. Across Different Geolithological Settings"/>
    <x v="0"/>
    <x v="2"/>
    <s v="BIOLOGICAL TRACE ELEMENT RESEARCH"/>
    <n v="11"/>
    <n v="32.792999999999999"/>
    <x v="0"/>
    <n v="26.893000000000001"/>
    <x v="0"/>
    <n v="10"/>
    <n v="43.86"/>
    <s v="Q2"/>
    <n v="61.784999999999997"/>
    <s v="Q3"/>
    <x v="89"/>
    <x v="0"/>
    <x v="1"/>
  </r>
  <r>
    <s v="PROTANO"/>
    <s v="GIUSEPPE"/>
    <s v="01/11/2002"/>
    <m/>
    <s v="Ricercatori"/>
    <s v="Settore GEO/08 - Geochimica e Vulcanologia"/>
    <s v="BONARI, GIANMARIA; MIGLIORINI, MASSIMO; ANGIOLINI, CLAUDIA; PROTANO, GIUSEPPE; NANNONI, FRANCESCO"/>
    <n v="5"/>
    <s v="Conservation of the Mediterranean coastal pine woodlands: How can management support biodiversity?"/>
    <x v="0"/>
    <x v="2"/>
    <s v="FOREST ECOLOGY AND MANAGEMENT"/>
    <n v="12"/>
    <n v="28.305"/>
    <x v="0"/>
    <n v="19.324999999999999"/>
    <x v="1"/>
    <n v="12"/>
    <n v="26.62"/>
    <s v="Q2"/>
    <n v="6.6180000000000003"/>
    <s v="Q1"/>
    <x v="89"/>
    <x v="0"/>
    <x v="1"/>
  </r>
  <r>
    <s v="PROTANO"/>
    <s v="GIUSEPPE"/>
    <s v="01/11/2002"/>
    <m/>
    <s v="Ricercatori"/>
    <s v="Settore GEO/08 - Geochimica e Vulcanologia"/>
    <s v="ANCORA, STEFANIA; FOCARDI, SILVANO ETTORE; LEONZIO, CLAUDIO; NANNONI, FRANCESCO; PROTANO, GIUSEPPE"/>
    <n v="5"/>
    <s v="Elementi in traccia in organismi provenienti da un’area ad intensa attività idrotermale delle Isole Eolie"/>
    <x v="6"/>
    <x v="1"/>
    <m/>
    <m/>
    <m/>
    <x v="4"/>
    <m/>
    <x v="3"/>
    <m/>
    <m/>
    <m/>
    <m/>
    <m/>
    <x v="89"/>
    <x v="0"/>
    <x v="1"/>
  </r>
  <r>
    <s v="PROTANO"/>
    <s v="GIUSEPPE"/>
    <s v="01/11/2002"/>
    <m/>
    <s v="Ricercatori"/>
    <s v="Settore GEO/08 - Geochimica e Vulcanologia"/>
    <s v="BONARI, GIANMARIA; MIGLIORINI, MASSIMO; PROTANO, GIUSEPPE; FANCIULLI, PIETRO PAOLO; ANGIOLINI, CLAUDIA"/>
    <n v="5"/>
    <s v="Concordance between plant species, oribatid mites and soil in a Mediterranean stone pine forest"/>
    <x v="0"/>
    <x v="3"/>
    <s v="ANTHROPOD-PLANT INTERACTIONS"/>
    <n v="16"/>
    <n v="23.097999999999999"/>
    <x v="3"/>
    <n v="43.997999999999998"/>
    <x v="0"/>
    <n v="16"/>
    <n v="21.75"/>
    <s v="Q1"/>
    <n v="32.8125"/>
    <s v="Q2"/>
    <x v="89"/>
    <x v="0"/>
    <x v="1"/>
  </r>
  <r>
    <s v="PULSELLI"/>
    <s v="FEDERICO MARIA"/>
    <s v="01/04/2018"/>
    <m/>
    <s v="Docenti di ruolo di IIa fascia"/>
    <s v="Settore CHIM/12 - Chimica dell'Ambiente e dei Beni Culturali"/>
    <s v="PULSELLI, FEDERICO MARIA"/>
    <n v="1"/>
    <s v="System sustainability"/>
    <x v="1"/>
    <x v="4"/>
    <m/>
    <n v="0"/>
    <n v="64.834999999999994"/>
    <x v="1"/>
    <m/>
    <x v="3"/>
    <m/>
    <m/>
    <m/>
    <m/>
    <m/>
    <x v="92"/>
    <x v="0"/>
    <x v="0"/>
  </r>
  <r>
    <s v="PULSELLI"/>
    <s v="FEDERICO MARIA"/>
    <s v="01/04/2018"/>
    <m/>
    <s v="Docenti di ruolo di IIa fascia"/>
    <s v="Settore CHIM/12 - Chimica dell'Ambiente e dei Beni Culturali"/>
    <s v="PULSELLI, FEDERICO MARIA"/>
    <n v="1"/>
    <s v="Overcoming the myths of mainstream economics to enable a newwellbeing economy"/>
    <x v="0"/>
    <x v="2"/>
    <s v="SUSTAINABILITY"/>
    <n v="46"/>
    <n v="4.3959999999999999"/>
    <x v="3"/>
    <n v="4.4850000000000003"/>
    <x v="1"/>
    <n v="33"/>
    <n v="10.87"/>
    <s v="Q1"/>
    <n v="45.094000000000001"/>
    <s v="Q2"/>
    <x v="92"/>
    <x v="0"/>
    <x v="0"/>
  </r>
  <r>
    <s v="PULSELLI"/>
    <s v="FEDERICO MARIA"/>
    <s v="01/04/2018"/>
    <m/>
    <s v="Docenti di ruolo di IIa fascia"/>
    <s v="Settore CHIM/12 - Chimica dell'Ambiente e dei Beni Culturali"/>
    <s v="PULSELLI, FEDERICO MARIA"/>
    <n v="1"/>
    <s v="Emergy accounting as a support for a strategic planning towards a regional sustainable milk production"/>
    <x v="0"/>
    <x v="2"/>
    <s v="AGRICULTURAL SYSTEMS"/>
    <n v="20"/>
    <n v="7.9640000000000004"/>
    <x v="3"/>
    <n v="1.605"/>
    <x v="1"/>
    <n v="18"/>
    <n v="17.61"/>
    <s v="Q1"/>
    <n v="4.3099999999999996"/>
    <s v="Q1"/>
    <x v="92"/>
    <x v="0"/>
    <x v="0"/>
  </r>
  <r>
    <s v="PULSELLI"/>
    <s v="FEDERICO MARIA"/>
    <s v="01/04/2018"/>
    <m/>
    <s v="Docenti di ruolo di IIa fascia"/>
    <s v="Settore CHIM/12 - Chimica dell'Ambiente e dei Beni Culturali"/>
    <s v="PULSELLI, FEDERICO MARIA"/>
    <n v="1"/>
    <s v="Implications of a consumer-based perspective for the estimation of GHG emissions. The illustrative case of Luxembourg"/>
    <x v="0"/>
    <x v="0"/>
    <s v="SCIENCE OF THE TOTAL ENVIRONMENT"/>
    <n v="26"/>
    <n v="34.148000000000003"/>
    <x v="0"/>
    <n v="16.515999999999998"/>
    <x v="1"/>
    <n v="22"/>
    <n v="41.57"/>
    <s v="Q2"/>
    <n v="14"/>
    <s v="Q1"/>
    <x v="92"/>
    <x v="0"/>
    <x v="0"/>
  </r>
  <r>
    <s v="PULSELLI"/>
    <s v="FEDERICO MARIA"/>
    <s v="01/04/2018"/>
    <m/>
    <s v="Docenti di ruolo di IIa fascia"/>
    <s v="Settore CHIM/12 - Chimica dell'Ambiente e dei Beni Culturali"/>
    <s v="PULSELLI, FEDERICO MARIA"/>
    <n v="1"/>
    <s v="Predicting Sustainable Economic Welfare – Analysis and perspectives for Luxembourg based on energy policy scenarios"/>
    <x v="0"/>
    <x v="4"/>
    <s v="TECHNOLOGICAL FORECASTING AND SOCIAL CHANGE"/>
    <n v="9"/>
    <n v="34.982999999999997"/>
    <x v="0"/>
    <n v="6.5110000000000001"/>
    <x v="1"/>
    <n v="8"/>
    <n v="45.04"/>
    <s v="Q2"/>
    <n v="14.102563999999999"/>
    <s v="Q1"/>
    <x v="92"/>
    <x v="0"/>
    <x v="0"/>
  </r>
  <r>
    <s v="PULSELLI"/>
    <s v="FEDERICO MARIA"/>
    <s v="01/04/2018"/>
    <m/>
    <s v="Docenti di ruolo di IIa fascia"/>
    <s v="Settore CHIM/12 - Chimica dell'Ambiente e dei Beni Culturali"/>
    <s v="PULSELLI, FEDERICO MARIA"/>
    <n v="1"/>
    <s v="Human-nature nexuses: Broadening knowledge on integrated biosphere-technosphere modelling to advance the assessment of ecosystem services"/>
    <x v="0"/>
    <x v="4"/>
    <s v="ECOSYSTEM SERVICES"/>
    <n v="3"/>
    <n v="13.433"/>
    <x v="3"/>
    <n v="0.33800000000000002"/>
    <x v="1"/>
    <n v="3"/>
    <m/>
    <m/>
    <n v="10.606061"/>
    <s v="Q1"/>
    <x v="92"/>
    <x v="0"/>
    <x v="0"/>
  </r>
  <r>
    <s v="PULSELLI"/>
    <s v="FEDERICO MARIA"/>
    <s v="01/04/2018"/>
    <m/>
    <s v="Docenti di ruolo di IIa fascia"/>
    <s v="Settore CHIM/12 - Chimica dell'Ambiente e dei Beni Culturali"/>
    <s v="NERI, LAURA; PULSELLI, FEDERICO MARIA"/>
    <n v="2"/>
    <s v="Imputing missing data in non-renewable empower time series from night-time lights observations"/>
    <x v="0"/>
    <x v="4"/>
    <s v="ECOLOGICAL INDICATORS"/>
    <n v="5"/>
    <n v="59.536000000000001"/>
    <x v="1"/>
    <n v="3.0840000000000001"/>
    <x v="1"/>
    <n v="5"/>
    <n v="70.23"/>
    <s v="Q3"/>
    <n v="17.729084"/>
    <s v="Q1"/>
    <x v="92"/>
    <x v="0"/>
    <x v="0"/>
  </r>
  <r>
    <s v="PULSELLI"/>
    <s v="FEDERICO MARIA"/>
    <s v="01/04/2018"/>
    <m/>
    <s v="Docenti di ruolo di IIa fascia"/>
    <s v="Settore CHIM/12 - Chimica dell'Ambiente e dei Beni Culturali"/>
    <s v="PULSELLI, FEDERICO MARIA; MARCHI, MICHELA"/>
    <n v="2"/>
    <s v="Global Warming Potential and the Net Carbon Balance☆"/>
    <x v="3"/>
    <x v="0"/>
    <m/>
    <m/>
    <m/>
    <x v="4"/>
    <m/>
    <x v="3"/>
    <m/>
    <m/>
    <m/>
    <m/>
    <m/>
    <x v="92"/>
    <x v="0"/>
    <x v="0"/>
  </r>
  <r>
    <s v="PULSELLI"/>
    <s v="FEDERICO MARIA"/>
    <s v="01/04/2018"/>
    <m/>
    <s v="Docenti di ruolo di IIa fascia"/>
    <s v="Settore CHIM/12 - Chimica dell'Ambiente e dei Beni Culturali"/>
    <s v="PATRIZI, NICOLETTA; PULSELLI, FEDERICO MARIA"/>
    <n v="2"/>
    <s v="Learning and teaching sustainability: the contribution of Ecological Footprint calculators"/>
    <x v="0"/>
    <x v="4"/>
    <s v="JOURNAL OF CLEANER PRODUCTION"/>
    <n v="57"/>
    <n v="9.6300000000000008"/>
    <x v="3"/>
    <n v="5.5629999999999997"/>
    <x v="1"/>
    <n v="50"/>
    <n v="10.75"/>
    <s v="Q1"/>
    <n v="6.9721117000000001"/>
    <s v="Q1"/>
    <x v="92"/>
    <x v="0"/>
    <x v="0"/>
  </r>
  <r>
    <s v="PULSELLI"/>
    <s v="FEDERICO MARIA"/>
    <s v="01/04/2018"/>
    <m/>
    <s v="Docenti di ruolo di IIa fascia"/>
    <s v="Settore CHIM/12 - Chimica dell'Ambiente e dei Beni Culturali"/>
    <s v="LEMMI, ACHILLE; NERI, LAURA; PULSELLI, FEDERICO MARIA"/>
    <n v="3"/>
    <s v="Evaluating sustainability through an input-state-output framework: the case of the Italian provinces"/>
    <x v="3"/>
    <x v="4"/>
    <m/>
    <m/>
    <m/>
    <x v="4"/>
    <m/>
    <x v="3"/>
    <m/>
    <m/>
    <m/>
    <m/>
    <m/>
    <x v="92"/>
    <x v="0"/>
    <x v="0"/>
  </r>
  <r>
    <s v="PULSELLI"/>
    <s v="FEDERICO MARIA"/>
    <s v="01/04/2018"/>
    <m/>
    <s v="Docenti di ruolo di IIa fascia"/>
    <s v="Settore CHIM/12 - Chimica dell'Ambiente e dei Beni Culturali"/>
    <s v="NERI, LAURA; PULSELLI, FEDERICO MARIA; COSCIEME, LUCA"/>
    <n v="3"/>
    <s v="Evaluating dynamics of national economies through cluster analysis within the input-state-output sustainability framework"/>
    <x v="0"/>
    <x v="3"/>
    <s v="ECOLOGICAL INDICATORS"/>
    <n v="16"/>
    <n v="28.077000000000002"/>
    <x v="0"/>
    <n v="3.1259999999999999"/>
    <x v="1"/>
    <n v="17"/>
    <n v="35.21"/>
    <s v="Q2"/>
    <n v="20.041322999999998"/>
    <s v="Q1"/>
    <x v="92"/>
    <x v="0"/>
    <x v="0"/>
  </r>
  <r>
    <s v="PULSELLI"/>
    <s v="FEDERICO MARIA"/>
    <s v="01/04/2018"/>
    <m/>
    <s v="Docenti di ruolo di IIa fascia"/>
    <s v="Settore CHIM/12 - Chimica dell'Ambiente e dei Beni Culturali"/>
    <s v="BRUNO, MORENA; PULSELLI, FEDERICO MARIA; PATRIZI, NICOLETTA"/>
    <n v="3"/>
    <s v="The carbon footprint of Danish diets"/>
    <x v="0"/>
    <x v="2"/>
    <s v="CLIMATIC CHANGE"/>
    <n v="44"/>
    <n v="6.1630000000000003"/>
    <x v="3"/>
    <n v="14.374000000000001"/>
    <x v="1"/>
    <n v="37"/>
    <n v="8.7899999999999991"/>
    <s v="Q1"/>
    <n v="19.891999999999999"/>
    <s v="Q1"/>
    <x v="92"/>
    <x v="0"/>
    <x v="0"/>
  </r>
  <r>
    <s v="PULSELLI"/>
    <s v="FEDERICO MARIA"/>
    <s v="01/04/2018"/>
    <m/>
    <s v="Docenti di ruolo di IIa fascia"/>
    <s v="Settore CHIM/12 - Chimica dell'Ambiente e dei Beni Culturali"/>
    <s v="MARCHI, MICHELA; PULSELLI, FEDERICO MARIA; BIMONTE, SALVATORE"/>
    <n v="3"/>
    <s v="GHG emissions analysis of solid waste produced in a supermarket of Mass Market Retailers (MMR)"/>
    <x v="0"/>
    <x v="3"/>
    <s v="PROCEDIA ENVIRONMENTAL SCIENCE, ENGINEERING AND MANAGEMENT"/>
    <n v="4"/>
    <n v="64.222999999999999"/>
    <x v="1"/>
    <n v="73.861000000000004"/>
    <x v="2"/>
    <m/>
    <m/>
    <m/>
    <m/>
    <m/>
    <x v="92"/>
    <x v="0"/>
    <x v="0"/>
  </r>
  <r>
    <s v="PULSELLI"/>
    <s v="FEDERICO MARIA"/>
    <s v="01/04/2018"/>
    <m/>
    <s v="Docenti di ruolo di IIa fascia"/>
    <s v="Settore CHIM/12 - Chimica dell'Ambiente e dei Beni Culturali"/>
    <s v="PULSELLI, FEDERICO MARIA; NICCOLUCCI, VALENTINA; PATRIZI, NICOLETTA"/>
    <n v="3"/>
    <s v="Accounting for &quot;land-grabbing&quot; from a biocapacity viewpoint"/>
    <x v="0"/>
    <x v="1"/>
    <s v="SCIENCE OF THE TOTAL ENVIRONMENT"/>
    <n v="33"/>
    <n v="25.51"/>
    <x v="0"/>
    <n v="17.59"/>
    <x v="1"/>
    <n v="34"/>
    <n v="25.09"/>
    <s v="Q2"/>
    <n v="9.3886459999999996"/>
    <s v="Q1"/>
    <x v="92"/>
    <x v="0"/>
    <x v="0"/>
  </r>
  <r>
    <s v="PULSELLI"/>
    <s v="FEDERICO MARIA"/>
    <s v="01/04/2018"/>
    <m/>
    <s v="Docenti di ruolo di IIa fascia"/>
    <s v="Settore CHIM/12 - Chimica dell'Ambiente e dei Beni Culturali"/>
    <s v="PULSELLI, FEDERICO MARIA; NICCOLUCCI, VALENTINA; PATRIZI, NICOLETTA"/>
    <n v="3"/>
    <s v="Corrigendum to Accounting for &quot;land-grabbing&quot; from a biocapacity viewpoint [Sci. Total Environ., 539, (2016), 551-559] Doi: 10.1016/j.scitotenv.2015.09.021"/>
    <x v="0"/>
    <x v="1"/>
    <s v="SCIENCE OF THE TOTAL ENVIRONMENT"/>
    <n v="0"/>
    <n v="39.286000000000001"/>
    <x v="0"/>
    <n v="17.59"/>
    <x v="1"/>
    <n v="0"/>
    <m/>
    <m/>
    <n v="9.3886459999999996"/>
    <s v="Q1"/>
    <x v="92"/>
    <x v="0"/>
    <x v="0"/>
  </r>
  <r>
    <s v="PULSELLI"/>
    <s v="FEDERICO MARIA"/>
    <s v="01/04/2018"/>
    <m/>
    <s v="Docenti di ruolo di IIa fascia"/>
    <s v="Settore CHIM/12 - Chimica dell'Ambiente e dei Beni Culturali"/>
    <s v="PULSELLI, RICCARDO MARIA; PATRIZI, NICOLETTA; NERI, ELENA; PULSELLI, FEDERICO MARIA"/>
    <n v="4"/>
    <s v="Carbon Accounting Explained to Drive Renewable Energy Transition and Decarbonisation of Mediterranean Cities"/>
    <x v="4"/>
    <x v="4"/>
    <m/>
    <m/>
    <m/>
    <x v="4"/>
    <m/>
    <x v="3"/>
    <m/>
    <m/>
    <m/>
    <m/>
    <m/>
    <x v="92"/>
    <x v="0"/>
    <x v="0"/>
  </r>
  <r>
    <s v="PULSELLI"/>
    <s v="FEDERICO MARIA"/>
    <s v="01/04/2018"/>
    <m/>
    <s v="Docenti di ruolo di IIa fascia"/>
    <s v="Settore CHIM/12 - Chimica dell'Ambiente e dei Beni Culturali"/>
    <s v="GIGLIOTTI, MASSIMO; NICCOLUCCI, VALENTINA; MARCHI, MICHELA; GAGLIARDI, FRANCESCA; PULSELLI, FEDERICO MARIA"/>
    <n v="5"/>
    <s v="Relationship between the sustainable development goals framework and emergy evaluation for an environmental assessment of the 2030 agenda"/>
    <x v="3"/>
    <x v="4"/>
    <m/>
    <n v="1"/>
    <n v="85.73"/>
    <x v="2"/>
    <n v="95.257999999999996"/>
    <x v="4"/>
    <m/>
    <m/>
    <m/>
    <m/>
    <m/>
    <x v="92"/>
    <x v="0"/>
    <x v="0"/>
  </r>
  <r>
    <s v="ROSSI"/>
    <s v="FEDERICO"/>
    <s v="01/11/2018"/>
    <m/>
    <s v="Docenti di ruolo di IIa fascia"/>
    <s v="Settore CHIM/02 - Chimica Fisica"/>
    <s v="ROSSI, FEDERICO"/>
    <n v="1"/>
    <s v="Advances in Bionanomaterials"/>
    <x v="14"/>
    <x v="4"/>
    <m/>
    <m/>
    <m/>
    <x v="4"/>
    <m/>
    <x v="3"/>
    <m/>
    <m/>
    <m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Current directions in synthetic cell research"/>
    <x v="3"/>
    <x v="4"/>
    <m/>
    <n v="7"/>
    <n v="10.013"/>
    <x v="3"/>
    <n v="94.402000000000001"/>
    <x v="4"/>
    <n v="7"/>
    <n v="41.45"/>
    <s v="Q2"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Passato, presente e futuro degli oscillatori chimici"/>
    <x v="0"/>
    <x v="1"/>
    <s v="SAPERE"/>
    <m/>
    <m/>
    <x v="4"/>
    <m/>
    <x v="3"/>
    <m/>
    <m/>
    <m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Stochastic numerical models of oscillatory phenomena"/>
    <x v="4"/>
    <x v="4"/>
    <m/>
    <n v="2"/>
    <n v="34.970999999999997"/>
    <x v="0"/>
    <n v="59.332000000000001"/>
    <x v="2"/>
    <n v="2"/>
    <n v="47.46"/>
    <s v="Q2"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Use of Zea mays L. in phytoremediation of trichloroethylene"/>
    <x v="0"/>
    <x v="3"/>
    <s v="ENVIRONMENTAL SCIENCE AND POLLUTION RESEARCH INTERNATIONAL"/>
    <n v="40"/>
    <n v="17.053999999999998"/>
    <x v="3"/>
    <n v="43.030999999999999"/>
    <x v="0"/>
    <n v="16"/>
    <n v="48.36"/>
    <s v="Q2"/>
    <n v="34.090907999999999"/>
    <s v="Q2"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Engineering enzyme-driven dynamic behaviour in lipid vesicles"/>
    <x v="4"/>
    <x v="1"/>
    <m/>
    <n v="16"/>
    <n v="6.28"/>
    <x v="3"/>
    <n v="58.292000000000002"/>
    <x v="2"/>
    <n v="20"/>
    <n v="6.58"/>
    <s v="Q1"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Cross-diffusion induced convective patterns in micellar systems"/>
    <x v="6"/>
    <x v="0"/>
    <m/>
    <m/>
    <m/>
    <x v="4"/>
    <m/>
    <x v="3"/>
    <m/>
    <m/>
    <m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Stochastic numerical modeling of selected oscillatory phenomena"/>
    <x v="6"/>
    <x v="3"/>
    <m/>
    <m/>
    <m/>
    <x v="4"/>
    <m/>
    <x v="3"/>
    <m/>
    <m/>
    <m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Adapted numerical modelling of the Belousov-Zhabotinsky reaction"/>
    <x v="0"/>
    <x v="4"/>
    <s v="JOURNAL OF MATHEMATICAL CHEMISTRY"/>
    <n v="12"/>
    <n v="26.84"/>
    <x v="0"/>
    <n v="31.03"/>
    <x v="0"/>
    <n v="5"/>
    <n v="55.48"/>
    <s v="Q3"/>
    <n v="41.428570000000001"/>
    <s v="Q2"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MONITORAGGIO ED ARRICCHIMENTO ISOTOPICO DELLA CO2 IN ACQUE TERMALI"/>
    <x v="4"/>
    <x v="0"/>
    <m/>
    <m/>
    <m/>
    <x v="4"/>
    <m/>
    <x v="3"/>
    <m/>
    <m/>
    <m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Cross-diffusion-induced convective patterns in microemulsion systems"/>
    <x v="0"/>
    <x v="0"/>
    <s v="PHYSICAL CHEMISTRY CHEMICAL PHYSICS"/>
    <n v="25"/>
    <n v="28.891999999999999"/>
    <x v="0"/>
    <n v="15.067"/>
    <x v="1"/>
    <n v="26"/>
    <n v="24.68"/>
    <s v="Q1"/>
    <n v="15.714"/>
    <s v="Q1"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Modelling Approach to Enzymatic pH Oscillators in Giant Lipid Vesicles"/>
    <x v="3"/>
    <x v="4"/>
    <m/>
    <n v="7"/>
    <n v="10.013"/>
    <x v="3"/>
    <n v="94.402000000000001"/>
    <x v="4"/>
    <n v="7"/>
    <n v="41.45"/>
    <s v="Q2"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Cross-diffusion-driven convective mixing in initially stable stratifications"/>
    <x v="6"/>
    <x v="0"/>
    <m/>
    <m/>
    <m/>
    <x v="4"/>
    <m/>
    <x v="3"/>
    <m/>
    <m/>
    <m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Phytoremediation of contaminated sites by Trichloroethylene using Zea Mays L"/>
    <x v="6"/>
    <x v="0"/>
    <m/>
    <m/>
    <m/>
    <x v="4"/>
    <m/>
    <x v="3"/>
    <m/>
    <m/>
    <m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Total oxidation of trichloroethylene over mayenite (Ca 12 Al 14 O 33 ) catalyst"/>
    <x v="0"/>
    <x v="3"/>
    <s v="APPLIED CATALYSIS. B, ENVIRONMENTAL"/>
    <n v="31"/>
    <n v="22.896999999999998"/>
    <x v="3"/>
    <n v="4.0000000000000001E-3"/>
    <x v="1"/>
    <n v="30"/>
    <n v="26.6"/>
    <s v="Q2"/>
    <n v="1"/>
    <s v="Q1"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Activatory coupling among oscillating droplets produced in microfluidic based devices"/>
    <x v="0"/>
    <x v="0"/>
    <s v="INTERNATIONAL JOURNAL OF UNCONVENTIONAL COMPUTING"/>
    <n v="22"/>
    <n v="16.318000000000001"/>
    <x v="3"/>
    <n v="14.391"/>
    <x v="1"/>
    <n v="20"/>
    <n v="20.41"/>
    <s v="Q1"/>
    <n v="67.143000000000001"/>
    <s v="Q3"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The relevance of inorganic nonlinear chemical reactions for the origin of life studies"/>
    <x v="4"/>
    <x v="2"/>
    <m/>
    <n v="2"/>
    <n v="30.433"/>
    <x v="0"/>
    <n v="60.767000000000003"/>
    <x v="2"/>
    <n v="2"/>
    <n v="46.21"/>
    <s v="Q2"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Interaction of the Belousov-Zhabotinsky reaction with phospholipid engineered membranes"/>
    <x v="0"/>
    <x v="0"/>
    <s v="THE JOURNAL OF PHYSICAL CHEMISTRY. B"/>
    <n v="27"/>
    <n v="24.643000000000001"/>
    <x v="3"/>
    <n v="19.366"/>
    <x v="1"/>
    <n v="27"/>
    <n v="39.590000000000003"/>
    <s v="Q2"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A novel synthetic route to prepare high surface area mayenite catalyst for TCE oxidation"/>
    <x v="0"/>
    <x v="2"/>
    <s v="CATALYSTS"/>
    <n v="16"/>
    <n v="31.053999999999998"/>
    <x v="0"/>
    <n v="27.571000000000002"/>
    <x v="0"/>
    <n v="14"/>
    <n v="49.94"/>
    <s v="Q2"/>
    <n v="40.566000000000003"/>
    <s v="Q2"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Environmental Application of Extra-Framework Oxygen Anions in the Nano-Cages of Mayenite"/>
    <x v="3"/>
    <x v="4"/>
    <m/>
    <n v="9"/>
    <n v="7.3840000000000003"/>
    <x v="3"/>
    <n v="94.402000000000001"/>
    <x v="4"/>
    <n v="7"/>
    <n v="41.45"/>
    <s v="Q2"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Preface [to Advances in Artificial Life, Evolutionary Computation and Systems Chemistry]"/>
    <x v="13"/>
    <x v="1"/>
    <m/>
    <n v="0"/>
    <n v="14.436999999999999"/>
    <x v="3"/>
    <n v="58.293999999999997"/>
    <x v="2"/>
    <m/>
    <m/>
    <m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Preface [to Advances in Artificial Life, Evolutionary Computation, and Systems Chemistry]"/>
    <x v="13"/>
    <x v="3"/>
    <m/>
    <n v="0"/>
    <n v="14.013999999999999"/>
    <x v="3"/>
    <n v="60.392000000000003"/>
    <x v="2"/>
    <m/>
    <m/>
    <m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Interfacial hydrodynamic instabilities driven by cross-diffusion in reverse microemulsions"/>
    <x v="0"/>
    <x v="0"/>
    <s v="CHAOS"/>
    <n v="18"/>
    <n v="18.635000000000002"/>
    <x v="3"/>
    <n v="8.0399999999999991"/>
    <x v="1"/>
    <n v="19"/>
    <n v="14.87"/>
    <s v="Q1"/>
    <n v="6.4960000000000004"/>
    <s v="Q1"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Phytoremediation performances of a maize cultivar grown on trichloroethylene polluted medium"/>
    <x v="4"/>
    <x v="3"/>
    <m/>
    <m/>
    <m/>
    <x v="4"/>
    <m/>
    <x v="3"/>
    <m/>
    <m/>
    <m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Tuning the Chemical Communication of Oscillating Microdroplets by Means of Membrane Composition"/>
    <x v="0"/>
    <x v="3"/>
    <s v="JOURNAL OF PHYSICAL CHEMISTRY. C"/>
    <n v="21"/>
    <n v="26.434000000000001"/>
    <x v="0"/>
    <n v="11.125"/>
    <x v="1"/>
    <n v="21"/>
    <n v="37.46"/>
    <s v="Q2"/>
    <n v="18.771930000000001"/>
    <s v="Q1"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Nitrate removal from wastewater through biological denitrification with OGA 24 in a batch reactor"/>
    <x v="0"/>
    <x v="0"/>
    <s v="WATER"/>
    <n v="50"/>
    <n v="7.6760000000000002"/>
    <x v="3"/>
    <n v="40.088999999999999"/>
    <x v="0"/>
    <n v="43"/>
    <n v="13.97"/>
    <s v="Q1"/>
    <n v="38.234999999999999"/>
    <s v="Q2"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From microscopic compartmentalization to hydrodynamic patterns: New pathways for information transport"/>
    <x v="4"/>
    <x v="1"/>
    <m/>
    <n v="0"/>
    <n v="70.477999999999994"/>
    <x v="1"/>
    <n v="58.292000000000002"/>
    <x v="2"/>
    <n v="0"/>
    <n v="100"/>
    <s v="Q4"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Signal transduction and communication through model membranes in networks of coupled chemical oscillators"/>
    <x v="4"/>
    <x v="4"/>
    <m/>
    <n v="3"/>
    <n v="26.689"/>
    <x v="0"/>
    <n v="59.332000000000001"/>
    <x v="2"/>
    <n v="3"/>
    <n v="36.94"/>
    <s v="Q2"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Strategie di fitorisanamento di siti contaminati da solventi clorurati mediante l'impiego della Zea mays L."/>
    <x v="6"/>
    <x v="0"/>
    <m/>
    <m/>
    <m/>
    <x v="4"/>
    <m/>
    <x v="3"/>
    <m/>
    <m/>
    <m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On the employ of time series in the numerical treatment of differential equations modeling oscillatory phenomena"/>
    <x v="4"/>
    <x v="3"/>
    <m/>
    <n v="7"/>
    <n v="16.256"/>
    <x v="3"/>
    <n v="60.393999999999998"/>
    <x v="2"/>
    <n v="4"/>
    <n v="32.15"/>
    <s v="Q2"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Multivariate Statistical Analysis of Chemical and Electrochemical Oscillators for an Accurate Frequency Selection"/>
    <x v="0"/>
    <x v="2"/>
    <s v="PHYSICAL CHEMISTRY CHEMICAL PHYSICS"/>
    <n v="9"/>
    <n v="46.555"/>
    <x v="0"/>
    <n v="15.211"/>
    <x v="1"/>
    <n v="9"/>
    <n v="46.05"/>
    <s v="Q2"/>
    <n v="20.27"/>
    <s v="Q1"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On the employ of time series in the numerical treatment of differential equations modelling oscillatory phenomena"/>
    <x v="6"/>
    <x v="1"/>
    <m/>
    <m/>
    <m/>
    <x v="4"/>
    <m/>
    <x v="3"/>
    <m/>
    <m/>
    <m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Trichloroethylene solubilization using a series of commercial biodegradable ethoxylated fatty alcohol surfactants"/>
    <x v="0"/>
    <x v="2"/>
    <s v="JOURNAL OF CHEMICAL TECHNOLOGY AND BIOTECHNOLOGY"/>
    <n v="9"/>
    <n v="50.155999999999999"/>
    <x v="1"/>
    <n v="50.898000000000003"/>
    <x v="2"/>
    <n v="8"/>
    <n v="65.59"/>
    <s v="Q3"/>
    <n v="40.908999999999999"/>
    <s v="Q2"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Classification  of  cross-diffusion-driven  convection  in  2-component double-layer systems:  Theory and Experiments"/>
    <x v="6"/>
    <x v="0"/>
    <m/>
    <m/>
    <m/>
    <x v="4"/>
    <m/>
    <x v="3"/>
    <m/>
    <m/>
    <m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Determinazione simultanea degli NOx in atmosfera mediante l’impiego di un nuovo substrato per il campionamento attivo"/>
    <x v="6"/>
    <x v="0"/>
    <m/>
    <m/>
    <m/>
    <x v="4"/>
    <m/>
    <x v="3"/>
    <m/>
    <m/>
    <m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Influence of the synthesis method on the catalytic activity of mayenite for the oxidation of gas-phase trichloroethylene"/>
    <x v="0"/>
    <x v="2"/>
    <s v="SCIENTIFIC REPORTS"/>
    <n v="16"/>
    <n v="36.762"/>
    <x v="0"/>
    <n v="17.471"/>
    <x v="1"/>
    <n v="15"/>
    <n v="22.67"/>
    <s v="Q1"/>
    <n v="23.239000000000001"/>
    <s v="Q1"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Oxidative degradation of trichloroethylene over Fe2O3-doped mayenite: Chlorine poisoning mitigation and improved catalytic performance"/>
    <x v="0"/>
    <x v="2"/>
    <s v="CATALYSTS"/>
    <n v="13"/>
    <n v="38.741"/>
    <x v="0"/>
    <n v="27.571000000000002"/>
    <x v="0"/>
    <n v="12"/>
    <n v="55.66"/>
    <s v="Q3"/>
    <n v="40.566000000000003"/>
    <s v="Q2"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Chemical communication and dynamics of droplet emulsions in networks of Belousov–Zhabotinsky micro-oscillators produced by microfluidics"/>
    <x v="0"/>
    <x v="3"/>
    <s v="LAB ON A CHIP"/>
    <n v="42"/>
    <n v="38.253"/>
    <x v="0"/>
    <n v="7.4039999999999999"/>
    <x v="1"/>
    <n v="44"/>
    <n v="25.65"/>
    <s v="Q2"/>
    <n v="5.5555560000000002"/>
    <s v="Q1"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Scanning Electrochemical Microscopy of Belousov-Zhabotinsky reaction: how confined oscillations reveal short lived radicals and auto-catalytic species"/>
    <x v="0"/>
    <x v="0"/>
    <s v="ANALYTICAL CHEMISTRY"/>
    <n v="16"/>
    <n v="47.478000000000002"/>
    <x v="0"/>
    <n v="2.181"/>
    <x v="1"/>
    <n v="17"/>
    <n v="43.47"/>
    <s v="Q2"/>
    <n v="4.6669999999999998"/>
    <s v="Q1"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A novel mechanism for in situ nucleation of spirals controlled by the interplay between phase fronts and reaction-diffusion waves in an oscillatory medium"/>
    <x v="0"/>
    <x v="0"/>
    <s v="JOURNAL OF PHYSICAL CHEMISTRY. C"/>
    <n v="18"/>
    <n v="34.055"/>
    <x v="0"/>
    <n v="8.657"/>
    <x v="1"/>
    <n v="17"/>
    <n v="49.3"/>
    <s v="Q2"/>
    <n v="14.576000000000001"/>
    <s v="Q1"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Advances in artificial life, evolutionary computation and systems chemistry: 10th Italian workshop, WIVACE 2015 Bari, Italy, september 22-25, 2015 revised selected papers"/>
    <x v="14"/>
    <x v="1"/>
    <m/>
    <n v="0"/>
    <n v="70.477999999999994"/>
    <x v="1"/>
    <n v="58.292000000000002"/>
    <x v="2"/>
    <m/>
    <m/>
    <m/>
    <m/>
    <m/>
    <x v="93"/>
    <x v="0"/>
    <x v="0"/>
  </r>
  <r>
    <s v="ROSSI"/>
    <s v="FEDERICO"/>
    <s v="01/11/2018"/>
    <m/>
    <s v="Docenti di ruolo di IIa fascia"/>
    <s v="Settore CHIM/02 - Chimica Fisica"/>
    <s v="ROSSI, FEDERICO"/>
    <n v="1"/>
    <s v="Advances in Artificial Life, Evolutionary Computation, and Systems Chemistry - 11th Italian Workshop, WIVACE 2016, Fisciano, Italy, October 4-6, 2016, Revised Selected Papers"/>
    <x v="14"/>
    <x v="3"/>
    <m/>
    <n v="0"/>
    <n v="0.46500000000000002"/>
    <x v="3"/>
    <n v="60.392000000000003"/>
    <x v="2"/>
    <m/>
    <m/>
    <m/>
    <m/>
    <m/>
    <x v="93"/>
    <x v="0"/>
    <x v="0"/>
  </r>
  <r>
    <s v="ROSSI"/>
    <s v="FEDERICO"/>
    <s v="01/11/2018"/>
    <m/>
    <s v="Docenti di ruolo di IIa fascia"/>
    <s v="Settore CHIM/02 - Chimica Fisica"/>
    <s v="CLEMENTE, ILARIA; ROSSI, FEDERICO"/>
    <n v="2"/>
    <s v="Lipid-stabilized water-oil interfaces studied by microfocusing small-angle X-ray scattering"/>
    <x v="0"/>
    <x v="3"/>
    <s v="LANGMUIR"/>
    <n v="7"/>
    <n v="58.396999999999998"/>
    <x v="1"/>
    <n v="6.9139999999999997"/>
    <x v="1"/>
    <n v="8"/>
    <n v="68.13"/>
    <s v="Q3"/>
    <n v="21.228069999999999"/>
    <s v="Q1"/>
    <x v="93"/>
    <x v="0"/>
    <x v="0"/>
  </r>
  <r>
    <s v="ROSSI"/>
    <s v="FEDERICO"/>
    <s v="01/11/2018"/>
    <m/>
    <s v="Docenti di ruolo di IIa fascia"/>
    <s v="Settore CHIM/02 - Chimica Fisica"/>
    <s v="CLEMENTE, ILARIA; ROSSI, FEDERICO"/>
    <n v="2"/>
    <s v="Exploring the water/oil/water interface of phospholipid stabilized double emulsions by micro-focusing synchrotron SAXS"/>
    <x v="0"/>
    <x v="2"/>
    <s v="RSC ADVANCES"/>
    <n v="3"/>
    <n v="70.691999999999993"/>
    <x v="1"/>
    <n v="27.696000000000002"/>
    <x v="0"/>
    <n v="5"/>
    <n v="84.8"/>
    <s v="Q4"/>
    <n v="40.96"/>
    <s v="Q2"/>
    <x v="93"/>
    <x v="0"/>
    <x v="0"/>
  </r>
  <r>
    <s v="SALLEOLINI"/>
    <s v="MASSIMO"/>
    <s v="01/04/2001"/>
    <m/>
    <s v="Docenti di ruolo di IIa fascia"/>
    <s v="Settore GEO/05 - Geologia Applicata"/>
    <s v="SALLEOLINI, MASSIMO"/>
    <n v="1"/>
    <s v="Le acque termominerali di Petriolo"/>
    <x v="0"/>
    <x v="4"/>
    <s v="ETRURIANATURA"/>
    <m/>
    <m/>
    <x v="4"/>
    <m/>
    <x v="3"/>
    <m/>
    <m/>
    <m/>
    <m/>
    <m/>
    <x v="94"/>
    <x v="0"/>
    <x v="1"/>
  </r>
  <r>
    <s v="SALLEOLINI"/>
    <s v="MASSIMO"/>
    <s v="01/04/2001"/>
    <m/>
    <s v="Docenti di ruolo di IIa fascia"/>
    <s v="Settore GEO/05 - Geologia Applicata"/>
    <s v="SALLEOLINI, MASSIMO"/>
    <n v="1"/>
    <s v="La risorsa geotermica nella Toscana meridionale, con particolare riferimento alla bassa entalpia"/>
    <x v="0"/>
    <x v="4"/>
    <s v="ETRURIANATURA"/>
    <m/>
    <m/>
    <x v="4"/>
    <m/>
    <x v="3"/>
    <m/>
    <m/>
    <m/>
    <m/>
    <m/>
    <x v="94"/>
    <x v="0"/>
    <x v="1"/>
  </r>
  <r>
    <s v="SALLEOLINI"/>
    <s v="MASSIMO"/>
    <s v="01/04/2001"/>
    <m/>
    <s v="Docenti di ruolo di IIa fascia"/>
    <s v="Settore GEO/05 - Geologia Applicata"/>
    <s v="SALLEOLINI, MASSIMO"/>
    <n v="1"/>
    <s v="Gli acquiferi costieri grossetani: stato delle conoscenze, evoluzione dei sistemi, ipotesi di gestione"/>
    <x v="0"/>
    <x v="3"/>
    <s v="ETRURIANATURA"/>
    <m/>
    <m/>
    <x v="4"/>
    <m/>
    <x v="3"/>
    <m/>
    <m/>
    <m/>
    <m/>
    <m/>
    <x v="94"/>
    <x v="0"/>
    <x v="1"/>
  </r>
  <r>
    <s v="SALVINI"/>
    <s v="RICCARDO"/>
    <s v="01/01/2022"/>
    <m/>
    <s v="Docenti di ruolo di IIa fascia"/>
    <s v="Settore GEO/05 - Geologia Applicata"/>
    <s v="SALVINI, RICCARDO"/>
    <n v="1"/>
    <s v="Applications of photogrammetry for environmental research"/>
    <x v="15"/>
    <x v="2"/>
    <s v="ISPRS INTERNATIONAL JOURNAL OF GEO-INFORMATION"/>
    <n v="3"/>
    <n v="8.2799999999999994"/>
    <x v="3"/>
    <n v="21.398"/>
    <x v="1"/>
    <n v="1"/>
    <m/>
    <m/>
    <n v="58.332999999999998"/>
    <s v="Q3"/>
    <x v="95"/>
    <x v="0"/>
    <x v="1"/>
  </r>
  <r>
    <s v="SALVINI"/>
    <s v="RICCARDO"/>
    <s v="01/01/2022"/>
    <m/>
    <s v="Docenti di ruolo di IIa fascia"/>
    <s v="Settore GEO/05 - Geologia Applicata"/>
    <s v="SALVINI, RICCARDO"/>
    <n v="1"/>
    <s v="A geomatic approach for emergency mapping of shallow landslides"/>
    <x v="4"/>
    <x v="0"/>
    <s v="RENDICONTI ONLINE DELLA SOCIETÀ GEOLOGICA ITALIANA"/>
    <n v="2"/>
    <n v="84.748999999999995"/>
    <x v="2"/>
    <n v="92.391000000000005"/>
    <x v="4"/>
    <n v="2"/>
    <n v="94.16"/>
    <s v="Q4"/>
    <m/>
    <m/>
    <x v="95"/>
    <x v="0"/>
    <x v="1"/>
  </r>
  <r>
    <s v="SALVINI"/>
    <s v="RICCARDO"/>
    <s v="01/01/2022"/>
    <m/>
    <s v="Docenti di ruolo di IIa fascia"/>
    <s v="Settore GEO/05 - Geologia Applicata"/>
    <s v="SALVINI, RICCARDO"/>
    <n v="1"/>
    <s v="Improvements in the integration of remote sensing and rock slope modelling"/>
    <x v="0"/>
    <x v="4"/>
    <s v="NATURAL HAZARDS"/>
    <n v="48"/>
    <n v="13.542"/>
    <x v="3"/>
    <n v="27.501000000000001"/>
    <x v="0"/>
    <n v="43"/>
    <n v="29.68"/>
    <s v="Q2"/>
    <n v="39.01099"/>
    <s v="Q2"/>
    <x v="95"/>
    <x v="0"/>
    <x v="1"/>
  </r>
  <r>
    <s v="SALVINI"/>
    <s v="RICCARDO"/>
    <s v="01/01/2022"/>
    <m/>
    <s v="Docenti di ruolo di IIa fascia"/>
    <s v="Settore GEO/05 - Geologia Applicata"/>
    <s v="SALVINI, RICCARDO"/>
    <n v="1"/>
    <s v="The application of modern technologies of Geomatics in the Engineering Geology"/>
    <x v="6"/>
    <x v="1"/>
    <s v="RENDICONTI ONLINE DELLA SOCIETÀ GEOLOGICA ITALIANA"/>
    <m/>
    <m/>
    <x v="4"/>
    <m/>
    <x v="3"/>
    <m/>
    <m/>
    <m/>
    <m/>
    <m/>
    <x v="95"/>
    <x v="0"/>
    <x v="1"/>
  </r>
  <r>
    <s v="SALVINI"/>
    <s v="RICCARDO"/>
    <s v="01/01/2022"/>
    <m/>
    <s v="Docenti di ruolo di IIa fascia"/>
    <s v="Settore GEO/05 - Geologia Applicata"/>
    <s v="SALVINI, RICCARDO"/>
    <n v="1"/>
    <s v="The impact of new technologies in the engineering classification of rock masses"/>
    <x v="0"/>
    <x v="2"/>
    <s v="ITALIAN JOURNAL OF ENGINEERING GEOLOGY AND ENVIRONMENT"/>
    <n v="3"/>
    <n v="67.22"/>
    <x v="1"/>
    <n v="71.100999999999999"/>
    <x v="2"/>
    <n v="2"/>
    <n v="82.29"/>
    <s v="Q4"/>
    <m/>
    <m/>
    <x v="95"/>
    <x v="0"/>
    <x v="1"/>
  </r>
  <r>
    <s v="SALVINI"/>
    <s v="RICCARDO"/>
    <s v="01/01/2022"/>
    <m/>
    <s v="Docenti di ruolo di IIa fascia"/>
    <s v="Settore GEO/05 - Geologia Applicata"/>
    <s v="SALVINI, RICCARDO"/>
    <n v="1"/>
    <s v="Multitemporal monitoring of a coastal landslide through SfM-derived point cloud comparison"/>
    <x v="0"/>
    <x v="3"/>
    <s v="THE PHOTOGRAMMETRIC RECORD"/>
    <n v="53"/>
    <n v="7.5090000000000003"/>
    <x v="3"/>
    <n v="22.146000000000001"/>
    <x v="1"/>
    <n v="45"/>
    <n v="8.59"/>
    <s v="Q1"/>
    <n v="35.185184"/>
    <s v="Q2"/>
    <x v="95"/>
    <x v="0"/>
    <x v="1"/>
  </r>
  <r>
    <s v="SALVINI"/>
    <s v="RICCARDO"/>
    <s v="01/01/2022"/>
    <m/>
    <s v="Docenti di ruolo di IIa fascia"/>
    <s v="Settore GEO/05 - Geologia Applicata"/>
    <s v="SALVINI, RICCARDO"/>
    <n v="1"/>
    <s v="First results from topographic and geological mapping in the area of Uşakli Höyük (Turkey)"/>
    <x v="3"/>
    <x v="0"/>
    <m/>
    <m/>
    <m/>
    <x v="4"/>
    <m/>
    <x v="3"/>
    <m/>
    <m/>
    <m/>
    <m/>
    <m/>
    <x v="95"/>
    <x v="0"/>
    <x v="1"/>
  </r>
  <r>
    <s v="SALVINI"/>
    <s v="RICCARDO"/>
    <s v="01/01/2022"/>
    <m/>
    <s v="Docenti di ruolo di IIa fascia"/>
    <s v="Settore GEO/05 - Geologia Applicata"/>
    <s v="SALVINI, RICCARDO"/>
    <n v="1"/>
    <s v="Integrating remote sensing data for the assessments of coastal cliffs hazard: MAREGOT Project"/>
    <x v="3"/>
    <x v="2"/>
    <m/>
    <n v="4"/>
    <n v="60.066000000000003"/>
    <x v="1"/>
    <m/>
    <x v="3"/>
    <m/>
    <m/>
    <m/>
    <m/>
    <m/>
    <x v="95"/>
    <x v="0"/>
    <x v="1"/>
  </r>
  <r>
    <s v="SALVINI"/>
    <s v="RICCARDO"/>
    <s v="01/01/2022"/>
    <m/>
    <s v="Docenti di ruolo di IIa fascia"/>
    <s v="Settore GEO/05 - Geologia Applicata"/>
    <s v="SALVINI, RICCARDO"/>
    <n v="1"/>
    <s v="Modern technologies of Geomatics applied to engineering geology. Editorial in Advanced Geosciences"/>
    <x v="5"/>
    <x v="1"/>
    <s v="ADVANCED GEOSCIENCES"/>
    <m/>
    <m/>
    <x v="4"/>
    <m/>
    <x v="3"/>
    <m/>
    <m/>
    <m/>
    <m/>
    <m/>
    <x v="95"/>
    <x v="0"/>
    <x v="1"/>
  </r>
  <r>
    <s v="SALVINI"/>
    <s v="RICCARDO"/>
    <s v="01/01/2022"/>
    <m/>
    <s v="Docenti di ruolo di IIa fascia"/>
    <s v="Settore GEO/05 - Geologia Applicata"/>
    <s v="SALVINI, RICCARDO"/>
    <n v="1"/>
    <s v="3D change detection analysis of a coastal landslide performed by multi-temporal point clouds comparison"/>
    <x v="4"/>
    <x v="1"/>
    <m/>
    <m/>
    <m/>
    <x v="4"/>
    <m/>
    <x v="3"/>
    <m/>
    <m/>
    <m/>
    <m/>
    <m/>
    <x v="95"/>
    <x v="0"/>
    <x v="1"/>
  </r>
  <r>
    <s v="SALVINI"/>
    <s v="RICCARDO"/>
    <s v="01/01/2022"/>
    <m/>
    <s v="Docenti di ruolo di IIa fascia"/>
    <s v="Settore GEO/05 - Geologia Applicata"/>
    <s v="SALVINI, RICCARDO"/>
    <n v="1"/>
    <s v="Editorial – Coastal changes, from past records to future trends: proxy analysis, modelling, and monitoring"/>
    <x v="0"/>
    <x v="4"/>
    <s v="JOURNAL OF COASTAL CONSERVATION"/>
    <n v="5"/>
    <n v="13.223000000000001"/>
    <x v="3"/>
    <n v="65.099999999999994"/>
    <x v="2"/>
    <n v="5"/>
    <m/>
    <m/>
    <n v="61.574074000000003"/>
    <s v="Q3"/>
    <x v="95"/>
    <x v="0"/>
    <x v="1"/>
  </r>
  <r>
    <s v="SALVINI"/>
    <s v="RICCARDO"/>
    <s v="01/01/2022"/>
    <m/>
    <s v="Docenti di ruolo di IIa fascia"/>
    <s v="Settore GEO/05 - Geologia Applicata"/>
    <s v="SALVINI, RICCARDO"/>
    <n v="1"/>
    <s v="Evaluation of geomorphic changes and retreat rates of a coastal pyroclastic cliff in the Campi Flegrei volcanic district, southern Italy"/>
    <x v="0"/>
    <x v="4"/>
    <s v="JOURNAL OF COASTAL CONSERVATION"/>
    <n v="17"/>
    <n v="26.725000000000001"/>
    <x v="0"/>
    <n v="65.099999999999994"/>
    <x v="2"/>
    <n v="15"/>
    <n v="27.69"/>
    <s v="Q2"/>
    <n v="61.574074000000003"/>
    <s v="Q3"/>
    <x v="95"/>
    <x v="0"/>
    <x v="1"/>
  </r>
  <r>
    <s v="SALVINI"/>
    <s v="RICCARDO"/>
    <s v="01/01/2022"/>
    <m/>
    <s v="Docenti di ruolo di IIa fascia"/>
    <s v="Settore GEO/05 - Geologia Applicata"/>
    <s v="SALVINI, RICCARDO"/>
    <n v="1"/>
    <s v="Assessment of gully erosion in the Upper Awash, Central Ethiopian highlands based on a comparison of archived aerial photographs and very high resolution satellite images"/>
    <x v="0"/>
    <x v="1"/>
    <s v="GEOGRAFIA FISICA E DINAMICA QUATERNARIA"/>
    <n v="24"/>
    <n v="28.547000000000001"/>
    <x v="0"/>
    <n v="74.658000000000001"/>
    <x v="2"/>
    <n v="24"/>
    <n v="27.65"/>
    <s v="Q2"/>
    <n v="80.61224"/>
    <s v="Q4"/>
    <x v="95"/>
    <x v="0"/>
    <x v="1"/>
  </r>
  <r>
    <s v="SALVINI"/>
    <s v="RICCARDO"/>
    <s v="01/01/2022"/>
    <m/>
    <s v="Docenti di ruolo di IIa fascia"/>
    <s v="Settore GEO/05 - Geologia Applicata"/>
    <s v="SALVINI, RICCARDO; VERDIANI, GIULIA"/>
    <n v="2"/>
    <s v="Analisi spaziale della distribuzione della ceramica nel complesso dell’area A"/>
    <x v="3"/>
    <x v="1"/>
    <m/>
    <m/>
    <m/>
    <x v="4"/>
    <m/>
    <x v="3"/>
    <m/>
    <m/>
    <m/>
    <m/>
    <m/>
    <x v="95"/>
    <x v="0"/>
    <x v="1"/>
  </r>
  <r>
    <s v="SALVINI"/>
    <s v="RICCARDO"/>
    <s v="01/01/2022"/>
    <m/>
    <s v="Docenti di ruolo di IIa fascia"/>
    <s v="Settore GEO/05 - Geologia Applicata"/>
    <s v="BIGLIARDI, GIULIO; SALVINI, RICCARDO"/>
    <n v="2"/>
    <s v="Rilievo e modellazione 3d di un sito archeologico tramite strumentazione UAV: confronto tra approccio closed- ed approccio open-source"/>
    <x v="3"/>
    <x v="1"/>
    <m/>
    <m/>
    <m/>
    <x v="4"/>
    <m/>
    <x v="3"/>
    <m/>
    <m/>
    <m/>
    <m/>
    <m/>
    <x v="95"/>
    <x v="0"/>
    <x v="1"/>
  </r>
  <r>
    <s v="SALVINI"/>
    <s v="RICCARDO"/>
    <s v="01/01/2022"/>
    <m/>
    <s v="Docenti di ruolo di IIa fascia"/>
    <s v="Settore GEO/05 - Geologia Applicata"/>
    <s v="SALVINI, RICCARDO; CARMIGNANI, LUIGI"/>
    <n v="2"/>
    <s v="Elevation modelling and palaeo-environmental interpretation in the Siwa area (Egypt): Application of SAR interferometry and radargrammetry to COSMO-SkyMed imagery"/>
    <x v="0"/>
    <x v="0"/>
    <s v="CATENA"/>
    <n v="6"/>
    <n v="73.903999999999996"/>
    <x v="1"/>
    <n v="19.488"/>
    <x v="1"/>
    <n v="5"/>
    <n v="78.13"/>
    <s v="Q4"/>
    <n v="10"/>
    <s v="Q1"/>
    <x v="95"/>
    <x v="0"/>
    <x v="1"/>
  </r>
  <r>
    <s v="SALVINI"/>
    <s v="RICCARDO"/>
    <s v="01/01/2022"/>
    <m/>
    <s v="Docenti di ruolo di IIa fascia"/>
    <s v="Settore GEO/05 - Geologia Applicata"/>
    <s v="DI BARTOLO, SILVIA; SALVINI, RICCARDO"/>
    <n v="2"/>
    <s v="Multitemporal Terrestrial Laser Scanning for Marble Extraction Assessment in an Underground Quarry of the Apuan Alps (Italy)"/>
    <x v="0"/>
    <x v="2"/>
    <s v="SENSORS"/>
    <n v="11"/>
    <n v="35.424999999999997"/>
    <x v="0"/>
    <n v="22.885999999999999"/>
    <x v="1"/>
    <n v="8"/>
    <n v="47.74"/>
    <s v="Q2"/>
    <n v="22.655999999999999"/>
    <s v="Q1"/>
    <x v="95"/>
    <x v="0"/>
    <x v="1"/>
  </r>
  <r>
    <s v="SALVINI"/>
    <s v="RICCARDO"/>
    <s v="01/01/2022"/>
    <m/>
    <s v="Docenti di ruolo di IIa fascia"/>
    <s v="Settore GEO/05 - Geologia Applicata"/>
    <s v="SALVINI, RICCARDO; VANNESCHI, CLAUDIO"/>
    <n v="2"/>
    <s v="Geological application of uav photogrammetry and terrestrial laser scanning in marble quarrying (Apuan alps, italy)"/>
    <x v="3"/>
    <x v="0"/>
    <m/>
    <n v="19"/>
    <n v="2.1890000000000001"/>
    <x v="3"/>
    <m/>
    <x v="3"/>
    <n v="11"/>
    <n v="4.66"/>
    <s v="Q1"/>
    <m/>
    <m/>
    <x v="95"/>
    <x v="0"/>
    <x v="1"/>
  </r>
  <r>
    <s v="SALVINI"/>
    <s v="RICCARDO"/>
    <s v="01/01/2022"/>
    <m/>
    <s v="Docenti di ruolo di IIa fascia"/>
    <s v="Settore GEO/05 - Geologia Applicata"/>
    <s v="SALVINI, RICCARDO; VANNESCHI, CLAUDIO"/>
    <n v="2"/>
    <s v="Application of an integrated geotechnical and topographic monitoring system in the Lorano marble quarry (Apuan Alps, Italy)"/>
    <x v="0"/>
    <x v="0"/>
    <s v="GEOMORPHOLOGY"/>
    <n v="24"/>
    <n v="33.015000000000001"/>
    <x v="0"/>
    <n v="14.69"/>
    <x v="1"/>
    <n v="19"/>
    <n v="43.92"/>
    <s v="Q2"/>
    <n v="18.207000000000001"/>
    <s v="Q1"/>
    <x v="95"/>
    <x v="0"/>
    <x v="1"/>
  </r>
  <r>
    <s v="SALVINI"/>
    <s v="RICCARDO"/>
    <s v="01/01/2022"/>
    <m/>
    <s v="Docenti di ruolo di IIa fascia"/>
    <s v="Settore GEO/05 - Geologia Applicata"/>
    <s v="SALVINI, RICCARDO; VANNESCHI, CLAUDIO"/>
    <n v="2"/>
    <s v="Integration of geotechnical and remote monitoring systems for the analysis and control of ground deformation in marble quarrying (Apuan Alps, Italy)"/>
    <x v="3"/>
    <x v="0"/>
    <m/>
    <n v="2"/>
    <n v="27.995000000000001"/>
    <x v="0"/>
    <m/>
    <x v="3"/>
    <n v="0"/>
    <n v="100"/>
    <s v="Q4"/>
    <m/>
    <m/>
    <x v="95"/>
    <x v="0"/>
    <x v="1"/>
  </r>
  <r>
    <s v="SALVINI"/>
    <s v="RICCARDO"/>
    <s v="01/01/2022"/>
    <m/>
    <s v="Docenti di ruolo di IIa fascia"/>
    <s v="Settore GEO/05 - Geologia Applicata"/>
    <s v="SALVINI, RICCARDO; VANNESCHI, CLAUDIO"/>
    <n v="2"/>
    <s v="Slope stability analyses and geological risk reduction: two case studies, from engineering-geological characterization to rockfall runout modeling with intervention proposal"/>
    <x v="6"/>
    <x v="2"/>
    <m/>
    <m/>
    <m/>
    <x v="4"/>
    <m/>
    <x v="3"/>
    <m/>
    <m/>
    <m/>
    <m/>
    <m/>
    <x v="95"/>
    <x v="0"/>
    <x v="1"/>
  </r>
  <r>
    <s v="SALVINI"/>
    <s v="RICCARDO"/>
    <s v="01/01/2022"/>
    <m/>
    <s v="Docenti di ruolo di IIa fascia"/>
    <s v="Settore GEO/05 - Geologia Applicata"/>
    <s v="SALVINI, RICCARDO; VANNESCHI, CLAUDIO"/>
    <n v="2"/>
    <s v="An integrated remote sensing-GIS approach for the analysis of an open pit in the Carrara marble district, Italy: Slope stability assessment through kinematic and numerical methods"/>
    <x v="0"/>
    <x v="0"/>
    <s v="COMPUTERS AND GEOTECHNICS"/>
    <n v="75"/>
    <n v="3.7810000000000001"/>
    <x v="3"/>
    <n v="13.66"/>
    <x v="1"/>
    <n v="66"/>
    <n v="6.66"/>
    <s v="Q1"/>
    <n v="38.570999999999998"/>
    <s v="Q2"/>
    <x v="95"/>
    <x v="0"/>
    <x v="1"/>
  </r>
  <r>
    <s v="SALVINI"/>
    <s v="RICCARDO"/>
    <s v="01/01/2022"/>
    <m/>
    <s v="Docenti di ruolo di IIa fascia"/>
    <s v="Settore GEO/05 - Geologia Applicata"/>
    <s v="MASTROROCCO, GIOVANNI; SALVINI, RICCARDO"/>
    <n v="2"/>
    <s v="3D point cloud analysis for surface roughness measurement: Application of UAV photogrammetry"/>
    <x v="4"/>
    <x v="1"/>
    <s v="RENDICONTI ONLINE DELLA SOCIETÀ GEOLOGICA ITALIANA"/>
    <n v="4"/>
    <n v="73.944999999999993"/>
    <x v="1"/>
    <n v="88.825000000000003"/>
    <x v="4"/>
    <n v="3"/>
    <n v="88.75"/>
    <s v="Q4"/>
    <m/>
    <m/>
    <x v="95"/>
    <x v="0"/>
    <x v="1"/>
  </r>
  <r>
    <s v="SALVINI"/>
    <s v="RICCARDO"/>
    <s v="01/01/2022"/>
    <m/>
    <s v="Docenti di ruolo di IIa fascia"/>
    <s v="Settore GEO/05 - Geologia Applicata"/>
    <s v="MASTROROCCO, GIOVANNI; SALVINI, RICCARDO"/>
    <n v="2"/>
    <s v="Application of UAV photogrammetry for the multi-temporal estimation of surface extent and volumetric excavation in the Sa Pigada Bianca open-pit mine, Sardinia, Italy"/>
    <x v="0"/>
    <x v="3"/>
    <s v="ENVIRONMENTAL EARTH SCIENCES"/>
    <n v="82"/>
    <n v="2.1659999999999999"/>
    <x v="3"/>
    <n v="41.57"/>
    <x v="0"/>
    <n v="69"/>
    <n v="3.55"/>
    <s v="Q1"/>
    <n v="65.909090000000006"/>
    <s v="Q3"/>
    <x v="95"/>
    <x v="0"/>
    <x v="1"/>
  </r>
  <r>
    <s v="SALVINI"/>
    <s v="RICCARDO"/>
    <s v="01/01/2022"/>
    <m/>
    <s v="Docenti di ruolo di IIa fascia"/>
    <s v="Settore GEO/05 - Geologia Applicata"/>
    <s v="SALVINI, RICCARDO; MASTROROCCO, GIOVANNI"/>
    <n v="2"/>
    <s v="Using a Remotely Piloted Aircraft System (RPAS) to analyze the stability of a natural rock slope"/>
    <x v="6"/>
    <x v="1"/>
    <s v="GEOPHYSICAL RESEARCH ABSTRACTS"/>
    <m/>
    <m/>
    <x v="4"/>
    <m/>
    <x v="3"/>
    <m/>
    <m/>
    <m/>
    <m/>
    <m/>
    <x v="95"/>
    <x v="0"/>
    <x v="1"/>
  </r>
  <r>
    <s v="SALVINI"/>
    <s v="RICCARDO"/>
    <s v="01/01/2022"/>
    <m/>
    <s v="Docenti di ruolo di IIa fascia"/>
    <s v="Settore GEO/05 - Geologia Applicata"/>
    <s v="SALVINI, RICCARDO; MASTROROCCO, GIOVANNI"/>
    <n v="2"/>
    <s v="Characterization of localized hazard in a marble rock slope using a Remotely Piloted Aircraft System (RPAS) and terrestrial laser scanning"/>
    <x v="4"/>
    <x v="1"/>
    <m/>
    <m/>
    <m/>
    <x v="4"/>
    <m/>
    <x v="3"/>
    <m/>
    <m/>
    <m/>
    <m/>
    <m/>
    <x v="95"/>
    <x v="0"/>
    <x v="1"/>
  </r>
  <r>
    <s v="SALVINI"/>
    <s v="RICCARDO"/>
    <s v="01/01/2022"/>
    <m/>
    <s v="Docenti di ruolo di IIa fascia"/>
    <s v="Settore GEO/05 - Geologia Applicata"/>
    <s v="LANCIANO, CHIARA; TUFAROLO, EMANUELE; SALVINI, RICCARDO"/>
    <n v="3"/>
    <s v="Hyperspectral proximal sensing of a marshy area: data acquisition methods and image processing"/>
    <x v="4"/>
    <x v="4"/>
    <m/>
    <m/>
    <m/>
    <x v="4"/>
    <m/>
    <x v="3"/>
    <m/>
    <m/>
    <m/>
    <m/>
    <m/>
    <x v="95"/>
    <x v="0"/>
    <x v="1"/>
  </r>
  <r>
    <s v="SALVINI"/>
    <s v="RICCARDO"/>
    <s v="01/01/2022"/>
    <m/>
    <s v="Docenti di ruolo di IIa fascia"/>
    <s v="Settore GEO/05 - Geologia Applicata"/>
    <s v="TUFAROLO, EMANUELE; SALVINI, RICCARDO; LANCIANO, CHIARA"/>
    <n v="3"/>
    <s v="Valutazione dell'accuratezza di prodotti fotogrammetrici di alta risoluzione spaziale ottenuti con tecniche SfM da rilievi con autogyro"/>
    <x v="4"/>
    <x v="1"/>
    <m/>
    <m/>
    <m/>
    <x v="4"/>
    <m/>
    <x v="3"/>
    <m/>
    <m/>
    <m/>
    <m/>
    <m/>
    <x v="95"/>
    <x v="0"/>
    <x v="1"/>
  </r>
  <r>
    <s v="SALVINI"/>
    <s v="RICCARDO"/>
    <s v="01/01/2022"/>
    <m/>
    <s v="Docenti di ruolo di IIa fascia"/>
    <s v="Settore GEO/05 - Geologia Applicata"/>
    <s v="VANNESCHI, CLAUDIO; BONCIANI, FILIPPO; SALVINI, RICCARDO"/>
    <n v="3"/>
    <s v="SFM-MVS photogrammetry for rockfall analysis and hazard assessment along the ancient roman via Flaminia road at the Furlo gorge (Italy)"/>
    <x v="0"/>
    <x v="2"/>
    <s v="ISPRS INTERNATIONAL JOURNAL OF GEO-INFORMATION"/>
    <n v="32"/>
    <n v="8.4649999999999999"/>
    <x v="3"/>
    <n v="21.398"/>
    <x v="1"/>
    <n v="27"/>
    <n v="10.3"/>
    <s v="Q1"/>
    <n v="58.332999999999998"/>
    <s v="Q3"/>
    <x v="95"/>
    <x v="0"/>
    <x v="1"/>
  </r>
  <r>
    <s v="SALVINI"/>
    <s v="RICCARDO"/>
    <s v="01/01/2022"/>
    <m/>
    <s v="Docenti di ruolo di IIa fascia"/>
    <s v="Settore GEO/05 - Geologia Applicata"/>
    <s v="TUFAROLO, EMANUELE; VANNESCHI, CLAUDIO; SALVINI, RICCARDO"/>
    <n v="3"/>
    <s v="Evaluation of camera positions and ground points quality in a GNSS-NRTK based UAV survey: preliminary results from a practical test in morphological very complex areas"/>
    <x v="0"/>
    <x v="2"/>
    <s v="INTERNATIONAL ARCHIVES OF THE PHOTOGRAMMETRY, REMOTE SENSING AND SPATIAL INFORMATION SCIENCES"/>
    <n v="5"/>
    <n v="18.303999999999998"/>
    <x v="3"/>
    <n v="66.707999999999998"/>
    <x v="2"/>
    <m/>
    <m/>
    <m/>
    <m/>
    <m/>
    <x v="95"/>
    <x v="0"/>
    <x v="1"/>
  </r>
  <r>
    <s v="SALVINI"/>
    <s v="RICCARDO"/>
    <s v="01/01/2022"/>
    <m/>
    <s v="Docenti di ruolo di IIa fascia"/>
    <s v="Settore GEO/05 - Geologia Applicata"/>
    <s v="MASTROROCCO, GIOVANNI; SALVINI, RICCARDO; VANNESCHI, CLAUDIO"/>
    <n v="3"/>
    <s v="Fracture mapping in challenging environment: a 3D virtual reality approach combining terrestrial LiDAR and high definition images"/>
    <x v="0"/>
    <x v="3"/>
    <s v="BULLETIN OF ENGINEERING GEOLOGY AND THE ENVIRONMENT"/>
    <n v="13"/>
    <n v="34.377000000000002"/>
    <x v="0"/>
    <n v="27.898"/>
    <x v="0"/>
    <n v="11"/>
    <n v="45.94"/>
    <s v="Q2"/>
    <n v="47.704082"/>
    <s v="Q2"/>
    <x v="95"/>
    <x v="0"/>
    <x v="1"/>
  </r>
  <r>
    <s v="SALVINI"/>
    <s v="RICCARDO"/>
    <s v="01/01/2022"/>
    <m/>
    <s v="Docenti di ruolo di IIa fascia"/>
    <s v="Settore GEO/05 - Geologia Applicata"/>
    <s v="SALVINI, RICCARDO; MASTROROCCO, GIOVANNI; VANNESCHI, CLAUDIO"/>
    <n v="3"/>
    <s v="The use of an unmanned aerial vehicle for fracture mapping within a marble quarry (Carrara, Italy): photogrammetry and discrete fracture network modelling"/>
    <x v="0"/>
    <x v="3"/>
    <s v="GEOMATICS, NATURAL HAZARDS &amp; RISK"/>
    <n v="55"/>
    <n v="7.085"/>
    <x v="3"/>
    <n v="36.914999999999999"/>
    <x v="0"/>
    <n v="44"/>
    <n v="9.6"/>
    <s v="Q1"/>
    <n v="52.77778"/>
    <s v="Q3"/>
    <x v="95"/>
    <x v="0"/>
    <x v="1"/>
  </r>
  <r>
    <s v="SALVINI"/>
    <s v="RICCARDO"/>
    <s v="01/01/2022"/>
    <m/>
    <s v="Docenti di ruolo di IIa fascia"/>
    <s v="Settore GEO/05 - Geologia Applicata"/>
    <s v="VANNESCHI, CLAUDIO; MASTROROCCO, GIOVANNI; SALVINI, RICCARDO"/>
    <n v="3"/>
    <s v="Remote sensing techniques in underground mining: Application of terrestrial LIDAR for stability analysis and optimization of excavation activities"/>
    <x v="6"/>
    <x v="1"/>
    <s v="RENDICONTI ONLINE DELLA SOCIETÀ GEOLOGICA ITALIANA"/>
    <m/>
    <m/>
    <x v="4"/>
    <m/>
    <x v="3"/>
    <m/>
    <m/>
    <m/>
    <m/>
    <m/>
    <x v="95"/>
    <x v="0"/>
    <x v="1"/>
  </r>
  <r>
    <s v="SALVINI"/>
    <s v="RICCARDO"/>
    <s v="01/01/2022"/>
    <m/>
    <s v="Docenti di ruolo di IIa fascia"/>
    <s v="Settore GEO/05 - Geologia Applicata"/>
    <s v="TUFAROLO, EMANUELE; SALVINI, RICCARDO; LANCIANO, CHIARA; CARMIGNANI, LUIGI"/>
    <n v="4"/>
    <s v="Structure from motion technique of proximal sensing airborne data for 3D reconstruction of extraction sites"/>
    <x v="0"/>
    <x v="3"/>
    <s v="ITALIAN JOURNAL OF ENGINEERING GEOLOGY AND ENVIRONMENT"/>
    <n v="1"/>
    <n v="83.614999999999995"/>
    <x v="2"/>
    <n v="65.105999999999995"/>
    <x v="2"/>
    <n v="1"/>
    <n v="96.47"/>
    <s v="Q4"/>
    <m/>
    <m/>
    <x v="95"/>
    <x v="0"/>
    <x v="1"/>
  </r>
  <r>
    <s v="SALVINI"/>
    <s v="RICCARDO"/>
    <s v="01/01/2022"/>
    <m/>
    <s v="Docenti di ruolo di IIa fascia"/>
    <s v="Settore GEO/05 - Geologia Applicata"/>
    <s v="MASTROROCCO, GIOVANNI; DI BARTOLO, SILVIA; RINDINELLA, ANDREA; SALVINI, RICCARDO"/>
    <n v="4"/>
    <s v="Terrestrial Laser Scanning for underground marble quarry planning: comparison of multi-temporal 3D point clouds"/>
    <x v="6"/>
    <x v="1"/>
    <m/>
    <m/>
    <m/>
    <x v="4"/>
    <m/>
    <x v="3"/>
    <m/>
    <m/>
    <m/>
    <m/>
    <m/>
    <x v="95"/>
    <x v="0"/>
    <x v="1"/>
  </r>
  <r>
    <s v="SALVINI"/>
    <s v="RICCARDO"/>
    <s v="01/01/2022"/>
    <m/>
    <s v="Docenti di ruolo di IIa fascia"/>
    <s v="Settore GEO/05 - Geologia Applicata"/>
    <s v="SALVINI, RICCARDO; MASTROROCCO, GIOVANNI; DI BARTOLO, SILVIA; VANNESCHI, CLAUDIO"/>
    <n v="4"/>
    <s v="Use of a remotely piloted aircraft system for hazard assessment in a rocky mining area (Lucca, Italy)"/>
    <x v="0"/>
    <x v="4"/>
    <s v="NATURAL HAZARDS AND EARTH SYSTEM SCIENCES"/>
    <n v="43"/>
    <n v="8.6059999999999999"/>
    <x v="3"/>
    <n v="17.994"/>
    <x v="1"/>
    <n v="37"/>
    <n v="9.4700000000000006"/>
    <s v="Q1"/>
    <n v="22.527473000000001"/>
    <s v="Q1"/>
    <x v="95"/>
    <x v="0"/>
    <x v="1"/>
  </r>
  <r>
    <s v="SALVINI"/>
    <s v="RICCARDO"/>
    <s v="01/01/2022"/>
    <m/>
    <s v="Docenti di ruolo di IIa fascia"/>
    <s v="Settore GEO/05 - Geologia Applicata"/>
    <s v="TUFAROLO, EMANUELE; SALVINI, RICCARDO; BERNARDINETTI, STEFANO; LANCIANO, CHIARA; CARMIGNANI, LUIGI; MASSA, GIOVANNI"/>
    <n v="6"/>
    <s v="Structure from Motion technique of proximal-sensing airborne data for 3D reconstruction of extraction sites"/>
    <x v="6"/>
    <x v="1"/>
    <m/>
    <m/>
    <m/>
    <x v="4"/>
    <m/>
    <x v="3"/>
    <m/>
    <m/>
    <m/>
    <m/>
    <m/>
    <x v="95"/>
    <x v="0"/>
    <x v="1"/>
  </r>
  <r>
    <s v="TALARICO"/>
    <s v="FRANCO MARIA"/>
    <s v="01/10/2000"/>
    <s v="16/12/2020"/>
    <s v="Docenti di ruolo di IIa fascia"/>
    <s v="Settore GEO/07 - Petrologia e Petrografia"/>
    <s v="TALARICO, FRANCO MARIA"/>
    <n v="1"/>
    <s v="Mesozoic structural evolution of the New Siberian Islands"/>
    <x v="3"/>
    <x v="4"/>
    <m/>
    <n v="14"/>
    <n v="14.867000000000001"/>
    <x v="3"/>
    <n v="17.370999999999999"/>
    <x v="1"/>
    <m/>
    <m/>
    <m/>
    <m/>
    <m/>
    <x v="96"/>
    <x v="1"/>
    <x v="1"/>
  </r>
  <r>
    <s v="TALARICO"/>
    <s v="FRANCO MARIA"/>
    <s v="01/10/2000"/>
    <s v="16/12/2020"/>
    <s v="Docenti di ruolo di IIa fascia"/>
    <s v="Settore GEO/07 - Petrologia e Petrografia"/>
    <s v="TALARICO, FRANCO MARIA"/>
    <n v="1"/>
    <s v="Evidence of a full West Antarctic Ice Sheet back to the early Oligocene: Insight from double dating of detrital apatites in Ross Sea sediments"/>
    <x v="0"/>
    <x v="0"/>
    <s v="TERRA NOVA"/>
    <n v="11"/>
    <n v="53.621000000000002"/>
    <x v="1"/>
    <n v="20.443000000000001"/>
    <x v="1"/>
    <n v="10"/>
    <n v="67.11"/>
    <s v="Q3"/>
    <n v="19.837"/>
    <s v="Q1"/>
    <x v="96"/>
    <x v="1"/>
    <x v="1"/>
  </r>
  <r>
    <s v="TALARICO"/>
    <s v="FRANCO MARIA"/>
    <s v="01/10/2000"/>
    <s v="16/12/2020"/>
    <s v="Docenti di ruolo di IIa fascia"/>
    <s v="Settore GEO/07 - Petrologia e Petrografia"/>
    <s v="PEROTTI, MATTEO; TALARICO, FRANCO MARIA"/>
    <n v="2"/>
    <s v="Multianalytical provenance analysis of Eastern Ross Sea LGM till sediments (Antarctica): Petrography, geochronology, and thermochronology detrital data"/>
    <x v="0"/>
    <x v="3"/>
    <s v="GEOCHEMISTRY, GEOPHYSICS, GEOSYSTEMS"/>
    <n v="11"/>
    <n v="54.762"/>
    <x v="1"/>
    <n v="29.303000000000001"/>
    <x v="0"/>
    <n v="10"/>
    <n v="56.08"/>
    <s v="Q3"/>
    <n v="28.823530000000002"/>
    <s v="Q2"/>
    <x v="96"/>
    <x v="1"/>
    <x v="1"/>
  </r>
  <r>
    <s v="TALARICO"/>
    <s v="FRANCO MARIA"/>
    <s v="01/10/2000"/>
    <s v="16/12/2020"/>
    <s v="Docenti di ruolo di IIa fascia"/>
    <s v="Settore GEO/07 - Petrologia e Petrografia"/>
    <s v="SANDRONI, SONIA; TALARICO, FRANCO MARIA"/>
    <n v="2"/>
    <s v="Antarctic Ice Sheet variability across the Eocene-Oligocene boundary climate transition"/>
    <x v="0"/>
    <x v="1"/>
    <s v="SCIENCE"/>
    <n v="106"/>
    <n v="5.58"/>
    <x v="3"/>
    <n v="2E-3"/>
    <x v="1"/>
    <n v="93"/>
    <n v="4.38"/>
    <s v="Q1"/>
    <n v="2.34375"/>
    <s v="Q1"/>
    <x v="96"/>
    <x v="1"/>
    <x v="1"/>
  </r>
  <r>
    <s v="TALARICO"/>
    <s v="FRANCO MARIA"/>
    <s v="01/10/2000"/>
    <s v="16/12/2020"/>
    <s v="Docenti di ruolo di IIa fascia"/>
    <s v="Settore GEO/07 - Petrologia e Petrografia"/>
    <s v="SANDRONI, SONIA; TALARICO, FRANCO MARIA"/>
    <n v="2"/>
    <s v="A sedimentological record of early Miocene ice advance and retreat, AND-2A drill hole, McMurdo Sound, Antarctica"/>
    <x v="0"/>
    <x v="4"/>
    <s v="GEOSPHERE"/>
    <n v="1"/>
    <n v="85.201999999999998"/>
    <x v="2"/>
    <n v="31.920999999999999"/>
    <x v="0"/>
    <n v="1"/>
    <n v="95.28"/>
    <s v="Q4"/>
    <n v="28.826530000000002"/>
    <s v="Q2"/>
    <x v="96"/>
    <x v="1"/>
    <x v="1"/>
  </r>
  <r>
    <s v="TALARICO"/>
    <s v="FRANCO MARIA"/>
    <s v="01/10/2000"/>
    <s v="16/12/2020"/>
    <s v="Docenti di ruolo di IIa fascia"/>
    <s v="Settore GEO/07 - Petrologia e Petrografia"/>
    <s v="GIORGETTI, GIOVANNA; TALARICO, FRANCO MARIA"/>
    <n v="2"/>
    <s v="One-million year Rare Earth Element stratigraphies along an Antarctic marine sediment core"/>
    <x v="0"/>
    <x v="0"/>
    <s v="MICROCHEMICAL JOURNAL"/>
    <n v="5"/>
    <n v="75.896000000000001"/>
    <x v="2"/>
    <n v="30.748000000000001"/>
    <x v="0"/>
    <n v="5"/>
    <n v="81.099999999999994"/>
    <s v="Q4"/>
    <n v="22"/>
    <s v="Q1"/>
    <x v="96"/>
    <x v="1"/>
    <x v="1"/>
  </r>
  <r>
    <s v="TALARICO"/>
    <s v="FRANCO MARIA"/>
    <s v="01/10/2000"/>
    <s v="16/12/2020"/>
    <s v="Docenti di ruolo di IIa fascia"/>
    <s v="Settore GEO/07 - Petrologia e Petrografia"/>
    <s v="ZURLI, LUCA; PEROTTI, MATTEO; TALARICO, FRANCO MARIA"/>
    <n v="3"/>
    <s v="Petrography of gravel size clasts from IODP_exp374 drillcores (Ross Sea – Antarctica): implications for Miocene ice flows"/>
    <x v="6"/>
    <x v="2"/>
    <m/>
    <m/>
    <m/>
    <x v="4"/>
    <m/>
    <x v="3"/>
    <m/>
    <m/>
    <m/>
    <m/>
    <m/>
    <x v="96"/>
    <x v="1"/>
    <x v="1"/>
  </r>
  <r>
    <s v="TALARICO"/>
    <s v="FRANCO MARIA"/>
    <s v="01/10/2000"/>
    <s v="16/12/2020"/>
    <s v="Docenti di ruolo di IIa fascia"/>
    <s v="Settore GEO/07 - Petrologia e Petrografia"/>
    <s v="ZURLI, LUCA; PEROTTI, MATTEO; TALARICO, FRANCO MARIA"/>
    <n v="3"/>
    <s v="Petrography and provenance study of gravel size clasts from Miocene glacio-marine sequences in the IODP_exp374 Ross Sea drillcores (Antarctica): preliminary study"/>
    <x v="6"/>
    <x v="2"/>
    <s v="GEOPHYSICAL RESEARCH LETTERS"/>
    <m/>
    <m/>
    <x v="4"/>
    <m/>
    <x v="3"/>
    <m/>
    <m/>
    <m/>
    <m/>
    <m/>
    <x v="96"/>
    <x v="1"/>
    <x v="1"/>
  </r>
  <r>
    <s v="TALARICO"/>
    <s v="FRANCO MARIA"/>
    <s v="01/10/2000"/>
    <s v="16/12/2020"/>
    <s v="Docenti di ruolo di IIa fascia"/>
    <s v="Settore GEO/07 - Petrologia e Petrografia"/>
    <s v="PALMERI, ROSARIA; SANDRONI, SONIA; TALARICO, FRANCO MARIA"/>
    <n v="3"/>
    <s v="High-pressure granulite-facies metamorphism in central Dronning Maud Land (East Antarctica): implications for Gondwana assembly"/>
    <x v="0"/>
    <x v="4"/>
    <s v="LITHOS"/>
    <n v="7"/>
    <n v="55.283999999999999"/>
    <x v="1"/>
    <n v="12.451000000000001"/>
    <x v="1"/>
    <n v="6"/>
    <n v="70.87"/>
    <s v="Q3"/>
    <n v="8.6206890000000005"/>
    <s v="Q1"/>
    <x v="96"/>
    <x v="1"/>
    <x v="1"/>
  </r>
  <r>
    <s v="TALARICO"/>
    <s v="FRANCO MARIA"/>
    <s v="01/10/2000"/>
    <s v="16/12/2020"/>
    <s v="Docenti di ruolo di IIa fascia"/>
    <s v="Settore GEO/07 - Petrologia e Petrografia"/>
    <s v="INDELICATO, CARLO; PEROTTI, MATTEO; TALARICO, FRANCO MARIA"/>
    <n v="3"/>
    <s v="Portable Raman spectroscopy for the identification and characterization of limestones and dolomitic rocks"/>
    <x v="4"/>
    <x v="2"/>
    <m/>
    <m/>
    <m/>
    <x v="4"/>
    <m/>
    <x v="3"/>
    <m/>
    <m/>
    <m/>
    <m/>
    <m/>
    <x v="96"/>
    <x v="1"/>
    <x v="1"/>
  </r>
  <r>
    <s v="TALARICO"/>
    <s v="FRANCO MARIA"/>
    <s v="01/10/2000"/>
    <s v="16/12/2020"/>
    <s v="Docenti di ruolo di IIa fascia"/>
    <s v="Settore GEO/07 - Petrologia e Petrografia"/>
    <s v="BERNARDINETTI, STEFANO; PIERUCCIONI, DIEGO; MUGNAIOLI, ENRICO; TALARICO, FRANCO MARIA; TROTTA, MARILENA; TUFAROLO, EMANUELE"/>
    <n v="6"/>
    <s v="A pilot study to test the reliability of the ERT method in the identification of mixed sulphides bearing dykes: The example of Sidi Flah mine (Anti-Atlas, Morocco)"/>
    <x v="0"/>
    <x v="4"/>
    <s v="ORE GEOLOGY REVIEWS"/>
    <n v="4"/>
    <n v="63.628"/>
    <x v="1"/>
    <n v="6.4109999999999996"/>
    <x v="1"/>
    <n v="4"/>
    <n v="65.17"/>
    <s v="Q3"/>
    <n v="5.3191490000000003"/>
    <s v="Q1"/>
    <x v="96"/>
    <x v="1"/>
    <x v="1"/>
  </r>
  <r>
    <s v="TALARICO"/>
    <s v="FRANCO MARIA"/>
    <s v="01/10/2000"/>
    <s v="16/12/2020"/>
    <s v="Docenti di ruolo di IIa fascia"/>
    <s v="Settore GEO/07 - Petrologia e Petrografia"/>
    <s v="RICCI, CARLO ALBERTO; CASAGLI, ALESSIO; MULLER, JACQUELINE IRENE; OLMASTRONI, SILVIA; PALMERI, ROSARIA; SANDRONI, SONIA; TALARICO, FRANCO MARIA"/>
    <n v="7"/>
    <s v="The Italian Museo Nazionale dell’Antartide"/>
    <x v="10"/>
    <x v="4"/>
    <m/>
    <m/>
    <m/>
    <x v="4"/>
    <m/>
    <x v="3"/>
    <m/>
    <m/>
    <m/>
    <m/>
    <m/>
    <x v="96"/>
    <x v="1"/>
    <x v="1"/>
  </r>
  <r>
    <s v="TALARICO"/>
    <s v="FRANCO MARIA"/>
    <s v="01/10/2000"/>
    <s v="16/12/2020"/>
    <s v="Docenti di ruolo di IIa fascia"/>
    <s v="Settore GEO/07 - Petrologia e Petrografia"/>
    <s v="BERNARDINETTI, STEFANO; COLONNA, TOMMASO; TROTTA, MARILENA; ALGERI, GIANPIER; TUFAROLO, EMANUELE; MINUCCI, SERENA; MUGNAIOLI, ENRICO; TALARICO, FRANCO MARIA; VITI C; HARROUD, ABDELAZIZ; GUERNOUCHE, MOURAD; CINA', ANGELO"/>
    <n v="12"/>
    <s v="A pilot study to test the reliability of the ERT method in the identification of mixed sulphides bearing dykes: the example of Skoura mine (Morocco)"/>
    <x v="6"/>
    <x v="0"/>
    <m/>
    <m/>
    <m/>
    <x v="4"/>
    <m/>
    <x v="3"/>
    <m/>
    <m/>
    <m/>
    <m/>
    <m/>
    <x v="97"/>
    <x v="1"/>
    <x v="1"/>
  </r>
  <r>
    <s v="TAVARNELLI"/>
    <s v="ENRICO"/>
    <s v="01/10/2006"/>
    <m/>
    <s v="Docenti di ruolo di Ia fascia"/>
    <s v="Settore GEO/03 - Geologia Strutturale"/>
    <s v="TAVARNELLI, ENRICO"/>
    <n v="1"/>
    <s v="The interdisciplinary use of “overpressure&quot;"/>
    <x v="0"/>
    <x v="3"/>
    <s v="JOURNAL OF VOLCANOLOGY AND GEOTHERMAL RESEARCH"/>
    <n v="9"/>
    <n v="57.466000000000001"/>
    <x v="1"/>
    <n v="33.805"/>
    <x v="0"/>
    <n v="8"/>
    <n v="82.25"/>
    <s v="Q4"/>
    <n v="37.63158"/>
    <s v="Q2"/>
    <x v="98"/>
    <x v="0"/>
    <x v="1"/>
  </r>
  <r>
    <s v="TAVARNELLI"/>
    <s v="ENRICO"/>
    <s v="01/10/2006"/>
    <m/>
    <s v="Docenti di ruolo di Ia fascia"/>
    <s v="Settore GEO/03 - Geologia Strutturale"/>
    <s v="TAVARNELLI, ENRICO"/>
    <n v="1"/>
    <s v="Tectonic inversion, positive and negative: a role for strike-slip deformations?"/>
    <x v="6"/>
    <x v="4"/>
    <m/>
    <m/>
    <m/>
    <x v="4"/>
    <m/>
    <x v="3"/>
    <m/>
    <m/>
    <m/>
    <m/>
    <m/>
    <x v="98"/>
    <x v="0"/>
    <x v="1"/>
  </r>
  <r>
    <s v="TAVARNELLI"/>
    <s v="ENRICO"/>
    <s v="01/10/2006"/>
    <m/>
    <s v="Docenti di ruolo di Ia fascia"/>
    <s v="Settore GEO/03 - Geologia Strutturale"/>
    <s v="TAVARNELLI, ENRICO"/>
    <n v="1"/>
    <s v="Expansion breccias in Lower Cretaceous Apennine pelagic limestones: I. Geological observations"/>
    <x v="3"/>
    <x v="2"/>
    <m/>
    <n v="6"/>
    <n v="50.290999999999997"/>
    <x v="1"/>
    <n v="61.588000000000001"/>
    <x v="2"/>
    <m/>
    <m/>
    <m/>
    <m/>
    <m/>
    <x v="98"/>
    <x v="0"/>
    <x v="1"/>
  </r>
  <r>
    <s v="TAVARNELLI"/>
    <s v="ENRICO"/>
    <s v="01/10/2006"/>
    <m/>
    <s v="Docenti di ruolo di Ia fascia"/>
    <s v="Settore GEO/03 - Geologia Strutturale"/>
    <s v="TAVARNELLI, ENRICO"/>
    <n v="1"/>
    <s v="Interplay between stress permutations and overpressure to cause strike-slip faulting during tectonic inversion"/>
    <x v="0"/>
    <x v="3"/>
    <s v="TERRA NOVA"/>
    <n v="24"/>
    <n v="24.007999999999999"/>
    <x v="3"/>
    <n v="32.104999999999997"/>
    <x v="0"/>
    <n v="21"/>
    <n v="32.08"/>
    <s v="Q2"/>
    <n v="42.894736999999999"/>
    <s v="Q2"/>
    <x v="98"/>
    <x v="0"/>
    <x v="1"/>
  </r>
  <r>
    <s v="TAVARNELLI"/>
    <s v="ENRICO"/>
    <s v="01/10/2006"/>
    <m/>
    <s v="Docenti di ruolo di Ia fascia"/>
    <s v="Settore GEO/03 - Geologia Strutturale"/>
    <s v="TAVARNELLI, ENRICO"/>
    <n v="1"/>
    <s v="Expansion breccias in Lower Cretaceous Apennine pelagic limestones: II. Geochemical constraints on their origin"/>
    <x v="3"/>
    <x v="2"/>
    <m/>
    <n v="4"/>
    <n v="60.828000000000003"/>
    <x v="1"/>
    <n v="61.588000000000001"/>
    <x v="2"/>
    <m/>
    <m/>
    <m/>
    <m/>
    <m/>
    <x v="98"/>
    <x v="0"/>
    <x v="1"/>
  </r>
  <r>
    <s v="TAVARNELLI"/>
    <s v="ENRICO"/>
    <s v="01/10/2006"/>
    <m/>
    <s v="Docenti di ruolo di Ia fascia"/>
    <s v="Settore GEO/03 - Geologia Strutturale"/>
    <s v="TAVARNELLI, ENRICO"/>
    <n v="1"/>
    <s v="The role of structural inheritance in the evolution of fold-and-thrust belts: Insights from the Umbria-Marche Apennines, Italy"/>
    <x v="3"/>
    <x v="2"/>
    <m/>
    <n v="27"/>
    <n v="9.1880000000000006"/>
    <x v="3"/>
    <n v="61.588000000000001"/>
    <x v="2"/>
    <m/>
    <m/>
    <m/>
    <m/>
    <m/>
    <x v="98"/>
    <x v="0"/>
    <x v="1"/>
  </r>
  <r>
    <s v="TAVARNELLI"/>
    <s v="ENRICO"/>
    <s v="01/10/2006"/>
    <m/>
    <s v="Docenti di ruolo di Ia fascia"/>
    <s v="Settore GEO/03 - Geologia Strutturale"/>
    <s v="TAVARNELLI, ENRICO"/>
    <n v="1"/>
    <s v="Brittle‐ductile shear zones along inversion‐related frontal and oblique thrust ramps: Insights from the Central–Northern Apennines curved thrust system (Italy)"/>
    <x v="3"/>
    <x v="1"/>
    <m/>
    <n v="9"/>
    <n v="14.012"/>
    <x v="3"/>
    <m/>
    <x v="3"/>
    <n v="7"/>
    <n v="34.92"/>
    <s v="Q2"/>
    <n v="26.595745000000001"/>
    <s v="Q2"/>
    <x v="98"/>
    <x v="0"/>
    <x v="1"/>
  </r>
  <r>
    <s v="TAVARNELLI"/>
    <s v="ENRICO"/>
    <s v="01/10/2006"/>
    <m/>
    <s v="Docenti di ruolo di Ia fascia"/>
    <s v="Settore GEO/03 - Geologia Strutturale"/>
    <s v="TAVARNELLI, ENRICO"/>
    <n v="1"/>
    <s v="Foreland-directed gravitational collapse along curved thrust fronts: insights from a minor thrust-related shear zone in the Umbria–Marche belt, central-northern Italy"/>
    <x v="0"/>
    <x v="3"/>
    <s v="GEOLOGICAL MAGAZINE"/>
    <n v="19"/>
    <n v="29.690999999999999"/>
    <x v="0"/>
    <n v="36.180999999999997"/>
    <x v="0"/>
    <n v="17"/>
    <n v="42.76"/>
    <s v="Q2"/>
    <n v="38.68421"/>
    <s v="Q2"/>
    <x v="98"/>
    <x v="0"/>
    <x v="1"/>
  </r>
  <r>
    <s v="TAVARNELLI"/>
    <s v="ENRICO"/>
    <s v="01/10/2006"/>
    <m/>
    <s v="Docenti di ruolo di Ia fascia"/>
    <s v="Settore GEO/03 - Geologia Strutturale"/>
    <s v="TAVARNELLI, ENRICO"/>
    <n v="1"/>
    <s v="Multi-phase reactivations and inversions of Paleozoic–Mesozoic extensional basins during the Wilson cycle: case studies from the North Sea (UK) and the Northern Apennines (Italy)"/>
    <x v="3"/>
    <x v="2"/>
    <m/>
    <n v="30"/>
    <n v="7.9649999999999999"/>
    <x v="3"/>
    <n v="26.867999999999999"/>
    <x v="0"/>
    <n v="2"/>
    <n v="27.93"/>
    <s v="Q2"/>
    <m/>
    <m/>
    <x v="98"/>
    <x v="0"/>
    <x v="1"/>
  </r>
  <r>
    <s v="TAVARNELLI"/>
    <s v="ENRICO"/>
    <s v="01/10/2006"/>
    <m/>
    <s v="Docenti di ruolo di Ia fascia"/>
    <s v="Settore GEO/03 - Geologia Strutturale"/>
    <s v="VITI C; TAVARNELLI, ENRICO"/>
    <n v="2"/>
    <s v="Dynamic weakening along incipient low-angle normal faults in pelagic limestones (Southern Apennines, Italy)"/>
    <x v="0"/>
    <x v="0"/>
    <s v="JOURNAL OF THE GEOLOGICAL SOCIETY"/>
    <n v="15"/>
    <n v="44.154000000000003"/>
    <x v="0"/>
    <n v="28.542000000000002"/>
    <x v="0"/>
    <n v="16"/>
    <n v="53.21"/>
    <s v="Q3"/>
    <n v="25.815000000000001"/>
    <s v="Q2"/>
    <x v="99"/>
    <x v="0"/>
    <x v="1"/>
  </r>
  <r>
    <s v="TAVARNELLI"/>
    <s v="ENRICO"/>
    <s v="01/10/2006"/>
    <m/>
    <s v="Docenti di ruolo di Ia fascia"/>
    <s v="Settore GEO/03 - Geologia Strutturale"/>
    <s v="VITI M; TAVARNELLI, ENRICO"/>
    <n v="2"/>
    <s v="Geotermia nella Toscana meridionale: una risorsa importante da gestire con cura"/>
    <x v="0"/>
    <x v="4"/>
    <s v="ETRURIANATURA"/>
    <m/>
    <m/>
    <x v="4"/>
    <m/>
    <x v="3"/>
    <m/>
    <m/>
    <m/>
    <m/>
    <m/>
    <x v="100"/>
    <x v="0"/>
    <x v="1"/>
  </r>
  <r>
    <s v="TAVARNELLI"/>
    <s v="ENRICO"/>
    <s v="01/10/2006"/>
    <m/>
    <s v="Docenti di ruolo di Ia fascia"/>
    <s v="Settore GEO/03 - Geologia Strutturale"/>
    <s v="TAVARNELLI, ENRICO; NOVELLINO, ROCCO"/>
    <n v="2"/>
    <s v="The History of the Southern Apennines of Italy Preserved in the Geosites Along a Geological Itinerary in the High Agri Valley"/>
    <x v="0"/>
    <x v="2"/>
    <s v="GEOHERITAGE"/>
    <n v="21"/>
    <n v="13.973000000000001"/>
    <x v="3"/>
    <n v="20.242999999999999"/>
    <x v="1"/>
    <n v="23"/>
    <n v="16.48"/>
    <s v="Q1"/>
    <n v="26.25"/>
    <s v="Q2"/>
    <x v="98"/>
    <x v="0"/>
    <x v="1"/>
  </r>
  <r>
    <s v="TAVARNELLI"/>
    <s v="ENRICO"/>
    <s v="01/10/2006"/>
    <m/>
    <s v="Docenti di ruolo di Ia fascia"/>
    <s v="Settore GEO/03 - Geologia Strutturale"/>
    <s v="TOGNACCINI, SOFIA; TAVARNELLI, ENRICO"/>
    <n v="2"/>
    <s v="Synsedimentary deformation in Upper Cretaceous– Lower Paleogene limestones within a thrust anticline of the Umbria-Marche Apennines, Italy"/>
    <x v="3"/>
    <x v="2"/>
    <m/>
    <n v="4"/>
    <n v="61.814"/>
    <x v="1"/>
    <n v="61.601999999999997"/>
    <x v="2"/>
    <m/>
    <m/>
    <m/>
    <m/>
    <m/>
    <x v="98"/>
    <x v="0"/>
    <x v="1"/>
  </r>
  <r>
    <s v="VITI C"/>
    <s v="CECILIA"/>
    <s v="01/09/2023"/>
    <m/>
    <s v="Docenti di ruolo di Ia fascia"/>
    <s v="Settore GEO/06 - Mineralogia"/>
    <s v="VITI C"/>
    <n v="1"/>
    <s v="Distinguishing the Raman spectrum of polygonal serpentine"/>
    <x v="0"/>
    <x v="4"/>
    <s v="JOURNAL OF RAMAN SPECTROSCOPY (ONLINE)"/>
    <n v="21"/>
    <n v="24.315000000000001"/>
    <x v="3"/>
    <n v="38.975000000000001"/>
    <x v="0"/>
    <n v="22"/>
    <n v="12"/>
    <s v="Q1"/>
    <n v="25.609756000000001"/>
    <s v="Q2"/>
    <x v="101"/>
    <x v="0"/>
    <x v="1"/>
  </r>
  <r>
    <s v="VITI C"/>
    <s v="CECILIA"/>
    <s v="01/09/2023"/>
    <m/>
    <s v="Docenti di ruolo di Ia fascia"/>
    <s v="Settore GEO/06 - Mineralogia"/>
    <s v="VITI C"/>
    <n v="1"/>
    <s v="Beyond Byerlee friction, weak faults and implications for slip behavior"/>
    <x v="0"/>
    <x v="2"/>
    <s v="EARTH AND PLANETARY SCIENCE LETTERS"/>
    <n v="85"/>
    <n v="0.61699999999999999"/>
    <x v="3"/>
    <n v="0.29499999999999998"/>
    <x v="1"/>
    <n v="79"/>
    <n v="1.32"/>
    <s v="Q1"/>
    <n v="7.6470000000000002"/>
    <s v="Q1"/>
    <x v="101"/>
    <x v="0"/>
    <x v="1"/>
  </r>
  <r>
    <s v="VITI C"/>
    <s v="CECILIA"/>
    <s v="01/09/2023"/>
    <m/>
    <s v="Docenti di ruolo di Ia fascia"/>
    <s v="Settore GEO/06 - Mineralogia"/>
    <s v="VITI C"/>
    <n v="1"/>
    <s v="Dynamic earthquake rupture preserved in a creeping serpentinite shear zone"/>
    <x v="0"/>
    <x v="4"/>
    <s v="NATURE COMMUNICATIONS"/>
    <n v="26"/>
    <n v="24.15"/>
    <x v="3"/>
    <n v="2.8439999999999999"/>
    <x v="1"/>
    <n v="23"/>
    <n v="18.18"/>
    <s v="Q1"/>
    <n v="6.5217390000000002"/>
    <s v="Q1"/>
    <x v="101"/>
    <x v="0"/>
    <x v="1"/>
  </r>
  <r>
    <s v="VITI C"/>
    <s v="CECILIA"/>
    <s v="01/09/2023"/>
    <m/>
    <s v="Docenti di ruolo di Ia fascia"/>
    <s v="Settore GEO/06 - Mineralogia"/>
    <s v="VITI C"/>
    <n v="1"/>
    <s v="Deformation processes, textural evolution and weakening in retrograde serpentinites"/>
    <x v="0"/>
    <x v="4"/>
    <s v="MINERALS"/>
    <n v="29"/>
    <n v="25.43"/>
    <x v="0"/>
    <n v="41.323999999999998"/>
    <x v="0"/>
    <n v="25"/>
    <n v="36.64"/>
    <s v="Q2"/>
    <n v="28.947368999999998"/>
    <s v="Q2"/>
    <x v="101"/>
    <x v="0"/>
    <x v="1"/>
  </r>
  <r>
    <s v="VITI C"/>
    <s v="CECILIA"/>
    <s v="01/09/2023"/>
    <m/>
    <s v="Docenti di ruolo di Ia fascia"/>
    <s v="Settore GEO/06 - Mineralogia"/>
    <s v="VITI C"/>
    <n v="1"/>
    <s v="Friction of Mineralogically Controlled Serpentinites and Implications for Fault Weakness"/>
    <x v="0"/>
    <x v="4"/>
    <s v="JOURNAL OF GEOPHYSICAL RESEARCH. SOLID EARTH"/>
    <n v="24"/>
    <n v="21.298999999999999"/>
    <x v="3"/>
    <n v="20.704000000000001"/>
    <x v="1"/>
    <n v="24"/>
    <m/>
    <m/>
    <m/>
    <m/>
    <x v="101"/>
    <x v="0"/>
    <x v="1"/>
  </r>
  <r>
    <s v="VITI C"/>
    <s v="CECILIA"/>
    <s v="01/09/2023"/>
    <m/>
    <s v="Docenti di ruolo di Ia fascia"/>
    <s v="Settore GEO/06 - Mineralogia"/>
    <s v="VITI C"/>
    <n v="1"/>
    <s v="Can grain size sensitive flow lubricate faults during the initial stages of earthquake propagation?"/>
    <x v="0"/>
    <x v="0"/>
    <s v="EARTH AND PLANETARY SCIENCE LETTERS"/>
    <n v="104"/>
    <n v="2.512"/>
    <x v="3"/>
    <n v="0.27800000000000002"/>
    <x v="1"/>
    <n v="98"/>
    <n v="3.24"/>
    <s v="Q1"/>
    <n v="8.0250000000000004"/>
    <s v="Q1"/>
    <x v="101"/>
    <x v="0"/>
    <x v="1"/>
  </r>
  <r>
    <s v="VITI C"/>
    <s v="CECILIA"/>
    <s v="01/09/2023"/>
    <m/>
    <s v="Docenti di ruolo di Ia fascia"/>
    <s v="Settore GEO/06 - Mineralogia"/>
    <s v="VITI C"/>
    <n v="1"/>
    <s v="Melting and cataclastic features in shatter cones in basalt from the Vista Alegre impact structure, Brazil"/>
    <x v="0"/>
    <x v="0"/>
    <s v="METEORITICS &amp; PLANETARY SCIENCE"/>
    <n v="10"/>
    <n v="63.213000000000001"/>
    <x v="1"/>
    <n v="36.481999999999999"/>
    <x v="0"/>
    <n v="10"/>
    <m/>
    <m/>
    <m/>
    <m/>
    <x v="101"/>
    <x v="0"/>
    <x v="1"/>
  </r>
  <r>
    <s v="VITI C"/>
    <s v="CECILIA"/>
    <s v="01/09/2023"/>
    <m/>
    <s v="Docenti di ruolo di Ia fascia"/>
    <s v="Settore GEO/06 - Mineralogia"/>
    <s v="VITI C"/>
    <n v="1"/>
    <s v="Evolution of shear fabric in granular fault gouge from stable sliding to stick slip and implications for fault slip mode"/>
    <x v="0"/>
    <x v="3"/>
    <s v="GEOLOGY"/>
    <n v="89"/>
    <n v="2.0329999999999999"/>
    <x v="3"/>
    <n v="5.3639999999999999"/>
    <x v="1"/>
    <n v="82"/>
    <n v="0.89"/>
    <s v="Q1"/>
    <n v="1.0638297999999999"/>
    <s v="Q1"/>
    <x v="101"/>
    <x v="0"/>
    <x v="1"/>
  </r>
  <r>
    <s v="VITI C"/>
    <s v="CECILIA"/>
    <s v="01/09/2023"/>
    <m/>
    <s v="Docenti di ruolo di Ia fascia"/>
    <s v="Settore GEO/06 - Mineralogia"/>
    <s v="VITI C"/>
    <n v="1"/>
    <s v="The internal structure and composition of a plate-boundary-scale serpentinite shear zone: The Livingstone Fault, New Zealand"/>
    <x v="0"/>
    <x v="2"/>
    <s v="SOLID EARTH"/>
    <n v="13"/>
    <n v="20.536999999999999"/>
    <x v="3"/>
    <n v="14.87"/>
    <x v="1"/>
    <n v="14"/>
    <n v="29.72"/>
    <s v="Q2"/>
    <n v="39.411999999999999"/>
    <s v="Q2"/>
    <x v="101"/>
    <x v="0"/>
    <x v="1"/>
  </r>
  <r>
    <s v="VITI C"/>
    <s v="CECILIA"/>
    <s v="01/09/2023"/>
    <m/>
    <s v="Docenti di ruolo di Ia fascia"/>
    <s v="Settore GEO/06 - Mineralogia"/>
    <s v="VITI C"/>
    <n v="1"/>
    <s v="Asbestiform talc from a talc mine near Talcville, New York, U.S.A.: Composition, morphology, and genetic relationships with amphiboles"/>
    <x v="0"/>
    <x v="0"/>
    <s v="CANADIAN MINERALOGIST"/>
    <n v="4"/>
    <n v="84.801000000000002"/>
    <x v="2"/>
    <n v="74.959000000000003"/>
    <x v="2"/>
    <n v="3"/>
    <n v="91.41"/>
    <s v="Q4"/>
    <n v="70.69"/>
    <s v="Q3"/>
    <x v="101"/>
    <x v="0"/>
    <x v="1"/>
  </r>
  <r>
    <s v="VITI C"/>
    <s v="CECILIA"/>
    <s v="01/09/2023"/>
    <m/>
    <s v="Docenti di ruolo di Ia fascia"/>
    <s v="Settore GEO/06 - Mineralogia"/>
    <s v="VITI C"/>
    <n v="1"/>
    <s v="Influence of calcite decarbonation on the frictional behavior of carbonate-bearing gouge: Implications for the instability of volcanic flanks and fault slip"/>
    <x v="0"/>
    <x v="0"/>
    <s v="TECTONOPHYSICS"/>
    <n v="9"/>
    <n v="65.164000000000001"/>
    <x v="1"/>
    <n v="10.323"/>
    <x v="1"/>
    <n v="9"/>
    <n v="67.489999999999995"/>
    <s v="Q3"/>
    <n v="27.777999999999999"/>
    <s v="Q2"/>
    <x v="101"/>
    <x v="0"/>
    <x v="1"/>
  </r>
  <r>
    <s v="VITI C"/>
    <s v="CECILIA"/>
    <s v="01/09/2023"/>
    <m/>
    <s v="Docenti di ruolo di Ia fascia"/>
    <s v="Settore GEO/06 - Mineralogia"/>
    <s v="VITI C"/>
    <n v="1"/>
    <s v="Ni-phyllosilicates (garnierites) from the Falcondo Ni-laterite deposit (Dominican Republic): Mineralogy, nanotextures, and formation mechanisms by HRTEM and AEM"/>
    <x v="0"/>
    <x v="1"/>
    <s v="AMERICAN MINERALOGIST"/>
    <n v="23"/>
    <n v="32.648000000000003"/>
    <x v="0"/>
    <n v="50.061"/>
    <x v="2"/>
    <n v="22"/>
    <n v="31.47"/>
    <s v="Q2"/>
    <n v="32.758620000000001"/>
    <s v="Q2"/>
    <x v="101"/>
    <x v="0"/>
    <x v="1"/>
  </r>
  <r>
    <s v="VITI C"/>
    <s v="CECILIA"/>
    <s v="01/09/2023"/>
    <m/>
    <s v="Docenti di ruolo di Ia fascia"/>
    <s v="Settore GEO/06 - Mineralogia"/>
    <s v="VITI C"/>
    <n v="1"/>
    <s v="The influence of normal stress and sliding velocity on the frictional behaviour of calcite at room temperature: insights from laboratory experiments and microstructural observations"/>
    <x v="0"/>
    <x v="1"/>
    <s v="GEOPHYSICAL JOURNAL INTERNATIONAL"/>
    <n v="39"/>
    <n v="15.547000000000001"/>
    <x v="3"/>
    <n v="33.591000000000001"/>
    <x v="0"/>
    <n v="38"/>
    <n v="16.09"/>
    <s v="Q1"/>
    <n v="39.880949999999999"/>
    <s v="Q2"/>
    <x v="101"/>
    <x v="0"/>
    <x v="1"/>
  </r>
  <r>
    <s v="VITI C"/>
    <s v="CECILIA"/>
    <s v="01/09/2023"/>
    <m/>
    <s v="Docenti di ruolo di Ia fascia"/>
    <s v="Settore GEO/06 - Mineralogia"/>
    <s v="MUGNAIOLI, ENRICO; VITI C"/>
    <n v="2"/>
    <s v="Garnet, the archetypal cubic mineral, grows tetragonal"/>
    <x v="0"/>
    <x v="2"/>
    <s v="SCIENTIFIC REPORTS"/>
    <n v="14"/>
    <n v="41.387"/>
    <x v="0"/>
    <n v="17.471"/>
    <x v="1"/>
    <n v="13"/>
    <n v="27.94"/>
    <s v="Q2"/>
    <n v="23.239000000000001"/>
    <s v="Q1"/>
    <x v="101"/>
    <x v="0"/>
    <x v="1"/>
  </r>
  <r>
    <s v="VITI C"/>
    <s v="CECILIA"/>
    <s v="01/09/2023"/>
    <m/>
    <s v="Docenti di ruolo di Ia fascia"/>
    <s v="Settore GEO/06 - Mineralogia"/>
    <s v="MUGNAIOLI, ENRICO; VITI C"/>
    <n v="2"/>
    <s v="Garnet, the archetypal cubic mineral, does not grow cubic"/>
    <x v="6"/>
    <x v="2"/>
    <m/>
    <m/>
    <m/>
    <x v="4"/>
    <m/>
    <x v="3"/>
    <m/>
    <m/>
    <m/>
    <m/>
    <m/>
    <x v="101"/>
    <x v="0"/>
    <x v="1"/>
  </r>
  <r>
    <s v="VITI C"/>
    <s v="CECILIA"/>
    <s v="01/09/2023"/>
    <m/>
    <s v="Docenti di ruolo di Ia fascia"/>
    <s v="Settore GEO/06 - Mineralogia"/>
    <s v="MUGNAIOLI, ENRICO; VITI C"/>
    <n v="2"/>
    <s v="I was not born cubic, said low-temperature metamorphic garnet"/>
    <x v="6"/>
    <x v="2"/>
    <m/>
    <m/>
    <m/>
    <x v="4"/>
    <m/>
    <x v="3"/>
    <m/>
    <m/>
    <m/>
    <m/>
    <m/>
    <x v="101"/>
    <x v="0"/>
    <x v="1"/>
  </r>
  <r>
    <s v="VITI C"/>
    <s v="CECILIA"/>
    <s v="01/09/2023"/>
    <m/>
    <s v="Docenti di ruolo di Ia fascia"/>
    <s v="Settore GEO/06 - Mineralogia"/>
    <s v="MUGNAIOLI, ENRICO; VITI C"/>
    <n v="2"/>
    <s v="A multimethodic approach to the characterization of a Mn-rich celadonite from Cerchiara mine, Eastern Liguria, Italy"/>
    <x v="6"/>
    <x v="0"/>
    <m/>
    <m/>
    <m/>
    <x v="4"/>
    <m/>
    <x v="3"/>
    <m/>
    <m/>
    <m/>
    <m/>
    <m/>
    <x v="101"/>
    <x v="0"/>
    <x v="1"/>
  </r>
  <r>
    <s v="VITI C"/>
    <s v="CECILIA"/>
    <s v="01/09/2023"/>
    <m/>
    <s v="Docenti di ruolo di Ia fascia"/>
    <s v="Settore GEO/06 - Mineralogia"/>
    <s v="MUGNAIOLI, ENRICO; VITI C"/>
    <n v="2"/>
    <s v="Electron diffraction tomography for the characterization of sub-micrometric minerals: application to metamict phases"/>
    <x v="6"/>
    <x v="0"/>
    <m/>
    <m/>
    <m/>
    <x v="4"/>
    <m/>
    <x v="3"/>
    <m/>
    <m/>
    <m/>
    <m/>
    <m/>
    <x v="101"/>
    <x v="0"/>
    <x v="1"/>
  </r>
  <r>
    <s v="VITI C"/>
    <s v="CECILIA"/>
    <s v="01/09/2023"/>
    <m/>
    <s v="Docenti di ruolo di Ia fascia"/>
    <s v="Settore GEO/06 - Mineralogia"/>
    <s v="MUGNAIOLI, ENRICO; VITI C"/>
    <n v="2"/>
    <s v="A multimethodic approach for the characterization of manganiceladonite, a new member of the celadonite family from Cerchiara mine, Eastern Liguria, Italy"/>
    <x v="0"/>
    <x v="3"/>
    <s v="MINERALOGICAL MAGAZINE"/>
    <n v="4"/>
    <n v="80.486999999999995"/>
    <x v="2"/>
    <n v="68.432000000000002"/>
    <x v="2"/>
    <n v="3"/>
    <n v="88.58"/>
    <s v="Q4"/>
    <n v="50"/>
    <s v="Q3"/>
    <x v="101"/>
    <x v="0"/>
    <x v="1"/>
  </r>
  <r>
    <s v="VITI C"/>
    <s v="CECILIA"/>
    <s v="01/09/2023"/>
    <m/>
    <s v="Docenti di ruolo di Ia fascia"/>
    <s v="Settore GEO/06 - Mineralogia"/>
    <s v="VITI C; MUGNAIOLI, ENRICO"/>
    <n v="2"/>
    <s v="Seismic slip recorded in tourmaline fault mirrors from Elba Island (Italy)"/>
    <x v="0"/>
    <x v="1"/>
    <s v="JOURNAL OF STRUCTURAL GEOLOGY"/>
    <n v="19"/>
    <n v="32.79"/>
    <x v="0"/>
    <n v="28.026"/>
    <x v="0"/>
    <n v="16"/>
    <n v="45.29"/>
    <s v="Q2"/>
    <n v="33.776595999999998"/>
    <s v="Q2"/>
    <x v="101"/>
    <x v="0"/>
    <x v="1"/>
  </r>
  <r>
    <s v="VITI C"/>
    <s v="CECILIA"/>
    <s v="01/09/2023"/>
    <m/>
    <s v="Docenti di ruolo di Ia fascia"/>
    <s v="Settore GEO/06 - Mineralogia"/>
    <s v="VITI C; MUGNAIOLI, ENRICO"/>
    <n v="2"/>
    <s v="Frictional strength and deformation microstructures of mineralogically controlled Serpentinites"/>
    <x v="6"/>
    <x v="0"/>
    <m/>
    <m/>
    <m/>
    <x v="4"/>
    <m/>
    <x v="3"/>
    <m/>
    <m/>
    <m/>
    <m/>
    <m/>
    <x v="101"/>
    <x v="0"/>
    <x v="1"/>
  </r>
  <r>
    <s v="VITI C"/>
    <s v="CECILIA"/>
    <s v="01/09/2023"/>
    <m/>
    <s v="Docenti di ruolo di Ia fascia"/>
    <s v="Settore GEO/06 - Mineralogia"/>
    <s v="VITI C; MUGNAIOLI, ENRICO"/>
    <n v="2"/>
    <s v="Neogene Paleoseismicity in the Elba Island Exhumed Geothermal System (Italy): Insights from Monte Calamita Area"/>
    <x v="6"/>
    <x v="1"/>
    <m/>
    <m/>
    <m/>
    <x v="4"/>
    <m/>
    <x v="3"/>
    <m/>
    <m/>
    <m/>
    <m/>
    <m/>
    <x v="101"/>
    <x v="0"/>
    <x v="1"/>
  </r>
  <r>
    <s v="VITI C"/>
    <s v="CECILIA"/>
    <s v="01/09/2023"/>
    <m/>
    <s v="Docenti di ruolo di Ia fascia"/>
    <s v="Settore GEO/06 - Mineralogia"/>
    <s v="VITI C; MUGNAIOLI, ENRICO"/>
    <n v="2"/>
    <s v="Progressive thermal deprotonation of staurolite during crustal anatexis: NanoSIMS, TEM and experimental constraints"/>
    <x v="6"/>
    <x v="0"/>
    <m/>
    <m/>
    <m/>
    <x v="4"/>
    <m/>
    <x v="3"/>
    <m/>
    <m/>
    <m/>
    <m/>
    <m/>
    <x v="101"/>
    <x v="0"/>
    <x v="1"/>
  </r>
  <r>
    <s v="VITI C"/>
    <s v="CECILIA"/>
    <s v="01/09/2023"/>
    <m/>
    <s v="Docenti di ruolo di Ia fascia"/>
    <s v="Settore GEO/06 - Mineralogia"/>
    <s v="VITI C; MUGNAIOLI, ENRICO"/>
    <n v="2"/>
    <s v="Progressive deprotonation of staurolite during metamorphism and anatexis: NanoSIMS, TEM and experimental constraints"/>
    <x v="6"/>
    <x v="0"/>
    <m/>
    <m/>
    <m/>
    <x v="4"/>
    <m/>
    <x v="3"/>
    <m/>
    <m/>
    <m/>
    <m/>
    <m/>
    <x v="101"/>
    <x v="0"/>
    <x v="1"/>
  </r>
  <r>
    <s v="VITI C"/>
    <s v="CECILIA"/>
    <s v="01/09/2023"/>
    <m/>
    <s v="Docenti di ruolo di Ia fascia"/>
    <s v="Settore GEO/06 - Mineralogia"/>
    <s v="BERNARDINI, GIULIA; ORLANDINI, MAURIZIO; BRACONI, DANIELA; GEMINIANI, MICHELA; LUPETTI, PIETRO; GIORGETTI, GIOVANNA; VITI C; FREDIANI, BRUNO; MARZOCCHI, BARBARA; SANTUCCI, ANNALISA"/>
    <n v="10"/>
    <s v="Histological and Ultrastructural Characterization of Alkaptonuric Tissues"/>
    <x v="0"/>
    <x v="3"/>
    <s v="CALCIFIED TISSUE INTERNATIONAL"/>
    <n v="21"/>
    <n v="24.001000000000001"/>
    <x v="3"/>
    <n v="19.317"/>
    <x v="1"/>
    <n v="17"/>
    <n v="38.11"/>
    <s v="Q2"/>
    <n v="41.197180000000003"/>
    <s v="Q2"/>
    <x v="101"/>
    <x v="0"/>
    <x v="1"/>
  </r>
  <r>
    <s v="VITI C"/>
    <s v="CECILIA"/>
    <s v="01/09/2023"/>
    <m/>
    <s v="Docenti di ruolo di Ia fascia"/>
    <s v="Settore GEO/06 - Mineralogia"/>
    <s v="MILLUCCI, LIA; GIORGETTI, GIOVANNA; VITI C; GHEZZI, LORENZO; GAMBASSI, SILVIA; BRACONI, DANIELA; MARZOCCHI, BARBARA; PAFFETTI, ALESSANDRO; LUPETTI, PIETRO; BERNARDINI, GIULIA; ORLANDINI, MAURIZIO; SANTUCCI, ANNALISA"/>
    <n v="12"/>
    <s v="Chondroptosis in alkaptonuric cartilage"/>
    <x v="0"/>
    <x v="0"/>
    <s v="JOURNAL OF CELLULAR PHYSIOLOGY"/>
    <n v="29"/>
    <n v="18.113"/>
    <x v="3"/>
    <n v="8.048"/>
    <x v="1"/>
    <n v="29"/>
    <n v="23.22"/>
    <s v="Q1"/>
    <n v="13.855"/>
    <s v="Q1"/>
    <x v="101"/>
    <x v="0"/>
    <x v="1"/>
  </r>
  <r>
    <s v="VITI C"/>
    <s v="CECILIA"/>
    <s v="01/09/2023"/>
    <m/>
    <s v="Docenti di ruolo di Ia fascia"/>
    <s v="Settore GEO/06 - Mineralogia"/>
    <s v="BERNARDINI, GIULIA; LEONE, GEMMA; MILLUCCI, LIA; CONSUMI, MARCO; BRACONI, DANIELA; SPIGA, OTTAVIA; GALDERISI, SILVIA; MARZOCCHI, BARBARA; VITI C; GIORGETTI, GIOVANNA; LUPETTI, PIETRO; MAGNANI, AGNESE; SANTUCCI, ANNALISA"/>
    <n v="13"/>
    <s v="Homogentisic acid induces morphological and mechanical aberration of ochronotic cartilage in alkaptonuria"/>
    <x v="0"/>
    <x v="2"/>
    <s v="JOURNAL OF CELLULAR PHYSIOLOGY"/>
    <n v="9"/>
    <n v="46.82"/>
    <x v="0"/>
    <n v="31.271000000000001"/>
    <x v="0"/>
    <n v="8"/>
    <n v="53.58"/>
    <s v="Q3"/>
    <n v="8.0250000000000004"/>
    <s v="Q1"/>
    <x v="101"/>
    <x v="0"/>
    <x v="1"/>
  </r>
  <r>
    <s v="VITI M"/>
    <s v="MARCELLO"/>
    <s v="01/11/2007"/>
    <m/>
    <s v="Ricercatori"/>
    <s v="Settore GEO/10 - Geofisica della Terra Solida"/>
    <s v="VITI M"/>
    <n v="1"/>
    <s v="Quaternary tectonic setting in the Apennine belt"/>
    <x v="5"/>
    <x v="4"/>
    <s v="GEOPHYSICAL RESEARCH ABSTRACTS"/>
    <m/>
    <m/>
    <x v="4"/>
    <m/>
    <x v="3"/>
    <m/>
    <m/>
    <m/>
    <m/>
    <m/>
    <x v="102"/>
    <x v="0"/>
    <x v="1"/>
  </r>
  <r>
    <s v="VITI M"/>
    <s v="MARCELLO"/>
    <s v="01/11/2007"/>
    <m/>
    <s v="Ricercatori"/>
    <s v="Settore GEO/10 - Geofisica della Terra Solida"/>
    <s v="VITI M"/>
    <n v="1"/>
    <s v="L’impatto ambientale della geotermia in Toscana"/>
    <x v="0"/>
    <x v="2"/>
    <s v="IL GEOLOGO"/>
    <m/>
    <m/>
    <x v="4"/>
    <m/>
    <x v="3"/>
    <m/>
    <m/>
    <m/>
    <m/>
    <m/>
    <x v="102"/>
    <x v="0"/>
    <x v="1"/>
  </r>
  <r>
    <s v="VITI M"/>
    <s v="MARCELLO"/>
    <s v="01/11/2007"/>
    <m/>
    <s v="Ricercatori"/>
    <s v="Settore GEO/10 - Geofisica della Terra Solida"/>
    <s v="VITI M"/>
    <n v="1"/>
    <s v="Geotermia in Toscana: nuove conoscenze ed innovazioni tecnologiche"/>
    <x v="0"/>
    <x v="2"/>
    <s v="IL GEOLOGO"/>
    <m/>
    <m/>
    <x v="4"/>
    <m/>
    <x v="3"/>
    <m/>
    <m/>
    <m/>
    <m/>
    <m/>
    <x v="102"/>
    <x v="0"/>
    <x v="1"/>
  </r>
  <r>
    <s v="VITI M"/>
    <s v="MARCELLO"/>
    <s v="01/11/2007"/>
    <m/>
    <s v="Ricercatori"/>
    <s v="Settore GEO/10 - Geofisica della Terra Solida"/>
    <s v="VITI M"/>
    <n v="1"/>
    <s v="Strain Diffusion from the 30 October 2016 Norcia (Central Italy) Earthquake"/>
    <x v="0"/>
    <x v="2"/>
    <s v="TECTONICS"/>
    <n v="3"/>
    <n v="73.210999999999999"/>
    <x v="1"/>
    <n v="32.26"/>
    <x v="0"/>
    <n v="3"/>
    <m/>
    <m/>
    <m/>
    <m/>
    <x v="102"/>
    <x v="0"/>
    <x v="1"/>
  </r>
  <r>
    <s v="VITI M"/>
    <s v="MARCELLO"/>
    <s v="01/11/2007"/>
    <m/>
    <s v="Ricercatori"/>
    <s v="Settore GEO/10 - Geofisica della Terra Solida"/>
    <s v="VITI M; MANTOVANI, ENZO"/>
    <n v="2"/>
    <s v="Space geodetic data (GPS) and earthquake forecasting: examples from the Italian geodetic network"/>
    <x v="0"/>
    <x v="0"/>
    <s v="BOLLETTINO DI GEOFISICA TEORICA E APPLICATA"/>
    <n v="13"/>
    <n v="51.066000000000003"/>
    <x v="1"/>
    <n v="61.374000000000002"/>
    <x v="2"/>
    <n v="13"/>
    <n v="58.68"/>
    <s v="Q3"/>
    <n v="75.926000000000002"/>
    <s v="Q4"/>
    <x v="102"/>
    <x v="0"/>
    <x v="1"/>
  </r>
  <r>
    <s v="VITI M"/>
    <s v="MARCELLO"/>
    <s v="01/11/2007"/>
    <m/>
    <s v="Ricercatori"/>
    <s v="Settore GEO/10 - Geofisica della Terra Solida"/>
    <s v="VITI M; MANTOVANI, ENZO; BABBUCCI, DANIELE"/>
    <n v="3"/>
    <s v="Spatial and Temporal evolution of the subsidence phenomena in the Italian Peninsula"/>
    <x v="5"/>
    <x v="2"/>
    <s v="GEOPHYSICAL RESEARCH ABSTRACTS"/>
    <m/>
    <m/>
    <x v="4"/>
    <m/>
    <x v="3"/>
    <m/>
    <m/>
    <m/>
    <m/>
    <m/>
    <x v="102"/>
    <x v="0"/>
    <x v="1"/>
  </r>
  <r>
    <s v="VITI M"/>
    <s v="MARCELLO"/>
    <s v="01/11/2007"/>
    <m/>
    <s v="Ricercatori"/>
    <s v="Settore GEO/10 - Geofisica della Terra Solida"/>
    <s v="MANTOVANI, ENZO; VITI M; BABBUCCI, DANIELE; TAMBURELLI, CATERINA"/>
    <n v="4"/>
    <s v="Best strategy for the development of a seismic prevention plan"/>
    <x v="0"/>
    <x v="1"/>
    <s v="JOURNAL OF THE SIENA ACADEMY OF SCIENCES"/>
    <m/>
    <m/>
    <x v="4"/>
    <m/>
    <x v="3"/>
    <m/>
    <m/>
    <m/>
    <m/>
    <m/>
    <x v="102"/>
    <x v="0"/>
    <x v="1"/>
  </r>
  <r>
    <s v="VITI M"/>
    <s v="MARCELLO"/>
    <s v="01/11/2007"/>
    <m/>
    <s v="Ricercatori"/>
    <s v="Settore GEO/10 - Geofisica della Terra Solida"/>
    <s v="MANTOVANI, ENZO; VITI M; BABBUCCI, DANIELE; TAMBURELLI, CATERINA"/>
    <n v="4"/>
    <s v="How and why the present tectonic setting in the Apennine belt has developed"/>
    <x v="0"/>
    <x v="2"/>
    <s v="JOURNAL OF THE GEOLOGICAL SOCIETY"/>
    <n v="11"/>
    <n v="33.338000000000001"/>
    <x v="0"/>
    <n v="26.446000000000002"/>
    <x v="0"/>
    <n v="10"/>
    <n v="50.16"/>
    <s v="Q3"/>
    <n v="25.25"/>
    <s v="Q2"/>
    <x v="102"/>
    <x v="0"/>
    <x v="1"/>
  </r>
  <r>
    <s v="VITI M"/>
    <s v="MARCELLO"/>
    <s v="01/11/2007"/>
    <m/>
    <s v="Ricercatori"/>
    <s v="Settore GEO/10 - Geofisica della Terra Solida"/>
    <s v="MANTOVANI, ENZO; VITI M; BABBUCCI, DANIELE; TAMBURELLI, CATERINA"/>
    <n v="4"/>
    <s v="Present Velocity Field in the Italian Region by GPS Data: Geodynamic/Tectonic Implications"/>
    <x v="0"/>
    <x v="0"/>
    <s v="INTERNATIONAL JOURNAL OF GEOSCIENCES"/>
    <m/>
    <m/>
    <x v="4"/>
    <m/>
    <x v="3"/>
    <m/>
    <m/>
    <m/>
    <m/>
    <m/>
    <x v="102"/>
    <x v="0"/>
    <x v="1"/>
  </r>
  <r>
    <s v="VITI M"/>
    <s v="MARCELLO"/>
    <s v="01/11/2007"/>
    <m/>
    <s v="Ricercatori"/>
    <s v="Settore GEO/10 - Geofisica della Terra Solida"/>
    <s v="MANTOVANI, ENZO; VITI M; BABBUCCI, DANIELE; TAMBURELLI, CATERINA"/>
    <n v="4"/>
    <s v="Present Tectonic Setting and Spatio-Temporal Distribution of Seismicity in the Apennine Belt"/>
    <x v="0"/>
    <x v="0"/>
    <s v="INTERNATIONAL JOURNAL OF GEOSCIENCES"/>
    <m/>
    <m/>
    <x v="4"/>
    <m/>
    <x v="3"/>
    <m/>
    <m/>
    <m/>
    <m/>
    <m/>
    <x v="102"/>
    <x v="0"/>
    <x v="1"/>
  </r>
  <r>
    <s v="VITI M"/>
    <s v="MARCELLO"/>
    <s v="01/11/2007"/>
    <m/>
    <s v="Ricercatori"/>
    <s v="Settore GEO/10 - Geofisica della Terra Solida"/>
    <s v="MANTOVANI, ENZO; VITI M; BABBUCCI, DANIELE; TAMBURELLI, CATERINA"/>
    <n v="4"/>
    <s v="Seismotectonics and present seismic hazard in theTuscany–Romagna–Marche–Umbria Apennines (Italy)"/>
    <x v="0"/>
    <x v="0"/>
    <s v="JOURNAL OF GEODYNAMICS"/>
    <n v="7"/>
    <n v="70.69"/>
    <x v="1"/>
    <n v="18.966999999999999"/>
    <x v="1"/>
    <n v="7"/>
    <n v="73.92"/>
    <s v="Q3"/>
    <n v="43.826999999999998"/>
    <s v="Q2"/>
    <x v="102"/>
    <x v="0"/>
    <x v="1"/>
  </r>
  <r>
    <s v="VITI M"/>
    <s v="MARCELLO"/>
    <s v="01/11/2007"/>
    <m/>
    <s v="Ricercatori"/>
    <s v="Settore GEO/10 - Geofisica della Terra Solida"/>
    <s v="MANTOVANI, ENZO; VITI M; BABBUCCI, DANIELE; TAMBURELLI, CATERINA"/>
    <n v="4"/>
    <s v="Recognition of periAdriatic Seismic Zones Most Prone to Next Major Earthquakes: Insights from a Deterministic Approach"/>
    <x v="3"/>
    <x v="1"/>
    <m/>
    <n v="2"/>
    <n v="27.463000000000001"/>
    <x v="0"/>
    <m/>
    <x v="3"/>
    <m/>
    <m/>
    <m/>
    <m/>
    <m/>
    <x v="102"/>
    <x v="0"/>
    <x v="1"/>
  </r>
  <r>
    <s v="VITI M"/>
    <s v="MARCELLO"/>
    <s v="01/11/2007"/>
    <m/>
    <s v="Ricercatori"/>
    <s v="Settore GEO/10 - Geofisica della Terra Solida"/>
    <s v="MANTOVANI, ENZO; VITI M; BABBUCCI, DANIELE; TAMBURELLI, CATERINA"/>
    <n v="4"/>
    <s v="Possible location of the next major earthquakes in the northern Apennines: present key role of the Romagna-Marche-Umbria wedge"/>
    <x v="0"/>
    <x v="3"/>
    <s v="INTERNATIONAL JOURNAL OF GEOSCIENCES"/>
    <m/>
    <m/>
    <x v="4"/>
    <m/>
    <x v="3"/>
    <m/>
    <m/>
    <m/>
    <m/>
    <m/>
    <x v="102"/>
    <x v="0"/>
    <x v="1"/>
  </r>
  <r>
    <s v="VITI M"/>
    <s v="MARCELLO"/>
    <s v="01/11/2007"/>
    <m/>
    <s v="Ricercatori"/>
    <s v="Settore GEO/10 - Geofisica della Terra Solida"/>
    <s v="MANTOVANI, ENZO; VITI M; BABBUCCI, DANIELE; TAMBURELLI, CATERINA"/>
    <n v="4"/>
    <s v="Terremoti avvenuti in Appennino centrale nel periodo Agosto-Ottobre 2016: un chiaro esempio di come le attuali carte di pericolosità sismica sottovalutano il problema"/>
    <x v="0"/>
    <x v="1"/>
    <s v="ETRURIANATURA"/>
    <m/>
    <m/>
    <x v="4"/>
    <m/>
    <x v="3"/>
    <m/>
    <m/>
    <m/>
    <m/>
    <m/>
    <x v="102"/>
    <x v="0"/>
    <x v="1"/>
  </r>
  <r>
    <s v="VITI M"/>
    <s v="MARCELLO"/>
    <s v="01/11/2007"/>
    <m/>
    <s v="Ricercatori"/>
    <s v="Settore GEO/10 - Geofisica della Terra Solida"/>
    <s v="VITI M; MANTOVANI, ENZO; BABBUCCI, DANIELE; TAMBURELLI, CATERINA"/>
    <n v="4"/>
    <s v="Belt-Parallel Shortening in the Northern Apennines and Seismotectonic Implications"/>
    <x v="0"/>
    <x v="0"/>
    <s v="INTERNATIONAL JOURNAL OF GEOSCIENCES"/>
    <m/>
    <m/>
    <x v="4"/>
    <m/>
    <x v="3"/>
    <m/>
    <m/>
    <m/>
    <m/>
    <m/>
    <x v="102"/>
    <x v="0"/>
    <x v="1"/>
  </r>
  <r>
    <s v="VITI M"/>
    <s v="MARCELLO"/>
    <s v="01/11/2007"/>
    <m/>
    <s v="Ricercatori"/>
    <s v="Settore GEO/10 - Geofisica della Terra Solida"/>
    <s v="VITI M; MANTOVANI, ENZO; BABBUCCI, DANIELE; TAMBURELLI, CATERINA"/>
    <n v="4"/>
    <s v="Seismotectonics of the Padanian region and surrounding belts: which driving mechanism?"/>
    <x v="0"/>
    <x v="1"/>
    <s v="INTERNATIONAL JOURNAL OF GEOSCIENCES"/>
    <m/>
    <m/>
    <x v="4"/>
    <m/>
    <x v="3"/>
    <m/>
    <m/>
    <m/>
    <m/>
    <m/>
    <x v="102"/>
    <x v="0"/>
    <x v="1"/>
  </r>
  <r>
    <s v="VITI M"/>
    <s v="MARCELLO"/>
    <s v="01/11/2007"/>
    <m/>
    <s v="Ricercatori"/>
    <s v="Settore GEO/10 - Geofisica della Terra Solida"/>
    <s v="VITI M; MANTOVANI, ENZO; BABBUCCI, DANIELE; TAMBURELLI, CATERINA"/>
    <n v="4"/>
    <s v="Where the next strong earthquake in the Italian peninsula? Insights by a deterministic approach"/>
    <x v="0"/>
    <x v="0"/>
    <s v="BOLLETTINO DI GEOFISICA TEORICA E APPLICATA"/>
    <n v="4"/>
    <n v="80.043999999999997"/>
    <x v="2"/>
    <n v="61.374000000000002"/>
    <x v="2"/>
    <n v="3"/>
    <m/>
    <m/>
    <m/>
    <m/>
    <x v="102"/>
    <x v="0"/>
    <x v="1"/>
  </r>
  <r>
    <s v="VITI M"/>
    <s v="MARCELLO"/>
    <s v="01/11/2007"/>
    <m/>
    <s v="Ricercatori"/>
    <s v="Settore GEO/10 - Geofisica della Terra Solida"/>
    <s v="MANTOVANI, ENZO; VITI M; BABBUCCI, DANIELE; TAMBURELLI, CATERINA; CENNI, NICOLA"/>
    <n v="5"/>
    <s v="Tentative recognition of the Italian seismic zones most prone to next strong earthquakes (as a tool for reduction of seismic risk)"/>
    <x v="2"/>
    <x v="1"/>
    <m/>
    <m/>
    <m/>
    <x v="4"/>
    <m/>
    <x v="3"/>
    <m/>
    <m/>
    <m/>
    <m/>
    <m/>
    <x v="102"/>
    <x v="0"/>
    <x v="1"/>
  </r>
  <r>
    <s v="VITI M"/>
    <s v="MARCELLO"/>
    <s v="01/11/2007"/>
    <m/>
    <s v="Ricercatori"/>
    <s v="Settore GEO/10 - Geofisica della Terra Solida"/>
    <s v="MANTOVANI, ENZO; VITI M; BABBUCCI, DANIELE; TAMBURELLI, CATERINA; VANNUCCHI, ANDREA"/>
    <n v="5"/>
    <s v="Stima aggiornata della pericolosità sismica in Toscana e aree circostanti"/>
    <x v="2"/>
    <x v="4"/>
    <m/>
    <m/>
    <m/>
    <x v="4"/>
    <m/>
    <x v="3"/>
    <m/>
    <m/>
    <m/>
    <m/>
    <m/>
    <x v="102"/>
    <x v="0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x v="0"/>
    <s v="PO"/>
    <s v="01/02/2017"/>
    <x v="0"/>
    <x v="0"/>
    <x v="0"/>
    <n v="2"/>
    <n v="3"/>
    <n v="1"/>
    <n v="2"/>
    <x v="0"/>
    <x v="0"/>
  </r>
  <r>
    <x v="1"/>
    <s v="PO"/>
    <m/>
    <x v="0"/>
    <x v="0"/>
    <x v="1"/>
    <n v="4"/>
    <n v="0"/>
    <m/>
    <m/>
    <x v="1"/>
    <x v="1"/>
  </r>
  <r>
    <x v="2"/>
    <s v="RI"/>
    <m/>
    <x v="0"/>
    <x v="0"/>
    <x v="1"/>
    <n v="0.5"/>
    <n v="1.5"/>
    <n v="0.5"/>
    <m/>
    <x v="2"/>
    <x v="0"/>
  </r>
  <r>
    <x v="3"/>
    <s v="RTDA"/>
    <s v="15/10/2018"/>
    <x v="0"/>
    <x v="1"/>
    <x v="0"/>
    <n v="1"/>
    <n v="2"/>
    <n v="3"/>
    <n v="1"/>
    <x v="1"/>
    <x v="1"/>
  </r>
  <r>
    <x v="4"/>
    <s v="PA"/>
    <m/>
    <x v="0"/>
    <x v="0"/>
    <x v="1"/>
    <n v="0.5"/>
    <n v="1.5"/>
    <n v="0.5"/>
    <m/>
    <x v="2"/>
    <x v="2"/>
  </r>
  <r>
    <x v="5"/>
    <s v="PA"/>
    <d v="2020-01-01T00:00:00"/>
    <x v="0"/>
    <x v="0"/>
    <x v="1"/>
    <n v="2.333333333333333"/>
    <n v="0.66666666666666663"/>
    <n v="0.33333333333333331"/>
    <n v="0.83333333333333326"/>
    <x v="0"/>
    <x v="0"/>
  </r>
  <r>
    <x v="6"/>
    <s v="RI"/>
    <m/>
    <x v="0"/>
    <x v="1"/>
    <x v="1"/>
    <n v="4"/>
    <n v="0"/>
    <m/>
    <m/>
    <x v="1"/>
    <x v="1"/>
  </r>
  <r>
    <x v="7"/>
    <s v="PO"/>
    <m/>
    <x v="0"/>
    <x v="1"/>
    <x v="1"/>
    <n v="3"/>
    <n v="0"/>
    <n v="4"/>
    <n v="0"/>
    <x v="1"/>
    <x v="1"/>
  </r>
  <r>
    <x v="8"/>
    <s v="RTDA"/>
    <s v="01/06/2018"/>
    <x v="0"/>
    <x v="0"/>
    <x v="0"/>
    <n v="1.3333333333333333"/>
    <n v="0.66666666666666663"/>
    <n v="0.83333333333333326"/>
    <n v="1.3333333333333333"/>
    <x v="1"/>
    <x v="1"/>
  </r>
  <r>
    <x v="9"/>
    <s v="RTDA"/>
    <s v="18/12/2018"/>
    <x v="0"/>
    <x v="1"/>
    <x v="0"/>
    <n v="4"/>
    <n v="0"/>
    <m/>
    <m/>
    <x v="1"/>
    <x v="1"/>
  </r>
  <r>
    <x v="10"/>
    <s v="PA"/>
    <s v="01/06/2021"/>
    <x v="0"/>
    <x v="0"/>
    <x v="1"/>
    <n v="4"/>
    <n v="0"/>
    <m/>
    <m/>
    <x v="1"/>
    <x v="1"/>
  </r>
  <r>
    <x v="11"/>
    <s v="PO"/>
    <m/>
    <x v="0"/>
    <x v="1"/>
    <x v="1"/>
    <n v="3"/>
    <n v="0"/>
    <n v="1"/>
    <n v="1"/>
    <x v="1"/>
    <x v="1"/>
  </r>
  <r>
    <x v="12"/>
    <s v="PA"/>
    <s v="01/06/2022"/>
    <x v="0"/>
    <x v="0"/>
    <x v="1"/>
    <n v="0"/>
    <n v="0"/>
    <n v="1"/>
    <n v="1"/>
    <x v="2"/>
    <x v="1"/>
  </r>
  <r>
    <x v="13"/>
    <s v="PA"/>
    <s v="01/11/2018"/>
    <x v="0"/>
    <x v="0"/>
    <x v="0"/>
    <n v="1"/>
    <n v="0"/>
    <n v="1"/>
    <n v="2"/>
    <x v="3"/>
    <x v="1"/>
  </r>
  <r>
    <x v="14"/>
    <s v="PA"/>
    <s v="01/01/2021"/>
    <x v="0"/>
    <x v="0"/>
    <x v="1"/>
    <n v="4"/>
    <n v="0"/>
    <m/>
    <m/>
    <x v="1"/>
    <x v="1"/>
  </r>
  <r>
    <x v="15"/>
    <s v="RI"/>
    <m/>
    <x v="0"/>
    <x v="0"/>
    <x v="1"/>
    <n v="4"/>
    <n v="0"/>
    <m/>
    <m/>
    <x v="1"/>
    <x v="1"/>
  </r>
  <r>
    <x v="16"/>
    <s v="RI"/>
    <m/>
    <x v="0"/>
    <x v="0"/>
    <x v="1"/>
    <n v="2"/>
    <n v="2"/>
    <m/>
    <m/>
    <x v="3"/>
    <x v="2"/>
  </r>
  <r>
    <x v="17"/>
    <s v="PA"/>
    <s v="01/04/2017"/>
    <x v="0"/>
    <x v="0"/>
    <x v="0"/>
    <n v="3"/>
    <n v="2"/>
    <n v="1"/>
    <n v="0"/>
    <x v="1"/>
    <x v="1"/>
  </r>
  <r>
    <x v="18"/>
    <s v="PA"/>
    <s v="01/06/2022"/>
    <x v="0"/>
    <x v="0"/>
    <x v="1"/>
    <n v="3"/>
    <n v="2"/>
    <m/>
    <m/>
    <x v="0"/>
    <x v="0"/>
  </r>
  <r>
    <x v="19"/>
    <s v="PA"/>
    <m/>
    <x v="0"/>
    <x v="0"/>
    <x v="1"/>
    <n v="0"/>
    <n v="2"/>
    <m/>
    <m/>
    <x v="4"/>
    <x v="2"/>
  </r>
  <r>
    <x v="20"/>
    <s v="PA"/>
    <s v="01/10/2015"/>
    <x v="0"/>
    <x v="0"/>
    <x v="0"/>
    <n v="1"/>
    <n v="3"/>
    <n v="1"/>
    <n v="2"/>
    <x v="3"/>
    <x v="2"/>
  </r>
  <r>
    <x v="21"/>
    <s v="PO"/>
    <s v="01/11/2016"/>
    <x v="0"/>
    <x v="0"/>
    <x v="0"/>
    <n v="4"/>
    <n v="0"/>
    <m/>
    <m/>
    <x v="1"/>
    <x v="1"/>
  </r>
  <r>
    <x v="22"/>
    <s v="RI"/>
    <m/>
    <x v="0"/>
    <x v="0"/>
    <x v="1"/>
    <n v="3"/>
    <n v="2"/>
    <n v="0"/>
    <n v="2"/>
    <x v="0"/>
    <x v="0"/>
  </r>
  <r>
    <x v="23"/>
    <s v="PA"/>
    <s v="01/06/2022"/>
    <x v="0"/>
    <x v="0"/>
    <x v="1"/>
    <n v="4"/>
    <n v="0"/>
    <m/>
    <m/>
    <x v="1"/>
    <x v="1"/>
  </r>
  <r>
    <x v="24"/>
    <s v="PA"/>
    <m/>
    <x v="0"/>
    <x v="0"/>
    <x v="1"/>
    <n v="2"/>
    <n v="1"/>
    <n v="0"/>
    <n v="3"/>
    <x v="3"/>
    <x v="0"/>
  </r>
  <r>
    <x v="25"/>
    <s v="PO"/>
    <m/>
    <x v="0"/>
    <x v="0"/>
    <x v="1"/>
    <n v="4"/>
    <n v="0"/>
    <m/>
    <m/>
    <x v="1"/>
    <x v="1"/>
  </r>
  <r>
    <x v="26"/>
    <s v="PA"/>
    <s v="01/10/2015"/>
    <x v="0"/>
    <x v="0"/>
    <x v="0"/>
    <n v="2"/>
    <n v="2"/>
    <m/>
    <m/>
    <x v="3"/>
    <x v="2"/>
  </r>
  <r>
    <x v="27"/>
    <s v="PA"/>
    <m/>
    <x v="0"/>
    <x v="0"/>
    <x v="1"/>
    <n v="0"/>
    <n v="0"/>
    <n v="1"/>
    <n v="1"/>
    <x v="2"/>
    <x v="1"/>
  </r>
  <r>
    <x v="28"/>
    <s v="PO"/>
    <m/>
    <x v="0"/>
    <x v="0"/>
    <x v="1"/>
    <n v="3.333333333333333"/>
    <n v="0.66666666666666663"/>
    <n v="0.83333333333333326"/>
    <n v="1.8333333333333333"/>
    <x v="0"/>
    <x v="0"/>
  </r>
  <r>
    <x v="29"/>
    <s v="PO"/>
    <s v="01/06/2023"/>
    <x v="0"/>
    <x v="0"/>
    <x v="1"/>
    <n v="4"/>
    <n v="0"/>
    <m/>
    <m/>
    <x v="1"/>
    <x v="1"/>
  </r>
  <r>
    <x v="30"/>
    <s v="PA"/>
    <s v="01/05/2021"/>
    <x v="0"/>
    <x v="0"/>
    <x v="1"/>
    <n v="3"/>
    <n v="0"/>
    <n v="0"/>
    <n v="1"/>
    <x v="0"/>
    <x v="1"/>
  </r>
  <r>
    <x v="31"/>
    <s v="RI"/>
    <m/>
    <x v="0"/>
    <x v="0"/>
    <x v="1"/>
    <n v="0"/>
    <n v="0"/>
    <n v="2"/>
    <n v="0"/>
    <x v="3"/>
    <x v="1"/>
  </r>
  <r>
    <x v="32"/>
    <s v="PA"/>
    <s v="01/06/2022"/>
    <x v="0"/>
    <x v="0"/>
    <x v="1"/>
    <n v="4"/>
    <n v="0"/>
    <m/>
    <m/>
    <x v="1"/>
    <x v="1"/>
  </r>
  <r>
    <x v="33"/>
    <s v="RTDB"/>
    <s v="01/02/2022"/>
    <x v="0"/>
    <x v="0"/>
    <x v="1"/>
    <n v="4"/>
    <n v="0"/>
    <m/>
    <m/>
    <x v="1"/>
    <x v="1"/>
  </r>
  <r>
    <x v="34"/>
    <s v="PO"/>
    <s v="01/11/2021"/>
    <x v="0"/>
    <x v="0"/>
    <x v="1"/>
    <n v="4"/>
    <n v="0"/>
    <m/>
    <m/>
    <x v="1"/>
    <x v="1"/>
  </r>
  <r>
    <x v="35"/>
    <s v="RI"/>
    <m/>
    <x v="0"/>
    <x v="0"/>
    <x v="1"/>
    <n v="2"/>
    <n v="2"/>
    <n v="2"/>
    <n v="2"/>
    <x v="1"/>
    <x v="1"/>
  </r>
  <r>
    <x v="36"/>
    <s v="PA"/>
    <s v="01/04/2018"/>
    <x v="0"/>
    <x v="0"/>
    <x v="0"/>
    <n v="4"/>
    <n v="0"/>
    <m/>
    <m/>
    <x v="1"/>
    <x v="1"/>
  </r>
  <r>
    <x v="37"/>
    <s v="PA"/>
    <s v="01/11/2018"/>
    <x v="0"/>
    <x v="0"/>
    <x v="0"/>
    <n v="4"/>
    <n v="0"/>
    <m/>
    <m/>
    <x v="1"/>
    <x v="1"/>
  </r>
  <r>
    <x v="38"/>
    <s v="PA"/>
    <m/>
    <x v="0"/>
    <x v="0"/>
    <x v="1"/>
    <n v="0"/>
    <n v="0"/>
    <m/>
    <m/>
    <x v="4"/>
    <x v="1"/>
  </r>
  <r>
    <x v="39"/>
    <s v="PA"/>
    <s v="01/01/2022"/>
    <x v="0"/>
    <x v="0"/>
    <x v="1"/>
    <n v="4"/>
    <n v="0"/>
    <m/>
    <m/>
    <x v="1"/>
    <x v="1"/>
  </r>
  <r>
    <x v="40"/>
    <s v="PA"/>
    <m/>
    <x v="0"/>
    <x v="1"/>
    <x v="1"/>
    <n v="2"/>
    <n v="0"/>
    <m/>
    <m/>
    <x v="3"/>
    <x v="1"/>
  </r>
  <r>
    <x v="41"/>
    <s v="PO"/>
    <m/>
    <x v="0"/>
    <x v="0"/>
    <x v="1"/>
    <n v="1"/>
    <n v="0"/>
    <n v="2"/>
    <n v="1"/>
    <x v="0"/>
    <x v="1"/>
  </r>
  <r>
    <x v="42"/>
    <s v="PA"/>
    <s v="01/06/2022"/>
    <x v="0"/>
    <x v="0"/>
    <x v="1"/>
    <n v="3"/>
    <n v="1"/>
    <n v="1"/>
    <n v="0"/>
    <x v="1"/>
    <x v="1"/>
  </r>
  <r>
    <x v="43"/>
    <s v="PO"/>
    <s v="01/09/2023"/>
    <x v="0"/>
    <x v="0"/>
    <x v="1"/>
    <n v="4"/>
    <n v="0"/>
    <m/>
    <m/>
    <x v="1"/>
    <x v="1"/>
  </r>
  <r>
    <x v="44"/>
    <s v="RI"/>
    <m/>
    <x v="0"/>
    <x v="0"/>
    <x v="1"/>
    <n v="0"/>
    <n v="0"/>
    <n v="0"/>
    <n v="1"/>
    <x v="4"/>
    <x v="1"/>
  </r>
  <r>
    <x v="45"/>
    <m/>
    <m/>
    <x v="1"/>
    <x v="2"/>
    <x v="2"/>
    <n v="112.99999999999999"/>
    <n v="29"/>
    <n v="23.999999999999996"/>
    <n v="22.999999999999996"/>
    <x v="5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C002D8-72DA-A24B-81E3-F684DC84A7FC}" name="PivotTable4" cacheId="10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7:D69" firstHeaderRow="1" firstDataRow="2" firstDataCol="1" rowPageCount="5" colPageCount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17">
        <item x="0"/>
        <item x="15"/>
        <item x="5"/>
        <item x="3"/>
        <item x="13"/>
        <item x="1"/>
        <item x="2"/>
        <item x="11"/>
        <item x="4"/>
        <item x="6"/>
        <item x="10"/>
        <item x="12"/>
        <item x="7"/>
        <item x="8"/>
        <item x="9"/>
        <item x="14"/>
        <item t="default"/>
      </items>
    </pivotField>
    <pivotField axis="axisPage" showAll="0">
      <items count="6">
        <item x="0"/>
        <item x="1"/>
        <item x="3"/>
        <item x="4"/>
        <item x="2"/>
        <item t="default"/>
      </items>
    </pivotField>
    <pivotField showAll="0"/>
    <pivotField showAll="0"/>
    <pivotField showAll="0"/>
    <pivotField axis="axisCol" dataField="1" showAll="0">
      <items count="6">
        <item x="3"/>
        <item x="0"/>
        <item h="1" x="1"/>
        <item h="1" x="2"/>
        <item h="1" x="4"/>
        <item t="default"/>
      </items>
    </pivotField>
    <pivotField showAll="0"/>
    <pivotField axis="axisPage" multipleItemSelectionAllowed="1" showAll="0">
      <items count="6">
        <item x="1"/>
        <item h="1" x="0"/>
        <item h="1" x="2"/>
        <item h="1" x="4"/>
        <item h="1" x="3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06">
        <item x="0"/>
        <item x="1"/>
        <item x="2"/>
        <item x="4"/>
        <item x="5"/>
        <item x="3"/>
        <item x="6"/>
        <item x="7"/>
        <item x="9"/>
        <item x="8"/>
        <item x="10"/>
        <item x="11"/>
        <item x="84"/>
        <item x="12"/>
        <item x="14"/>
        <item x="15"/>
        <item x="13"/>
        <item x="16"/>
        <item x="18"/>
        <item x="17"/>
        <item x="20"/>
        <item x="19"/>
        <item x="21"/>
        <item x="22"/>
        <item x="24"/>
        <item x="23"/>
        <item x="25"/>
        <item x="27"/>
        <item x="28"/>
        <item x="33"/>
        <item x="30"/>
        <item x="26"/>
        <item x="32"/>
        <item x="31"/>
        <item x="29"/>
        <item x="37"/>
        <item x="35"/>
        <item x="36"/>
        <item x="34"/>
        <item x="38"/>
        <item x="39"/>
        <item x="40"/>
        <item x="41"/>
        <item x="42"/>
        <item x="44"/>
        <item x="43"/>
        <item x="45"/>
        <item x="46"/>
        <item x="47"/>
        <item x="49"/>
        <item m="1" x="103"/>
        <item m="1" x="104"/>
        <item x="85"/>
        <item x="48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1"/>
        <item x="64"/>
        <item x="68"/>
        <item x="69"/>
        <item x="66"/>
        <item x="67"/>
        <item x="65"/>
        <item x="70"/>
        <item x="71"/>
        <item x="72"/>
        <item x="74"/>
        <item x="73"/>
        <item x="75"/>
        <item x="76"/>
        <item x="77"/>
        <item x="78"/>
        <item x="79"/>
        <item x="80"/>
        <item x="81"/>
        <item x="82"/>
        <item x="83"/>
        <item x="86"/>
        <item x="87"/>
        <item x="88"/>
        <item x="89"/>
        <item x="91"/>
        <item x="90"/>
        <item x="92"/>
        <item x="93"/>
        <item x="94"/>
        <item x="95"/>
        <item x="96"/>
        <item x="97"/>
        <item x="98"/>
        <item x="99"/>
        <item x="100"/>
        <item x="101"/>
        <item x="102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">
        <item x="1"/>
        <item x="0"/>
        <item t="default"/>
      </items>
    </pivotField>
  </pivotFields>
  <rowFields count="1">
    <field x="22"/>
  </rowFields>
  <rowItems count="61">
    <i>
      <x/>
    </i>
    <i>
      <x v="2"/>
    </i>
    <i>
      <x v="3"/>
    </i>
    <i>
      <x v="4"/>
    </i>
    <i>
      <x v="5"/>
    </i>
    <i>
      <x v="7"/>
    </i>
    <i>
      <x v="11"/>
    </i>
    <i>
      <x v="12"/>
    </i>
    <i>
      <x v="13"/>
    </i>
    <i>
      <x v="14"/>
    </i>
    <i>
      <x v="17"/>
    </i>
    <i>
      <x v="19"/>
    </i>
    <i>
      <x v="20"/>
    </i>
    <i>
      <x v="21"/>
    </i>
    <i>
      <x v="22"/>
    </i>
    <i>
      <x v="26"/>
    </i>
    <i>
      <x v="28"/>
    </i>
    <i>
      <x v="29"/>
    </i>
    <i>
      <x v="30"/>
    </i>
    <i>
      <x v="32"/>
    </i>
    <i>
      <x v="33"/>
    </i>
    <i>
      <x v="36"/>
    </i>
    <i>
      <x v="39"/>
    </i>
    <i>
      <x v="47"/>
    </i>
    <i>
      <x v="48"/>
    </i>
    <i>
      <x v="49"/>
    </i>
    <i>
      <x v="53"/>
    </i>
    <i>
      <x v="54"/>
    </i>
    <i>
      <x v="55"/>
    </i>
    <i>
      <x v="56"/>
    </i>
    <i>
      <x v="57"/>
    </i>
    <i>
      <x v="58"/>
    </i>
    <i>
      <x v="60"/>
    </i>
    <i>
      <x v="62"/>
    </i>
    <i>
      <x v="63"/>
    </i>
    <i>
      <x v="64"/>
    </i>
    <i>
      <x v="65"/>
    </i>
    <i>
      <x v="66"/>
    </i>
    <i>
      <x v="67"/>
    </i>
    <i>
      <x v="68"/>
    </i>
    <i>
      <x v="74"/>
    </i>
    <i>
      <x v="75"/>
    </i>
    <i>
      <x v="76"/>
    </i>
    <i>
      <x v="77"/>
    </i>
    <i>
      <x v="78"/>
    </i>
    <i>
      <x v="79"/>
    </i>
    <i>
      <x v="83"/>
    </i>
    <i>
      <x v="84"/>
    </i>
    <i>
      <x v="85"/>
    </i>
    <i>
      <x v="86"/>
    </i>
    <i>
      <x v="88"/>
    </i>
    <i>
      <x v="89"/>
    </i>
    <i>
      <x v="90"/>
    </i>
    <i>
      <x v="91"/>
    </i>
    <i>
      <x v="94"/>
    </i>
    <i>
      <x v="95"/>
    </i>
    <i>
      <x v="97"/>
    </i>
    <i>
      <x v="98"/>
    </i>
    <i>
      <x v="100"/>
    </i>
    <i>
      <x v="103"/>
    </i>
    <i t="grand">
      <x/>
    </i>
  </rowItems>
  <colFields count="1">
    <field x="14"/>
  </colFields>
  <colItems count="3">
    <i>
      <x/>
    </i>
    <i>
      <x v="1"/>
    </i>
    <i t="grand">
      <x/>
    </i>
  </colItems>
  <pageFields count="5">
    <pageField fld="10" hier="-1"/>
    <pageField fld="9" hier="-1"/>
    <pageField fld="16" hier="-1"/>
    <pageField fld="23" hier="-1"/>
    <pageField fld="24" hier="-1"/>
  </pageFields>
  <dataFields count="1">
    <dataField name="Count of scopus: Percentili pubblicazione _x000a_- miglior quartile" fld="14" subtotal="count" baseField="0" baseItem="0"/>
  </dataFields>
  <formats count="24">
    <format dxfId="73">
      <pivotArea type="all" dataOnly="0" outline="0" fieldPosition="0"/>
    </format>
    <format dxfId="72">
      <pivotArea outline="0" collapsedLevelsAreSubtotals="1" fieldPosition="0"/>
    </format>
    <format dxfId="71">
      <pivotArea type="origin" dataOnly="0" labelOnly="1" outline="0" fieldPosition="0"/>
    </format>
    <format dxfId="70">
      <pivotArea field="14" type="button" dataOnly="0" labelOnly="1" outline="0" axis="axisCol" fieldPosition="0"/>
    </format>
    <format dxfId="69">
      <pivotArea type="topRight" dataOnly="0" labelOnly="1" outline="0" fieldPosition="0"/>
    </format>
    <format dxfId="68">
      <pivotArea field="22" type="button" dataOnly="0" labelOnly="1" outline="0" axis="axisRow" fieldPosition="0"/>
    </format>
    <format dxfId="67">
      <pivotArea dataOnly="0" labelOnly="1" fieldPosition="0">
        <references count="1">
          <reference field="2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6">
      <pivotArea dataOnly="0" labelOnly="1" fieldPosition="0">
        <references count="1">
          <reference field="2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65">
      <pivotArea dataOnly="0" labelOnly="1" fieldPosition="0">
        <references count="1">
          <reference field="22" count="5">
            <x v="100"/>
            <x v="101"/>
            <x v="102"/>
            <x v="103"/>
            <x v="104"/>
          </reference>
        </references>
      </pivotArea>
    </format>
    <format dxfId="64">
      <pivotArea dataOnly="0" labelOnly="1" grandRow="1" outline="0" fieldPosition="0"/>
    </format>
    <format dxfId="63">
      <pivotArea dataOnly="0" labelOnly="1" fieldPosition="0">
        <references count="1">
          <reference field="14" count="0"/>
        </references>
      </pivotArea>
    </format>
    <format dxfId="62">
      <pivotArea dataOnly="0" labelOnly="1" grandCol="1" outline="0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origin" dataOnly="0" labelOnly="1" outline="0" fieldPosition="0"/>
    </format>
    <format dxfId="58">
      <pivotArea field="14" type="button" dataOnly="0" labelOnly="1" outline="0" axis="axisCol" fieldPosition="0"/>
    </format>
    <format dxfId="57">
      <pivotArea type="topRight" dataOnly="0" labelOnly="1" outline="0" fieldPosition="0"/>
    </format>
    <format dxfId="56">
      <pivotArea field="22" type="button" dataOnly="0" labelOnly="1" outline="0" axis="axisRow" fieldPosition="0"/>
    </format>
    <format dxfId="55">
      <pivotArea dataOnly="0" labelOnly="1" fieldPosition="0">
        <references count="1">
          <reference field="2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4">
      <pivotArea dataOnly="0" labelOnly="1" fieldPosition="0">
        <references count="1">
          <reference field="22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3">
      <pivotArea dataOnly="0" labelOnly="1" fieldPosition="0">
        <references count="1">
          <reference field="22" count="5">
            <x v="100"/>
            <x v="101"/>
            <x v="102"/>
            <x v="103"/>
            <x v="104"/>
          </reference>
        </references>
      </pivotArea>
    </format>
    <format dxfId="52">
      <pivotArea dataOnly="0" labelOnly="1" grandRow="1" outline="0" fieldPosition="0"/>
    </format>
    <format dxfId="51">
      <pivotArea dataOnly="0" labelOnly="1" fieldPosition="0">
        <references count="1">
          <reference field="14" count="0"/>
        </references>
      </pivotArea>
    </format>
    <format dxfId="5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B4EC44-9A45-7C4E-A3F2-BA556A4134C8}" name="PivotTable5" cacheId="10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7:D56" firstHeaderRow="1" firstDataRow="2" firstDataCol="1" rowPageCount="5" colPageCount="1"/>
  <pivotFields count="25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17">
        <item x="0"/>
        <item x="15"/>
        <item x="5"/>
        <item x="3"/>
        <item x="13"/>
        <item x="1"/>
        <item x="2"/>
        <item x="11"/>
        <item x="4"/>
        <item x="6"/>
        <item x="10"/>
        <item x="12"/>
        <item x="7"/>
        <item x="8"/>
        <item x="9"/>
        <item x="14"/>
        <item t="default"/>
      </items>
    </pivotField>
    <pivotField axis="axisPage" showAll="0">
      <items count="6">
        <item x="0"/>
        <item x="1"/>
        <item x="3"/>
        <item x="4"/>
        <item x="2"/>
        <item t="default"/>
      </items>
    </pivotField>
    <pivotField showAll="0"/>
    <pivotField showAll="0"/>
    <pivotField showAll="0"/>
    <pivotField axis="axisCol" dataField="1" showAll="0">
      <items count="6">
        <item x="3"/>
        <item x="0"/>
        <item h="1" x="1"/>
        <item h="1" x="2"/>
        <item h="1" x="4"/>
        <item t="default"/>
      </items>
    </pivotField>
    <pivotField showAll="0"/>
    <pivotField axis="axisPage" multipleItemSelectionAllowed="1" showAll="0">
      <items count="6">
        <item h="1" x="1"/>
        <item x="0"/>
        <item h="1" x="2"/>
        <item h="1" x="4"/>
        <item h="1" x="3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06">
        <item x="0"/>
        <item x="1"/>
        <item x="2"/>
        <item x="4"/>
        <item x="5"/>
        <item x="3"/>
        <item x="6"/>
        <item x="7"/>
        <item x="9"/>
        <item x="8"/>
        <item x="10"/>
        <item x="11"/>
        <item x="84"/>
        <item x="12"/>
        <item x="14"/>
        <item x="15"/>
        <item x="13"/>
        <item x="16"/>
        <item x="18"/>
        <item x="17"/>
        <item x="20"/>
        <item x="19"/>
        <item x="21"/>
        <item x="22"/>
        <item x="24"/>
        <item x="23"/>
        <item x="25"/>
        <item x="27"/>
        <item x="28"/>
        <item x="33"/>
        <item x="30"/>
        <item x="26"/>
        <item x="32"/>
        <item x="31"/>
        <item x="29"/>
        <item x="37"/>
        <item x="35"/>
        <item x="36"/>
        <item x="34"/>
        <item x="38"/>
        <item x="39"/>
        <item x="40"/>
        <item x="41"/>
        <item x="42"/>
        <item x="44"/>
        <item x="43"/>
        <item x="45"/>
        <item x="46"/>
        <item x="47"/>
        <item x="49"/>
        <item m="1" x="103"/>
        <item m="1" x="104"/>
        <item x="85"/>
        <item x="48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1"/>
        <item x="64"/>
        <item x="68"/>
        <item x="69"/>
        <item x="66"/>
        <item x="67"/>
        <item x="65"/>
        <item x="70"/>
        <item x="71"/>
        <item x="72"/>
        <item x="74"/>
        <item x="73"/>
        <item x="75"/>
        <item x="76"/>
        <item x="77"/>
        <item x="78"/>
        <item x="79"/>
        <item x="80"/>
        <item x="81"/>
        <item x="82"/>
        <item x="83"/>
        <item x="86"/>
        <item x="87"/>
        <item x="88"/>
        <item x="89"/>
        <item x="91"/>
        <item x="90"/>
        <item x="92"/>
        <item x="93"/>
        <item x="94"/>
        <item x="95"/>
        <item x="96"/>
        <item x="97"/>
        <item x="98"/>
        <item x="99"/>
        <item x="100"/>
        <item x="101"/>
        <item x="102"/>
        <item t="default"/>
      </items>
    </pivotField>
    <pivotField axis="axisPage" showAll="0">
      <items count="3">
        <item x="1"/>
        <item x="0"/>
        <item t="default"/>
      </items>
    </pivotField>
    <pivotField axis="axisPage" showAll="0">
      <items count="3">
        <item x="1"/>
        <item x="0"/>
        <item t="default"/>
      </items>
    </pivotField>
  </pivotFields>
  <rowFields count="1">
    <field x="22"/>
  </rowFields>
  <rowItems count="48">
    <i>
      <x/>
    </i>
    <i>
      <x v="2"/>
    </i>
    <i>
      <x v="4"/>
    </i>
    <i>
      <x v="5"/>
    </i>
    <i>
      <x v="7"/>
    </i>
    <i>
      <x v="10"/>
    </i>
    <i>
      <x v="12"/>
    </i>
    <i>
      <x v="14"/>
    </i>
    <i>
      <x v="16"/>
    </i>
    <i>
      <x v="17"/>
    </i>
    <i>
      <x v="20"/>
    </i>
    <i>
      <x v="21"/>
    </i>
    <i>
      <x v="22"/>
    </i>
    <i>
      <x v="25"/>
    </i>
    <i>
      <x v="27"/>
    </i>
    <i>
      <x v="38"/>
    </i>
    <i>
      <x v="39"/>
    </i>
    <i>
      <x v="42"/>
    </i>
    <i>
      <x v="43"/>
    </i>
    <i>
      <x v="46"/>
    </i>
    <i>
      <x v="47"/>
    </i>
    <i>
      <x v="48"/>
    </i>
    <i>
      <x v="53"/>
    </i>
    <i>
      <x v="54"/>
    </i>
    <i>
      <x v="57"/>
    </i>
    <i>
      <x v="62"/>
    </i>
    <i>
      <x v="64"/>
    </i>
    <i>
      <x v="65"/>
    </i>
    <i>
      <x v="70"/>
    </i>
    <i>
      <x v="71"/>
    </i>
    <i>
      <x v="75"/>
    </i>
    <i>
      <x v="76"/>
    </i>
    <i>
      <x v="78"/>
    </i>
    <i>
      <x v="80"/>
    </i>
    <i>
      <x v="82"/>
    </i>
    <i>
      <x v="84"/>
    </i>
    <i>
      <x v="85"/>
    </i>
    <i>
      <x v="88"/>
    </i>
    <i>
      <x v="90"/>
    </i>
    <i>
      <x v="91"/>
    </i>
    <i>
      <x v="92"/>
    </i>
    <i>
      <x v="95"/>
    </i>
    <i>
      <x v="97"/>
    </i>
    <i>
      <x v="100"/>
    </i>
    <i>
      <x v="101"/>
    </i>
    <i>
      <x v="103"/>
    </i>
    <i>
      <x v="104"/>
    </i>
    <i t="grand">
      <x/>
    </i>
  </rowItems>
  <colFields count="1">
    <field x="14"/>
  </colFields>
  <colItems count="3">
    <i>
      <x/>
    </i>
    <i>
      <x v="1"/>
    </i>
    <i t="grand">
      <x/>
    </i>
  </colItems>
  <pageFields count="5">
    <pageField fld="16" hier="-1"/>
    <pageField fld="23" hier="-1"/>
    <pageField fld="24" hier="-1"/>
    <pageField fld="9" hier="-1"/>
    <pageField fld="10" hier="-1"/>
  </pageFields>
  <dataFields count="1">
    <dataField name="Count of scopus: Percentili pubblicazione _x000a_- miglior quartile" fld="14" subtotal="count" baseField="0" baseItem="0"/>
  </dataFields>
  <formats count="24">
    <format dxfId="49">
      <pivotArea type="all" dataOnly="0" outline="0" fieldPosition="0"/>
    </format>
    <format dxfId="48">
      <pivotArea outline="0" collapsedLevelsAreSubtotals="1" fieldPosition="0"/>
    </format>
    <format dxfId="47">
      <pivotArea type="origin" dataOnly="0" labelOnly="1" outline="0" fieldPosition="0"/>
    </format>
    <format dxfId="46">
      <pivotArea field="14" type="button" dataOnly="0" labelOnly="1" outline="0" axis="axisCol" fieldPosition="0"/>
    </format>
    <format dxfId="45">
      <pivotArea type="topRight" dataOnly="0" labelOnly="1" outline="0" fieldPosition="0"/>
    </format>
    <format dxfId="44">
      <pivotArea field="22" type="button" dataOnly="0" labelOnly="1" outline="0" axis="axisRow" fieldPosition="0"/>
    </format>
    <format dxfId="43">
      <pivotArea dataOnly="0" labelOnly="1" fieldPosition="0">
        <references count="1">
          <reference field="2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2">
      <pivotArea dataOnly="0" labelOnly="1" fieldPosition="0">
        <references count="1">
          <reference field="22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41">
      <pivotArea dataOnly="0" labelOnly="1" fieldPosition="0">
        <references count="1">
          <reference field="22" count="3">
            <x v="102"/>
            <x v="103"/>
            <x v="104"/>
          </reference>
        </references>
      </pivotArea>
    </format>
    <format dxfId="40">
      <pivotArea dataOnly="0" labelOnly="1" grandRow="1" outline="0" fieldPosition="0"/>
    </format>
    <format dxfId="39">
      <pivotArea dataOnly="0" labelOnly="1" fieldPosition="0">
        <references count="1">
          <reference field="14" count="0"/>
        </references>
      </pivotArea>
    </format>
    <format dxfId="38">
      <pivotArea dataOnly="0" labelOnly="1" grandCol="1" outline="0" fieldPosition="0"/>
    </format>
    <format dxfId="37">
      <pivotArea type="all" dataOnly="0" outline="0" fieldPosition="0"/>
    </format>
    <format dxfId="36">
      <pivotArea outline="0" collapsedLevelsAreSubtotals="1" fieldPosition="0"/>
    </format>
    <format dxfId="35">
      <pivotArea type="origin" dataOnly="0" labelOnly="1" outline="0" fieldPosition="0"/>
    </format>
    <format dxfId="34">
      <pivotArea field="14" type="button" dataOnly="0" labelOnly="1" outline="0" axis="axisCol" fieldPosition="0"/>
    </format>
    <format dxfId="33">
      <pivotArea type="topRight" dataOnly="0" labelOnly="1" outline="0" fieldPosition="0"/>
    </format>
    <format dxfId="32">
      <pivotArea field="22" type="button" dataOnly="0" labelOnly="1" outline="0" axis="axisRow" fieldPosition="0"/>
    </format>
    <format dxfId="31">
      <pivotArea dataOnly="0" labelOnly="1" fieldPosition="0">
        <references count="1">
          <reference field="22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0">
      <pivotArea dataOnly="0" labelOnly="1" fieldPosition="0">
        <references count="1">
          <reference field="22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9">
      <pivotArea dataOnly="0" labelOnly="1" fieldPosition="0">
        <references count="1">
          <reference field="22" count="3">
            <x v="102"/>
            <x v="103"/>
            <x v="104"/>
          </reference>
        </references>
      </pivotArea>
    </format>
    <format dxfId="28">
      <pivotArea dataOnly="0" labelOnly="1" grandRow="1" outline="0" fieldPosition="0"/>
    </format>
    <format dxfId="27">
      <pivotArea dataOnly="0" labelOnly="1" fieldPosition="0">
        <references count="1">
          <reference field="14" count="0"/>
        </references>
      </pivotArea>
    </format>
    <format dxfId="2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B4301B3-F3F4-514A-8285-9F278C9DF205}" name="PivotTable6" cacheId="10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C51" firstHeaderRow="0" firstDataRow="1" firstDataCol="1" rowPageCount="2" colPageCount="1"/>
  <pivotFields count="12">
    <pivotField axis="axisRow" showAll="0">
      <items count="4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h="1" x="45"/>
        <item t="default"/>
      </items>
    </pivotField>
    <pivotField showAll="0"/>
    <pivotField showAll="0"/>
    <pivotField showAll="0">
      <items count="3">
        <item x="0"/>
        <item x="1"/>
        <item t="default"/>
      </items>
    </pivotField>
    <pivotField axis="axisPage" multipleItemSelectionAllowed="1" showAll="0">
      <items count="4">
        <item x="1"/>
        <item x="0"/>
        <item h="1" x="2"/>
        <item t="default"/>
      </items>
    </pivotField>
    <pivotField axis="axisPage" multipleItemSelectionAllowed="1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dataField="1" showAll="0">
      <items count="7">
        <item x="4"/>
        <item x="2"/>
        <item x="3"/>
        <item x="0"/>
        <item x="1"/>
        <item x="5"/>
        <item t="default"/>
      </items>
    </pivotField>
    <pivotField dataField="1" showAll="0">
      <items count="5">
        <item x="1"/>
        <item x="0"/>
        <item x="2"/>
        <item x="3"/>
        <item t="default"/>
      </items>
    </pivotField>
  </pivotFields>
  <rowFields count="1">
    <field x="0"/>
  </rowFields>
  <rowItems count="4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 t="grand">
      <x/>
    </i>
  </rowItems>
  <colFields count="1">
    <field x="-2"/>
  </colFields>
  <colItems count="2">
    <i>
      <x/>
    </i>
    <i i="1">
      <x v="1"/>
    </i>
  </colItems>
  <pageFields count="2">
    <pageField fld="4" hier="-1"/>
    <pageField fld="5" hier="-1"/>
  </pageFields>
  <dataFields count="2">
    <dataField name="Sum of Monitoraggio_x000a_Q1 = pQ1/rivQ1+pQ1/rivQ2" fld="10" baseField="0" baseItem="0"/>
    <dataField name="Sum of Monitoraggio_x000a_seconda tipologia PQ2/rivQ1" fld="11" baseField="0" baseItem="0"/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77D11E2-63F8-484F-8A5B-5E9DD8789F5F}" name="Table2" displayName="Table2" ref="A1:L47" totalsRowShown="0" headerRowDxfId="25" dataDxfId="24">
  <autoFilter ref="A1:L47" xr:uid="{35C2DDA7-6638-914E-A86D-2CA2381CE206}"/>
  <tableColumns count="12">
    <tableColumn id="1" xr3:uid="{B4908219-CD25-EC4E-8FEA-2A59C866EFFA}" name="NOME" dataDxfId="23"/>
    <tableColumn id="2" xr3:uid="{F35461B8-2EE1-104F-A791-0446784B7DF2}" name="ruolo" dataDxfId="22"/>
    <tableColumn id="3" xr3:uid="{FB4D4AF6-DDD0-404A-86F5-8B476F3B495F}" name="Inizio ruolo" dataDxfId="21"/>
    <tableColumn id="4" xr3:uid="{7A2EEAAC-1F67-6B44-8E5E-046EB582CF8A}" name="Staff effettivo" dataDxfId="20"/>
    <tableColumn id="5" xr3:uid="{058D303D-94EA-6C46-B021-54B406584778}" name="staff costante" dataDxfId="19"/>
    <tableColumn id="6" xr3:uid="{AB1349CD-031E-EA49-A290-F51D7D6EA932}" name="Progressione" dataDxfId="18"/>
    <tableColumn id="7" xr3:uid="{43450B7E-8BCB-AF45-B0DF-9C41C487ACED}" name="pQ1/rivQ1" dataDxfId="17"/>
    <tableColumn id="8" xr3:uid="{FE58E658-C7BB-EF4C-896C-3BCD4AF40D83}" name="PQ2/rivQ1" dataDxfId="16"/>
    <tableColumn id="9" xr3:uid="{E54BC84B-9763-214C-9D32-EBF2C8A191C2}" name="PQ1/rivQ2" dataDxfId="15"/>
    <tableColumn id="10" xr3:uid="{D3C57144-6948-A14C-B1FB-955EEAF4F9BA}" name="PQ2/rivQ2" dataDxfId="14"/>
    <tableColumn id="11" xr3:uid="{137321D7-0F20-3742-AEFC-F82AD320F67B}" name="Monitoraggio_x000a_Q1 = pQ1/rivQ1+pQ1/rivQ2" dataDxfId="13"/>
    <tableColumn id="12" xr3:uid="{6443CD50-B517-F842-9F2A-E8C6A7397BC6}" name="Monitoraggio_x000a_seconda tipologia PQ2/rivQ1" dataDxfId="1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81"/>
  <sheetViews>
    <sheetView topLeftCell="A78" workbookViewId="0">
      <selection activeCell="I91" sqref="I91"/>
    </sheetView>
  </sheetViews>
  <sheetFormatPr baseColWidth="10" defaultColWidth="8.83203125" defaultRowHeight="18" x14ac:dyDescent="0.2"/>
  <cols>
    <col min="1" max="1" width="19.83203125" style="2" customWidth="1"/>
    <col min="2" max="2" width="18" style="2" customWidth="1"/>
    <col min="3" max="3" width="20.6640625" style="2" customWidth="1"/>
    <col min="4" max="4" width="15" style="2" customWidth="1"/>
    <col min="5" max="5" width="31.33203125" style="2" customWidth="1"/>
    <col min="6" max="6" width="8.83203125" style="2"/>
    <col min="7" max="7" width="47.33203125" style="2" customWidth="1"/>
    <col min="8" max="8" width="8.83203125" style="2"/>
    <col min="9" max="9" width="30.6640625" style="2" customWidth="1"/>
    <col min="10" max="12" width="8.83203125" style="2"/>
    <col min="13" max="13" width="16.5" style="2" customWidth="1"/>
    <col min="14" max="14" width="21.1640625" style="2" customWidth="1"/>
    <col min="15" max="15" width="22.33203125" style="2" customWidth="1"/>
    <col min="16" max="16" width="23.1640625" style="2" customWidth="1"/>
    <col min="17" max="17" width="15.83203125" style="2" customWidth="1"/>
    <col min="18" max="18" width="13.5" style="2" customWidth="1"/>
    <col min="19" max="19" width="17" style="2" customWidth="1"/>
    <col min="20" max="20" width="14.6640625" style="2" customWidth="1"/>
    <col min="21" max="21" width="17" style="2" customWidth="1"/>
    <col min="22" max="22" width="22.83203125" style="2" customWidth="1"/>
    <col min="23" max="23" width="61.83203125" style="2" customWidth="1"/>
    <col min="24" max="16384" width="8.83203125" style="2"/>
  </cols>
  <sheetData>
    <row r="1" spans="1:23" ht="133" x14ac:dyDescent="0.2">
      <c r="A1" s="1" t="s">
        <v>1971</v>
      </c>
      <c r="B1" s="1" t="s">
        <v>1972</v>
      </c>
      <c r="C1" s="1" t="s">
        <v>1973</v>
      </c>
      <c r="D1" s="1" t="s">
        <v>1974</v>
      </c>
      <c r="E1" s="1" t="s">
        <v>0</v>
      </c>
      <c r="F1" s="1" t="s">
        <v>1</v>
      </c>
      <c r="G1" s="1" t="s">
        <v>1975</v>
      </c>
      <c r="H1" s="1" t="s">
        <v>1976</v>
      </c>
      <c r="I1" s="1" t="s">
        <v>2</v>
      </c>
      <c r="J1" s="1" t="s">
        <v>1970</v>
      </c>
      <c r="K1" s="1" t="s">
        <v>3</v>
      </c>
      <c r="L1" s="1" t="s">
        <v>1969</v>
      </c>
      <c r="M1" s="1" t="s">
        <v>4</v>
      </c>
      <c r="N1" s="4" t="s">
        <v>1968</v>
      </c>
      <c r="O1" s="4" t="s">
        <v>1967</v>
      </c>
      <c r="P1" s="4" t="s">
        <v>1966</v>
      </c>
      <c r="Q1" s="4" t="s">
        <v>1964</v>
      </c>
      <c r="R1" s="1" t="s">
        <v>5</v>
      </c>
      <c r="S1" s="4" t="s">
        <v>1963</v>
      </c>
      <c r="T1" s="4" t="s">
        <v>1962</v>
      </c>
      <c r="U1" s="4" t="s">
        <v>1961</v>
      </c>
      <c r="V1" s="4" t="s">
        <v>1965</v>
      </c>
      <c r="W1" s="3" t="s">
        <v>1995</v>
      </c>
    </row>
    <row r="2" spans="1:23" x14ac:dyDescent="0.2">
      <c r="A2" s="2" t="s">
        <v>1561</v>
      </c>
      <c r="B2" s="2" t="s">
        <v>1562</v>
      </c>
      <c r="C2" s="2" t="s">
        <v>1563</v>
      </c>
      <c r="E2" s="2" t="s">
        <v>8</v>
      </c>
      <c r="F2" s="2" t="s">
        <v>70</v>
      </c>
      <c r="G2" s="2" t="s">
        <v>1564</v>
      </c>
      <c r="H2" s="2">
        <v>1</v>
      </c>
      <c r="I2" s="2" t="s">
        <v>1565</v>
      </c>
      <c r="J2" s="2" t="s">
        <v>11</v>
      </c>
      <c r="K2" s="2">
        <v>2015</v>
      </c>
      <c r="L2" s="2" t="s">
        <v>1141</v>
      </c>
      <c r="M2" s="2">
        <v>12</v>
      </c>
      <c r="N2" s="2">
        <v>43.631999999999998</v>
      </c>
      <c r="O2" s="2" t="s">
        <v>14</v>
      </c>
      <c r="P2" s="2">
        <v>26.838999999999999</v>
      </c>
      <c r="Q2" s="2" t="s">
        <v>14</v>
      </c>
      <c r="R2" s="2">
        <v>12</v>
      </c>
      <c r="S2" s="2">
        <v>53.31</v>
      </c>
      <c r="T2" s="2" t="s">
        <v>26</v>
      </c>
      <c r="U2" s="2">
        <v>15.882</v>
      </c>
      <c r="V2" s="2" t="s">
        <v>13</v>
      </c>
      <c r="W2" s="5" t="str" cm="1">
        <f t="array" ref="W2">_xlfn.TEXTJOIN(", ",TRUE, IF(COUNTIF(G2,"*"&amp;Afferenti!$A$1:'Afferenti'!$A$46&amp;"*"), Afferenti!$A$1:'Afferenti'!$A$46, ""))</f>
        <v>ALBARELLO</v>
      </c>
    </row>
    <row r="3" spans="1:23" x14ac:dyDescent="0.2">
      <c r="A3" s="2" t="s">
        <v>1561</v>
      </c>
      <c r="B3" s="2" t="s">
        <v>1562</v>
      </c>
      <c r="C3" s="2" t="s">
        <v>1563</v>
      </c>
      <c r="E3" s="2" t="s">
        <v>8</v>
      </c>
      <c r="F3" s="2" t="s">
        <v>70</v>
      </c>
      <c r="G3" s="2" t="s">
        <v>1564</v>
      </c>
      <c r="H3" s="2">
        <v>1</v>
      </c>
      <c r="I3" s="2" t="s">
        <v>1566</v>
      </c>
      <c r="J3" s="2" t="s">
        <v>11</v>
      </c>
      <c r="K3" s="2">
        <v>2016</v>
      </c>
      <c r="L3" s="2" t="s">
        <v>1567</v>
      </c>
      <c r="M3" s="2">
        <v>5</v>
      </c>
      <c r="N3" s="2">
        <v>59.444000000000003</v>
      </c>
      <c r="O3" s="2" t="s">
        <v>26</v>
      </c>
      <c r="P3" s="2">
        <v>14.907999999999999</v>
      </c>
      <c r="Q3" s="2" t="s">
        <v>13</v>
      </c>
      <c r="R3" s="2">
        <v>5</v>
      </c>
      <c r="S3" s="2">
        <v>65.97</v>
      </c>
      <c r="T3" s="2" t="s">
        <v>26</v>
      </c>
      <c r="U3" s="2">
        <v>46.542552999999998</v>
      </c>
      <c r="V3" s="2" t="s">
        <v>14</v>
      </c>
      <c r="W3" s="5" t="str" cm="1">
        <f t="array" ref="W3">_xlfn.TEXTJOIN(", ",TRUE, IF(COUNTIF(G3,"*"&amp;Afferenti!$A$1:'Afferenti'!$A$46&amp;"*"), Afferenti!$A$1:'Afferenti'!$A$46, ""))</f>
        <v>ALBARELLO</v>
      </c>
    </row>
    <row r="4" spans="1:23" x14ac:dyDescent="0.2">
      <c r="A4" s="2" t="s">
        <v>1561</v>
      </c>
      <c r="B4" s="2" t="s">
        <v>1562</v>
      </c>
      <c r="C4" s="2" t="s">
        <v>1563</v>
      </c>
      <c r="E4" s="2" t="s">
        <v>8</v>
      </c>
      <c r="F4" s="2" t="s">
        <v>70</v>
      </c>
      <c r="G4" s="2" t="s">
        <v>1564</v>
      </c>
      <c r="H4" s="2">
        <v>1</v>
      </c>
      <c r="I4" s="2" t="s">
        <v>1568</v>
      </c>
      <c r="J4" s="2" t="s">
        <v>11</v>
      </c>
      <c r="K4" s="2">
        <v>2015</v>
      </c>
      <c r="L4" s="2" t="s">
        <v>1569</v>
      </c>
      <c r="M4" s="2">
        <v>9</v>
      </c>
      <c r="N4" s="2">
        <v>75.206999999999994</v>
      </c>
      <c r="O4" s="2" t="s">
        <v>33</v>
      </c>
      <c r="P4" s="2">
        <v>6.1289999999999996</v>
      </c>
      <c r="Q4" s="2" t="s">
        <v>13</v>
      </c>
      <c r="R4" s="2">
        <v>8</v>
      </c>
      <c r="S4" s="2">
        <v>90.13</v>
      </c>
      <c r="T4" s="2" t="s">
        <v>33</v>
      </c>
      <c r="U4" s="2">
        <v>14.198</v>
      </c>
      <c r="V4" s="2" t="s">
        <v>13</v>
      </c>
      <c r="W4" s="5" t="str" cm="1">
        <f t="array" ref="W4">_xlfn.TEXTJOIN(", ",TRUE, IF(COUNTIF(G4,"*"&amp;Afferenti!$A$1:'Afferenti'!$A$46&amp;"*"), Afferenti!$A$1:'Afferenti'!$A$46, ""))</f>
        <v>ALBARELLO</v>
      </c>
    </row>
    <row r="5" spans="1:23" x14ac:dyDescent="0.2">
      <c r="A5" s="2" t="s">
        <v>1561</v>
      </c>
      <c r="B5" s="2" t="s">
        <v>1562</v>
      </c>
      <c r="C5" s="2" t="s">
        <v>1563</v>
      </c>
      <c r="E5" s="2" t="s">
        <v>8</v>
      </c>
      <c r="F5" s="2" t="s">
        <v>70</v>
      </c>
      <c r="G5" s="2" t="s">
        <v>1564</v>
      </c>
      <c r="H5" s="2">
        <v>1</v>
      </c>
      <c r="I5" s="2" t="s">
        <v>1570</v>
      </c>
      <c r="J5" s="2" t="s">
        <v>11</v>
      </c>
      <c r="K5" s="2">
        <v>2019</v>
      </c>
      <c r="L5" s="2" t="s">
        <v>1571</v>
      </c>
      <c r="M5" s="2">
        <v>28</v>
      </c>
      <c r="N5" s="2">
        <v>10.519</v>
      </c>
      <c r="O5" s="2" t="s">
        <v>13</v>
      </c>
      <c r="P5" s="2">
        <v>52.058</v>
      </c>
      <c r="Q5" s="2" t="s">
        <v>26</v>
      </c>
      <c r="R5" s="2">
        <v>30</v>
      </c>
      <c r="W5" s="5" t="str" cm="1">
        <f t="array" ref="W5">_xlfn.TEXTJOIN(", ",TRUE, IF(COUNTIF(G5,"*"&amp;Afferenti!$A$1:'Afferenti'!$A$46&amp;"*"), Afferenti!$A$1:'Afferenti'!$A$46, ""))</f>
        <v>ALBARELLO</v>
      </c>
    </row>
    <row r="6" spans="1:23" x14ac:dyDescent="0.2">
      <c r="A6" s="2" t="s">
        <v>1561</v>
      </c>
      <c r="B6" s="2" t="s">
        <v>1562</v>
      </c>
      <c r="C6" s="2" t="s">
        <v>1563</v>
      </c>
      <c r="E6" s="2" t="s">
        <v>8</v>
      </c>
      <c r="F6" s="2" t="s">
        <v>70</v>
      </c>
      <c r="G6" s="2" t="s">
        <v>1564</v>
      </c>
      <c r="H6" s="2">
        <v>1</v>
      </c>
      <c r="I6" s="2" t="s">
        <v>1572</v>
      </c>
      <c r="J6" s="2" t="s">
        <v>11</v>
      </c>
      <c r="K6" s="2">
        <v>2016</v>
      </c>
      <c r="L6" s="2" t="s">
        <v>1567</v>
      </c>
      <c r="M6" s="2">
        <v>1</v>
      </c>
      <c r="N6" s="2">
        <v>80.599000000000004</v>
      </c>
      <c r="O6" s="2" t="s">
        <v>33</v>
      </c>
      <c r="P6" s="2">
        <v>14.907999999999999</v>
      </c>
      <c r="Q6" s="2" t="s">
        <v>13</v>
      </c>
      <c r="R6" s="2">
        <v>1</v>
      </c>
      <c r="S6" s="2">
        <v>87.68</v>
      </c>
      <c r="T6" s="2" t="s">
        <v>33</v>
      </c>
      <c r="U6" s="2">
        <v>46.542552999999998</v>
      </c>
      <c r="V6" s="2" t="s">
        <v>14</v>
      </c>
      <c r="W6" s="5" t="str" cm="1">
        <f t="array" ref="W6">_xlfn.TEXTJOIN(", ",TRUE, IF(COUNTIF(G6,"*"&amp;Afferenti!$A$1:'Afferenti'!$A$46&amp;"*"), Afferenti!$A$1:'Afferenti'!$A$46, ""))</f>
        <v>ALBARELLO</v>
      </c>
    </row>
    <row r="7" spans="1:23" x14ac:dyDescent="0.2">
      <c r="A7" s="2" t="s">
        <v>1561</v>
      </c>
      <c r="B7" s="2" t="s">
        <v>1562</v>
      </c>
      <c r="C7" s="2" t="s">
        <v>1563</v>
      </c>
      <c r="E7" s="2" t="s">
        <v>8</v>
      </c>
      <c r="F7" s="2" t="s">
        <v>70</v>
      </c>
      <c r="G7" s="2" t="s">
        <v>1564</v>
      </c>
      <c r="H7" s="2">
        <v>1</v>
      </c>
      <c r="I7" s="2" t="s">
        <v>1573</v>
      </c>
      <c r="J7" s="2" t="s">
        <v>11</v>
      </c>
      <c r="K7" s="2">
        <v>2016</v>
      </c>
      <c r="L7" s="2" t="s">
        <v>1567</v>
      </c>
      <c r="M7" s="2">
        <v>5</v>
      </c>
      <c r="N7" s="2">
        <v>59.444000000000003</v>
      </c>
      <c r="O7" s="2" t="s">
        <v>26</v>
      </c>
      <c r="P7" s="2">
        <v>14.907999999999999</v>
      </c>
      <c r="Q7" s="2" t="s">
        <v>13</v>
      </c>
      <c r="R7" s="2">
        <v>5</v>
      </c>
      <c r="S7" s="2">
        <v>65.97</v>
      </c>
      <c r="T7" s="2" t="s">
        <v>26</v>
      </c>
      <c r="U7" s="2">
        <v>46.542552999999998</v>
      </c>
      <c r="V7" s="2" t="s">
        <v>14</v>
      </c>
      <c r="W7" s="5" t="str" cm="1">
        <f t="array" ref="W7">_xlfn.TEXTJOIN(", ",TRUE, IF(COUNTIF(G7,"*"&amp;Afferenti!$A$1:'Afferenti'!$A$46&amp;"*"), Afferenti!$A$1:'Afferenti'!$A$46, ""))</f>
        <v>ALBARELLO</v>
      </c>
    </row>
    <row r="8" spans="1:23" x14ac:dyDescent="0.2">
      <c r="A8" s="2" t="s">
        <v>1561</v>
      </c>
      <c r="B8" s="2" t="s">
        <v>1562</v>
      </c>
      <c r="C8" s="2" t="s">
        <v>1563</v>
      </c>
      <c r="E8" s="2" t="s">
        <v>8</v>
      </c>
      <c r="F8" s="2" t="s">
        <v>70</v>
      </c>
      <c r="G8" s="2" t="s">
        <v>1564</v>
      </c>
      <c r="H8" s="2">
        <v>1</v>
      </c>
      <c r="I8" s="2" t="s">
        <v>1574</v>
      </c>
      <c r="J8" s="2" t="s">
        <v>11</v>
      </c>
      <c r="K8" s="2">
        <v>2017</v>
      </c>
      <c r="L8" s="2" t="s">
        <v>1567</v>
      </c>
      <c r="M8" s="2">
        <v>8</v>
      </c>
      <c r="N8" s="2">
        <v>49.822000000000003</v>
      </c>
      <c r="O8" s="2" t="s">
        <v>14</v>
      </c>
      <c r="P8" s="2">
        <v>16.134</v>
      </c>
      <c r="Q8" s="2" t="s">
        <v>13</v>
      </c>
      <c r="R8" s="2">
        <v>7</v>
      </c>
      <c r="S8" s="2">
        <v>62.01</v>
      </c>
      <c r="T8" s="2" t="s">
        <v>26</v>
      </c>
      <c r="U8" s="2">
        <v>37.5</v>
      </c>
      <c r="V8" s="2" t="s">
        <v>14</v>
      </c>
      <c r="W8" s="5" t="str" cm="1">
        <f t="array" ref="W8">_xlfn.TEXTJOIN(", ",TRUE, IF(COUNTIF(G8,"*"&amp;Afferenti!$A$1:'Afferenti'!$A$46&amp;"*"), Afferenti!$A$1:'Afferenti'!$A$46, ""))</f>
        <v>ALBARELLO</v>
      </c>
    </row>
    <row r="9" spans="1:23" x14ac:dyDescent="0.2">
      <c r="A9" s="2" t="s">
        <v>1561</v>
      </c>
      <c r="B9" s="2" t="s">
        <v>1562</v>
      </c>
      <c r="C9" s="2" t="s">
        <v>1563</v>
      </c>
      <c r="E9" s="2" t="s">
        <v>8</v>
      </c>
      <c r="F9" s="2" t="s">
        <v>70</v>
      </c>
      <c r="G9" s="2" t="s">
        <v>1564</v>
      </c>
      <c r="H9" s="2">
        <v>1</v>
      </c>
      <c r="I9" s="2" t="s">
        <v>1575</v>
      </c>
      <c r="J9" s="2" t="s">
        <v>11</v>
      </c>
      <c r="K9" s="2">
        <v>2018</v>
      </c>
      <c r="L9" s="2" t="s">
        <v>41</v>
      </c>
      <c r="M9" s="2">
        <v>10</v>
      </c>
      <c r="N9" s="2">
        <v>59.399000000000001</v>
      </c>
      <c r="O9" s="2" t="s">
        <v>26</v>
      </c>
      <c r="P9" s="2">
        <v>17.844999999999999</v>
      </c>
      <c r="Q9" s="2" t="s">
        <v>13</v>
      </c>
      <c r="R9" s="2">
        <v>9</v>
      </c>
      <c r="S9" s="2">
        <v>37.54</v>
      </c>
      <c r="T9" s="2" t="s">
        <v>14</v>
      </c>
      <c r="U9" s="2">
        <v>21.014492000000001</v>
      </c>
      <c r="V9" s="2" t="s">
        <v>13</v>
      </c>
      <c r="W9" s="5" t="str" cm="1">
        <f t="array" ref="W9">_xlfn.TEXTJOIN(", ",TRUE, IF(COUNTIF(G9,"*"&amp;Afferenti!$A$1:'Afferenti'!$A$46&amp;"*"), Afferenti!$A$1:'Afferenti'!$A$46, ""))</f>
        <v>ALBARELLO</v>
      </c>
    </row>
    <row r="10" spans="1:23" x14ac:dyDescent="0.2">
      <c r="A10" s="2" t="s">
        <v>1561</v>
      </c>
      <c r="B10" s="2" t="s">
        <v>1562</v>
      </c>
      <c r="C10" s="2" t="s">
        <v>1563</v>
      </c>
      <c r="E10" s="2" t="s">
        <v>8</v>
      </c>
      <c r="F10" s="2" t="s">
        <v>70</v>
      </c>
      <c r="G10" s="2" t="s">
        <v>1564</v>
      </c>
      <c r="H10" s="2">
        <v>1</v>
      </c>
      <c r="I10" s="2" t="s">
        <v>1576</v>
      </c>
      <c r="J10" s="2" t="s">
        <v>11</v>
      </c>
      <c r="K10" s="2">
        <v>2017</v>
      </c>
      <c r="L10" s="2" t="s">
        <v>80</v>
      </c>
      <c r="M10" s="2">
        <v>10</v>
      </c>
      <c r="N10" s="2">
        <v>52.744999999999997</v>
      </c>
      <c r="O10" s="2" t="s">
        <v>26</v>
      </c>
      <c r="P10" s="2">
        <v>64.793999999999997</v>
      </c>
      <c r="Q10" s="2" t="s">
        <v>26</v>
      </c>
      <c r="R10" s="2">
        <v>9</v>
      </c>
      <c r="S10" s="2">
        <v>59.35</v>
      </c>
      <c r="T10" s="2" t="s">
        <v>26</v>
      </c>
      <c r="U10" s="2">
        <v>91.176469999999995</v>
      </c>
      <c r="V10" s="2" t="s">
        <v>33</v>
      </c>
      <c r="W10" s="5" t="str" cm="1">
        <f t="array" ref="W10">_xlfn.TEXTJOIN(", ",TRUE, IF(COUNTIF(G10,"*"&amp;Afferenti!$A$1:'Afferenti'!$A$46&amp;"*"), Afferenti!$A$1:'Afferenti'!$A$46, ""))</f>
        <v>ALBARELLO</v>
      </c>
    </row>
    <row r="11" spans="1:23" x14ac:dyDescent="0.2">
      <c r="A11" s="2" t="s">
        <v>1561</v>
      </c>
      <c r="B11" s="2" t="s">
        <v>1562</v>
      </c>
      <c r="C11" s="2" t="s">
        <v>1563</v>
      </c>
      <c r="E11" s="2" t="s">
        <v>8</v>
      </c>
      <c r="F11" s="2" t="s">
        <v>70</v>
      </c>
      <c r="G11" s="2" t="s">
        <v>1564</v>
      </c>
      <c r="H11" s="2">
        <v>1</v>
      </c>
      <c r="I11" s="2" t="s">
        <v>1577</v>
      </c>
      <c r="J11" s="2" t="s">
        <v>11</v>
      </c>
      <c r="K11" s="2">
        <v>2017</v>
      </c>
      <c r="L11" s="2" t="s">
        <v>1571</v>
      </c>
      <c r="M11" s="2">
        <v>9</v>
      </c>
      <c r="N11" s="2">
        <v>61.323</v>
      </c>
      <c r="O11" s="2" t="s">
        <v>26</v>
      </c>
      <c r="P11" s="2">
        <v>44.284999999999997</v>
      </c>
      <c r="Q11" s="2" t="s">
        <v>14</v>
      </c>
      <c r="R11" s="2">
        <v>8</v>
      </c>
      <c r="S11" s="2">
        <v>66.94</v>
      </c>
      <c r="T11" s="2" t="s">
        <v>26</v>
      </c>
      <c r="U11" s="2">
        <v>42.941177000000003</v>
      </c>
      <c r="V11" s="2" t="s">
        <v>14</v>
      </c>
      <c r="W11" s="5" t="str" cm="1">
        <f t="array" ref="W11">_xlfn.TEXTJOIN(", ",TRUE, IF(COUNTIF(G11,"*"&amp;Afferenti!$A$1:'Afferenti'!$A$46&amp;"*"), Afferenti!$A$1:'Afferenti'!$A$46, ""))</f>
        <v>ALBARELLO</v>
      </c>
    </row>
    <row r="12" spans="1:23" x14ac:dyDescent="0.2">
      <c r="A12" s="2" t="s">
        <v>1561</v>
      </c>
      <c r="B12" s="2" t="s">
        <v>1562</v>
      </c>
      <c r="C12" s="2" t="s">
        <v>1563</v>
      </c>
      <c r="E12" s="2" t="s">
        <v>8</v>
      </c>
      <c r="F12" s="2" t="s">
        <v>70</v>
      </c>
      <c r="G12" s="2" t="s">
        <v>1564</v>
      </c>
      <c r="H12" s="2">
        <v>1</v>
      </c>
      <c r="I12" s="2" t="s">
        <v>1578</v>
      </c>
      <c r="J12" s="2" t="s">
        <v>11</v>
      </c>
      <c r="K12" s="2">
        <v>2017</v>
      </c>
      <c r="L12" s="2" t="s">
        <v>80</v>
      </c>
      <c r="M12" s="2">
        <v>6</v>
      </c>
      <c r="N12" s="2">
        <v>65.53</v>
      </c>
      <c r="O12" s="2" t="s">
        <v>26</v>
      </c>
      <c r="P12" s="2">
        <v>64.796999999999997</v>
      </c>
      <c r="Q12" s="2" t="s">
        <v>26</v>
      </c>
      <c r="R12" s="2">
        <v>6</v>
      </c>
      <c r="W12" s="5" t="str" cm="1">
        <f t="array" ref="W12">_xlfn.TEXTJOIN(", ",TRUE, IF(COUNTIF(G12,"*"&amp;Afferenti!$A$1:'Afferenti'!$A$46&amp;"*"), Afferenti!$A$1:'Afferenti'!$A$46, ""))</f>
        <v>ALBARELLO</v>
      </c>
    </row>
    <row r="13" spans="1:23" x14ac:dyDescent="0.2">
      <c r="A13" s="2" t="s">
        <v>1561</v>
      </c>
      <c r="B13" s="2" t="s">
        <v>1562</v>
      </c>
      <c r="C13" s="2" t="s">
        <v>1563</v>
      </c>
      <c r="E13" s="2" t="s">
        <v>8</v>
      </c>
      <c r="F13" s="2" t="s">
        <v>70</v>
      </c>
      <c r="G13" s="2" t="s">
        <v>1564</v>
      </c>
      <c r="H13" s="2">
        <v>1</v>
      </c>
      <c r="I13" s="2" t="s">
        <v>1579</v>
      </c>
      <c r="J13" s="2" t="s">
        <v>11</v>
      </c>
      <c r="K13" s="2">
        <v>2017</v>
      </c>
      <c r="L13" s="2" t="s">
        <v>1567</v>
      </c>
      <c r="M13" s="2">
        <v>12</v>
      </c>
      <c r="N13" s="2">
        <v>38.429000000000002</v>
      </c>
      <c r="O13" s="2" t="s">
        <v>14</v>
      </c>
      <c r="P13" s="2">
        <v>16.134</v>
      </c>
      <c r="Q13" s="2" t="s">
        <v>13</v>
      </c>
      <c r="R13" s="2">
        <v>8</v>
      </c>
      <c r="S13" s="2">
        <v>57.82</v>
      </c>
      <c r="T13" s="2" t="s">
        <v>26</v>
      </c>
      <c r="U13" s="2">
        <v>37.5</v>
      </c>
      <c r="V13" s="2" t="s">
        <v>14</v>
      </c>
      <c r="W13" s="5" t="str" cm="1">
        <f t="array" ref="W13">_xlfn.TEXTJOIN(", ",TRUE, IF(COUNTIF(G13,"*"&amp;Afferenti!$A$1:'Afferenti'!$A$46&amp;"*"), Afferenti!$A$1:'Afferenti'!$A$46, ""))</f>
        <v>ALBARELLO</v>
      </c>
    </row>
    <row r="14" spans="1:23" x14ac:dyDescent="0.2">
      <c r="A14" s="2" t="s">
        <v>1561</v>
      </c>
      <c r="B14" s="2" t="s">
        <v>1562</v>
      </c>
      <c r="C14" s="2" t="s">
        <v>1563</v>
      </c>
      <c r="E14" s="2" t="s">
        <v>8</v>
      </c>
      <c r="F14" s="2" t="s">
        <v>70</v>
      </c>
      <c r="G14" s="2" t="s">
        <v>1564</v>
      </c>
      <c r="H14" s="2">
        <v>1</v>
      </c>
      <c r="I14" s="2" t="s">
        <v>1580</v>
      </c>
      <c r="J14" s="2" t="s">
        <v>11</v>
      </c>
      <c r="K14" s="2">
        <v>2017</v>
      </c>
      <c r="L14" s="2" t="s">
        <v>1567</v>
      </c>
      <c r="M14" s="2">
        <v>5</v>
      </c>
      <c r="N14" s="2">
        <v>71.378</v>
      </c>
      <c r="O14" s="2" t="s">
        <v>26</v>
      </c>
      <c r="P14" s="2">
        <v>16.134</v>
      </c>
      <c r="Q14" s="2" t="s">
        <v>13</v>
      </c>
      <c r="R14" s="2">
        <v>3</v>
      </c>
      <c r="S14" s="2">
        <v>81.12</v>
      </c>
      <c r="T14" s="2" t="s">
        <v>33</v>
      </c>
      <c r="U14" s="2">
        <v>37.5</v>
      </c>
      <c r="V14" s="2" t="s">
        <v>14</v>
      </c>
      <c r="W14" s="5" t="str" cm="1">
        <f t="array" ref="W14">_xlfn.TEXTJOIN(", ",TRUE, IF(COUNTIF(G14,"*"&amp;Afferenti!$A$1:'Afferenti'!$A$46&amp;"*"), Afferenti!$A$1:'Afferenti'!$A$46, ""))</f>
        <v>ALBARELLO</v>
      </c>
    </row>
    <row r="15" spans="1:23" x14ac:dyDescent="0.2">
      <c r="A15" s="2" t="s">
        <v>1561</v>
      </c>
      <c r="B15" s="2" t="s">
        <v>1562</v>
      </c>
      <c r="C15" s="2" t="s">
        <v>1563</v>
      </c>
      <c r="E15" s="2" t="s">
        <v>8</v>
      </c>
      <c r="F15" s="2" t="s">
        <v>70</v>
      </c>
      <c r="G15" s="2" t="s">
        <v>1581</v>
      </c>
      <c r="H15" s="2">
        <v>2</v>
      </c>
      <c r="I15" s="2" t="s">
        <v>1582</v>
      </c>
      <c r="J15" s="2" t="s">
        <v>11</v>
      </c>
      <c r="K15" s="2">
        <v>2017</v>
      </c>
      <c r="L15" s="2" t="s">
        <v>1567</v>
      </c>
      <c r="M15" s="2">
        <v>271</v>
      </c>
      <c r="N15" s="2">
        <v>4.2999999999999997E-2</v>
      </c>
      <c r="O15" s="2" t="s">
        <v>13</v>
      </c>
      <c r="P15" s="2">
        <v>17.004999999999999</v>
      </c>
      <c r="Q15" s="2" t="s">
        <v>13</v>
      </c>
      <c r="R15" s="2">
        <v>242</v>
      </c>
      <c r="S15" s="2">
        <v>0.15</v>
      </c>
      <c r="T15" s="2" t="s">
        <v>13</v>
      </c>
      <c r="U15" s="2">
        <v>41.581634999999999</v>
      </c>
      <c r="V15" s="2" t="s">
        <v>14</v>
      </c>
      <c r="W15" s="5" t="str" cm="1">
        <f t="array" ref="W15">_xlfn.TEXTJOIN(", ",TRUE, IF(COUNTIF(G15,"*"&amp;Afferenti!$A$1:'Afferenti'!$A$46&amp;"*"), Afferenti!$A$1:'Afferenti'!$A$46, ""))</f>
        <v>ALBARELLO</v>
      </c>
    </row>
    <row r="16" spans="1:23" x14ac:dyDescent="0.2">
      <c r="A16" s="2" t="s">
        <v>1561</v>
      </c>
      <c r="B16" s="2" t="s">
        <v>1562</v>
      </c>
      <c r="C16" s="2" t="s">
        <v>1563</v>
      </c>
      <c r="E16" s="2" t="s">
        <v>8</v>
      </c>
      <c r="F16" s="2" t="s">
        <v>70</v>
      </c>
      <c r="G16" s="2" t="s">
        <v>1583</v>
      </c>
      <c r="H16" s="2">
        <v>2</v>
      </c>
      <c r="I16" s="2" t="s">
        <v>1584</v>
      </c>
      <c r="J16" s="2" t="s">
        <v>11</v>
      </c>
      <c r="K16" s="2">
        <v>2015</v>
      </c>
      <c r="L16" s="2" t="s">
        <v>39</v>
      </c>
      <c r="M16" s="2">
        <v>42</v>
      </c>
      <c r="N16" s="2">
        <v>17.073</v>
      </c>
      <c r="O16" s="2" t="s">
        <v>13</v>
      </c>
      <c r="P16" s="2">
        <v>34.951999999999998</v>
      </c>
      <c r="Q16" s="2" t="s">
        <v>14</v>
      </c>
      <c r="R16" s="2">
        <v>41</v>
      </c>
      <c r="W16" s="5" t="str" cm="1">
        <f t="array" ref="W16">_xlfn.TEXTJOIN(", ",TRUE, IF(COUNTIF(G16,"*"&amp;Afferenti!$A$1:'Afferenti'!$A$46&amp;"*"), Afferenti!$A$1:'Afferenti'!$A$46, ""))</f>
        <v>ALBARELLO</v>
      </c>
    </row>
    <row r="17" spans="1:23" x14ac:dyDescent="0.2">
      <c r="A17" s="2" t="s">
        <v>1561</v>
      </c>
      <c r="B17" s="2" t="s">
        <v>1562</v>
      </c>
      <c r="C17" s="2" t="s">
        <v>1563</v>
      </c>
      <c r="E17" s="2" t="s">
        <v>8</v>
      </c>
      <c r="F17" s="2" t="s">
        <v>70</v>
      </c>
      <c r="G17" s="2" t="s">
        <v>1583</v>
      </c>
      <c r="H17" s="2">
        <v>2</v>
      </c>
      <c r="I17" s="2" t="s">
        <v>1585</v>
      </c>
      <c r="J17" s="2" t="s">
        <v>11</v>
      </c>
      <c r="K17" s="2">
        <v>2016</v>
      </c>
      <c r="L17" s="2" t="s">
        <v>39</v>
      </c>
      <c r="M17" s="2">
        <v>5</v>
      </c>
      <c r="N17" s="2">
        <v>78.471999999999994</v>
      </c>
      <c r="O17" s="2" t="s">
        <v>33</v>
      </c>
      <c r="P17" s="2">
        <v>33.591000000000001</v>
      </c>
      <c r="Q17" s="2" t="s">
        <v>14</v>
      </c>
      <c r="R17" s="2">
        <v>5</v>
      </c>
      <c r="W17" s="5" t="str" cm="1">
        <f t="array" ref="W17">_xlfn.TEXTJOIN(", ",TRUE, IF(COUNTIF(G17,"*"&amp;Afferenti!$A$1:'Afferenti'!$A$46&amp;"*"), Afferenti!$A$1:'Afferenti'!$A$46, ""))</f>
        <v>ALBARELLO</v>
      </c>
    </row>
    <row r="18" spans="1:23" x14ac:dyDescent="0.2">
      <c r="A18" s="2" t="s">
        <v>1561</v>
      </c>
      <c r="B18" s="2" t="s">
        <v>1562</v>
      </c>
      <c r="C18" s="2" t="s">
        <v>1563</v>
      </c>
      <c r="E18" s="2" t="s">
        <v>8</v>
      </c>
      <c r="F18" s="2" t="s">
        <v>70</v>
      </c>
      <c r="G18" s="2" t="s">
        <v>1586</v>
      </c>
      <c r="H18" s="2">
        <v>3</v>
      </c>
      <c r="I18" s="2" t="s">
        <v>1587</v>
      </c>
      <c r="J18" s="2" t="s">
        <v>11</v>
      </c>
      <c r="K18" s="2">
        <v>2017</v>
      </c>
      <c r="L18" s="2" t="s">
        <v>39</v>
      </c>
      <c r="M18" s="2">
        <v>8</v>
      </c>
      <c r="N18" s="2">
        <v>64.921999999999997</v>
      </c>
      <c r="O18" s="2" t="s">
        <v>26</v>
      </c>
      <c r="P18" s="2">
        <v>33.805</v>
      </c>
      <c r="Q18" s="2" t="s">
        <v>14</v>
      </c>
      <c r="R18" s="2">
        <v>7</v>
      </c>
      <c r="S18" s="2">
        <v>66.94</v>
      </c>
      <c r="T18" s="2" t="s">
        <v>26</v>
      </c>
      <c r="U18" s="2">
        <v>40.588234</v>
      </c>
      <c r="V18" s="2" t="s">
        <v>14</v>
      </c>
      <c r="W18" s="5" t="str" cm="1">
        <f t="array" ref="W18">_xlfn.TEXTJOIN(", ",TRUE, IF(COUNTIF(G18,"*"&amp;Afferenti!$A$1:'Afferenti'!$A$46&amp;"*"), Afferenti!$A$1:'Afferenti'!$A$46, ""))</f>
        <v>ALBARELLO</v>
      </c>
    </row>
    <row r="19" spans="1:23" x14ac:dyDescent="0.2">
      <c r="A19" s="2" t="s">
        <v>1561</v>
      </c>
      <c r="B19" s="2" t="s">
        <v>1562</v>
      </c>
      <c r="C19" s="2" t="s">
        <v>1563</v>
      </c>
      <c r="E19" s="2" t="s">
        <v>8</v>
      </c>
      <c r="F19" s="2" t="s">
        <v>70</v>
      </c>
      <c r="G19" s="2" t="s">
        <v>1588</v>
      </c>
      <c r="H19" s="2">
        <v>3</v>
      </c>
      <c r="I19" s="2" t="s">
        <v>1589</v>
      </c>
      <c r="J19" s="2" t="s">
        <v>11</v>
      </c>
      <c r="K19" s="2">
        <v>2016</v>
      </c>
      <c r="L19" s="2" t="s">
        <v>1567</v>
      </c>
      <c r="M19" s="2">
        <v>15</v>
      </c>
      <c r="N19" s="2">
        <v>32.319000000000003</v>
      </c>
      <c r="O19" s="2" t="s">
        <v>14</v>
      </c>
      <c r="P19" s="2">
        <v>14.907999999999999</v>
      </c>
      <c r="Q19" s="2" t="s">
        <v>13</v>
      </c>
      <c r="R19" s="2">
        <v>12</v>
      </c>
      <c r="S19" s="2">
        <v>47.51</v>
      </c>
      <c r="T19" s="2" t="s">
        <v>14</v>
      </c>
      <c r="U19" s="2">
        <v>46.542552999999998</v>
      </c>
      <c r="V19" s="2" t="s">
        <v>14</v>
      </c>
      <c r="W19" s="5" t="str" cm="1">
        <f t="array" ref="W19">_xlfn.TEXTJOIN(", ",TRUE, IF(COUNTIF(G19,"*"&amp;Afferenti!$A$1:'Afferenti'!$A$46&amp;"*"), Afferenti!$A$1:'Afferenti'!$A$46, ""))</f>
        <v>ALBARELLO</v>
      </c>
    </row>
    <row r="20" spans="1:23" x14ac:dyDescent="0.2">
      <c r="A20" s="2" t="s">
        <v>1561</v>
      </c>
      <c r="B20" s="2" t="s">
        <v>1562</v>
      </c>
      <c r="C20" s="2" t="s">
        <v>1563</v>
      </c>
      <c r="E20" s="2" t="s">
        <v>8</v>
      </c>
      <c r="F20" s="2" t="s">
        <v>70</v>
      </c>
      <c r="G20" s="2" t="s">
        <v>1590</v>
      </c>
      <c r="H20" s="2">
        <v>4</v>
      </c>
      <c r="I20" s="2" t="s">
        <v>1591</v>
      </c>
      <c r="J20" s="2" t="s">
        <v>11</v>
      </c>
      <c r="K20" s="2">
        <v>2015</v>
      </c>
      <c r="L20" s="2" t="s">
        <v>1567</v>
      </c>
      <c r="M20" s="2">
        <v>49</v>
      </c>
      <c r="N20" s="2">
        <v>8.3989999999999991</v>
      </c>
      <c r="O20" s="2" t="s">
        <v>13</v>
      </c>
      <c r="P20" s="2">
        <v>16.678000000000001</v>
      </c>
      <c r="Q20" s="2" t="s">
        <v>13</v>
      </c>
      <c r="R20" s="2">
        <v>45</v>
      </c>
      <c r="S20" s="2">
        <v>13.3</v>
      </c>
      <c r="T20" s="2" t="s">
        <v>13</v>
      </c>
      <c r="U20" s="2">
        <v>24.286000000000001</v>
      </c>
      <c r="V20" s="2" t="s">
        <v>13</v>
      </c>
      <c r="W20" s="5" t="str" cm="1">
        <f t="array" ref="W20">_xlfn.TEXTJOIN(", ",TRUE, IF(COUNTIF(G20,"*"&amp;Afferenti!$A$1:'Afferenti'!$A$46&amp;"*"), Afferenti!$A$1:'Afferenti'!$A$46, ""))</f>
        <v>ALBARELLO</v>
      </c>
    </row>
    <row r="21" spans="1:23" x14ac:dyDescent="0.2">
      <c r="A21" s="2" t="s">
        <v>1561</v>
      </c>
      <c r="B21" s="2" t="s">
        <v>1562</v>
      </c>
      <c r="C21" s="2" t="s">
        <v>1563</v>
      </c>
      <c r="E21" s="2" t="s">
        <v>8</v>
      </c>
      <c r="F21" s="2" t="s">
        <v>70</v>
      </c>
      <c r="G21" s="2" t="s">
        <v>1191</v>
      </c>
      <c r="H21" s="2">
        <v>5</v>
      </c>
      <c r="I21" s="2" t="s">
        <v>1192</v>
      </c>
      <c r="J21" s="2" t="s">
        <v>11</v>
      </c>
      <c r="K21" s="2">
        <v>2017</v>
      </c>
      <c r="L21" s="2" t="s">
        <v>1193</v>
      </c>
      <c r="M21" s="2">
        <v>1</v>
      </c>
      <c r="N21" s="2">
        <v>84.667000000000002</v>
      </c>
      <c r="O21" s="2" t="s">
        <v>33</v>
      </c>
      <c r="P21" s="2">
        <v>46.116999999999997</v>
      </c>
      <c r="Q21" s="2" t="s">
        <v>14</v>
      </c>
      <c r="R21" s="2">
        <v>1</v>
      </c>
      <c r="S21" s="2">
        <v>93.89</v>
      </c>
      <c r="T21" s="2" t="s">
        <v>33</v>
      </c>
      <c r="U21" s="2">
        <v>57.258063999999997</v>
      </c>
      <c r="V21" s="2" t="s">
        <v>26</v>
      </c>
      <c r="W21" s="5" t="str" cm="1">
        <f t="array" ref="W21">_xlfn.TEXTJOIN(", ",TRUE, IF(COUNTIF(G21,"*"&amp;Afferenti!$A$1:'Afferenti'!$A$46&amp;"*"), Afferenti!$A$1:'Afferenti'!$A$46, ""))</f>
        <v>ALBARELLO, COLTORTI</v>
      </c>
    </row>
    <row r="22" spans="1:23" x14ac:dyDescent="0.2">
      <c r="A22" s="2" t="s">
        <v>1561</v>
      </c>
      <c r="B22" s="2" t="s">
        <v>1562</v>
      </c>
      <c r="C22" s="2" t="s">
        <v>1563</v>
      </c>
      <c r="E22" s="2" t="s">
        <v>8</v>
      </c>
      <c r="F22" s="2" t="s">
        <v>70</v>
      </c>
      <c r="G22" s="2" t="s">
        <v>1592</v>
      </c>
      <c r="H22" s="2">
        <v>7</v>
      </c>
      <c r="I22" s="2" t="s">
        <v>1593</v>
      </c>
      <c r="J22" s="2" t="s">
        <v>11</v>
      </c>
      <c r="K22" s="2">
        <v>2016</v>
      </c>
      <c r="L22" s="2" t="s">
        <v>1076</v>
      </c>
      <c r="M22" s="2">
        <v>11</v>
      </c>
      <c r="N22" s="2">
        <v>44.817</v>
      </c>
      <c r="O22" s="2" t="s">
        <v>14</v>
      </c>
      <c r="P22" s="2">
        <v>31.071999999999999</v>
      </c>
      <c r="Q22" s="2" t="s">
        <v>14</v>
      </c>
      <c r="R22" s="2">
        <v>10</v>
      </c>
      <c r="S22" s="2">
        <v>52.89</v>
      </c>
      <c r="T22" s="2" t="s">
        <v>26</v>
      </c>
      <c r="U22" s="2">
        <v>43.888890000000004</v>
      </c>
      <c r="V22" s="2" t="s">
        <v>14</v>
      </c>
      <c r="W22" s="5" t="str" cm="1">
        <f t="array" ref="W22">_xlfn.TEXTJOIN(", ",TRUE, IF(COUNTIF(G22,"*"&amp;Afferenti!$A$1:'Afferenti'!$A$46&amp;"*"), Afferenti!$A$1:'Afferenti'!$A$46, ""))</f>
        <v>ALBARELLO</v>
      </c>
    </row>
    <row r="23" spans="1:23" x14ac:dyDescent="0.2">
      <c r="A23" s="2" t="s">
        <v>1717</v>
      </c>
      <c r="B23" s="2" t="s">
        <v>1718</v>
      </c>
      <c r="C23" s="2" t="s">
        <v>1719</v>
      </c>
      <c r="E23" s="2" t="s">
        <v>8</v>
      </c>
      <c r="F23" s="2" t="s">
        <v>1404</v>
      </c>
      <c r="G23" s="2" t="s">
        <v>1720</v>
      </c>
      <c r="H23" s="2">
        <v>1</v>
      </c>
      <c r="I23" s="2" t="s">
        <v>1721</v>
      </c>
      <c r="J23" s="2" t="s">
        <v>11</v>
      </c>
      <c r="K23" s="2">
        <v>2018</v>
      </c>
      <c r="L23" s="2" t="s">
        <v>1454</v>
      </c>
      <c r="M23" s="2">
        <v>22</v>
      </c>
      <c r="N23" s="2">
        <v>23.978999999999999</v>
      </c>
      <c r="O23" s="2" t="s">
        <v>13</v>
      </c>
      <c r="P23" s="2">
        <v>24.515999999999998</v>
      </c>
      <c r="Q23" s="2" t="s">
        <v>13</v>
      </c>
      <c r="R23" s="2">
        <v>21</v>
      </c>
      <c r="S23" s="2">
        <v>80.72</v>
      </c>
      <c r="T23" s="2" t="s">
        <v>33</v>
      </c>
      <c r="W23" s="5" t="str" cm="1">
        <f t="array" ref="W23">_xlfn.TEXTJOIN(", ",TRUE, IF(COUNTIF(G23,"*"&amp;Afferenti!$A$1:'Afferenti'!$A$46&amp;"*"), Afferenti!$A$1:'Afferenti'!$A$46, ""))</f>
        <v>BASTIANONI</v>
      </c>
    </row>
    <row r="24" spans="1:23" x14ac:dyDescent="0.2">
      <c r="A24" s="2" t="s">
        <v>1717</v>
      </c>
      <c r="B24" s="2" t="s">
        <v>1718</v>
      </c>
      <c r="C24" s="2" t="s">
        <v>1719</v>
      </c>
      <c r="E24" s="2" t="s">
        <v>8</v>
      </c>
      <c r="F24" s="2" t="s">
        <v>1404</v>
      </c>
      <c r="G24" s="2" t="s">
        <v>1720</v>
      </c>
      <c r="H24" s="2">
        <v>1</v>
      </c>
      <c r="I24" s="2" t="s">
        <v>1722</v>
      </c>
      <c r="J24" s="2" t="s">
        <v>11</v>
      </c>
      <c r="K24" s="2">
        <v>2019</v>
      </c>
      <c r="L24" s="2" t="s">
        <v>328</v>
      </c>
      <c r="M24" s="2">
        <v>215</v>
      </c>
      <c r="N24" s="2">
        <v>7.4050000000000002</v>
      </c>
      <c r="O24" s="2" t="s">
        <v>13</v>
      </c>
      <c r="P24" s="2">
        <v>20.911000000000001</v>
      </c>
      <c r="Q24" s="2" t="s">
        <v>13</v>
      </c>
      <c r="R24" s="2">
        <v>198</v>
      </c>
      <c r="S24" s="2">
        <v>4.4000000000000004</v>
      </c>
      <c r="T24" s="2" t="s">
        <v>13</v>
      </c>
      <c r="U24" s="2">
        <v>8.1129999999999995</v>
      </c>
      <c r="V24" s="2" t="s">
        <v>13</v>
      </c>
      <c r="W24" s="5" t="str" cm="1">
        <f t="array" ref="W24">_xlfn.TEXTJOIN(", ",TRUE, IF(COUNTIF(G24,"*"&amp;Afferenti!$A$1:'Afferenti'!$A$46&amp;"*"), Afferenti!$A$1:'Afferenti'!$A$46, ""))</f>
        <v>BASTIANONI</v>
      </c>
    </row>
    <row r="25" spans="1:23" x14ac:dyDescent="0.2">
      <c r="A25" s="2" t="s">
        <v>1717</v>
      </c>
      <c r="B25" s="2" t="s">
        <v>1718</v>
      </c>
      <c r="C25" s="2" t="s">
        <v>1719</v>
      </c>
      <c r="E25" s="2" t="s">
        <v>8</v>
      </c>
      <c r="F25" s="2" t="s">
        <v>1404</v>
      </c>
      <c r="G25" s="2" t="s">
        <v>1720</v>
      </c>
      <c r="H25" s="2">
        <v>1</v>
      </c>
      <c r="I25" s="2" t="s">
        <v>1723</v>
      </c>
      <c r="J25" s="2" t="s">
        <v>11</v>
      </c>
      <c r="K25" s="2">
        <v>2017</v>
      </c>
      <c r="L25" s="2" t="s">
        <v>1423</v>
      </c>
      <c r="M25" s="2">
        <v>74</v>
      </c>
      <c r="N25" s="2">
        <v>6.2869999999999999</v>
      </c>
      <c r="O25" s="2" t="s">
        <v>13</v>
      </c>
      <c r="P25" s="2">
        <v>6.4059999999999997</v>
      </c>
      <c r="Q25" s="2" t="s">
        <v>13</v>
      </c>
      <c r="R25" s="2">
        <v>67</v>
      </c>
      <c r="S25" s="2">
        <v>7.64</v>
      </c>
      <c r="T25" s="2" t="s">
        <v>13</v>
      </c>
      <c r="U25" s="2">
        <v>8.4710739999999998</v>
      </c>
      <c r="V25" s="2" t="s">
        <v>13</v>
      </c>
      <c r="W25" s="5" t="str" cm="1">
        <f t="array" ref="W25">_xlfn.TEXTJOIN(", ",TRUE, IF(COUNTIF(G25,"*"&amp;Afferenti!$A$1:'Afferenti'!$A$46&amp;"*"), Afferenti!$A$1:'Afferenti'!$A$46, ""))</f>
        <v>BASTIANONI</v>
      </c>
    </row>
    <row r="26" spans="1:23" x14ac:dyDescent="0.2">
      <c r="A26" s="2" t="s">
        <v>1717</v>
      </c>
      <c r="B26" s="2" t="s">
        <v>1718</v>
      </c>
      <c r="C26" s="2" t="s">
        <v>1719</v>
      </c>
      <c r="E26" s="2" t="s">
        <v>8</v>
      </c>
      <c r="F26" s="2" t="s">
        <v>1404</v>
      </c>
      <c r="G26" s="2" t="s">
        <v>1720</v>
      </c>
      <c r="H26" s="2">
        <v>1</v>
      </c>
      <c r="I26" s="2" t="s">
        <v>1724</v>
      </c>
      <c r="J26" s="2" t="s">
        <v>11</v>
      </c>
      <c r="K26" s="2">
        <v>2018</v>
      </c>
      <c r="L26" s="2" t="s">
        <v>1416</v>
      </c>
      <c r="M26" s="2">
        <v>20</v>
      </c>
      <c r="N26" s="2">
        <v>14.917</v>
      </c>
      <c r="O26" s="2" t="s">
        <v>13</v>
      </c>
      <c r="P26" s="2">
        <v>0.33800000000000002</v>
      </c>
      <c r="Q26" s="2" t="s">
        <v>13</v>
      </c>
      <c r="R26" s="2">
        <v>17</v>
      </c>
      <c r="S26" s="2">
        <v>32.19</v>
      </c>
      <c r="T26" s="2" t="s">
        <v>14</v>
      </c>
      <c r="U26" s="2">
        <v>10.606061</v>
      </c>
      <c r="V26" s="2" t="s">
        <v>13</v>
      </c>
      <c r="W26" s="5" t="str" cm="1">
        <f t="array" ref="W26">_xlfn.TEXTJOIN(", ",TRUE, IF(COUNTIF(G26,"*"&amp;Afferenti!$A$1:'Afferenti'!$A$46&amp;"*"), Afferenti!$A$1:'Afferenti'!$A$46, ""))</f>
        <v>BASTIANONI</v>
      </c>
    </row>
    <row r="27" spans="1:23" x14ac:dyDescent="0.2">
      <c r="A27" s="2" t="s">
        <v>1717</v>
      </c>
      <c r="B27" s="2" t="s">
        <v>1718</v>
      </c>
      <c r="C27" s="2" t="s">
        <v>1719</v>
      </c>
      <c r="E27" s="2" t="s">
        <v>8</v>
      </c>
      <c r="F27" s="2" t="s">
        <v>1404</v>
      </c>
      <c r="G27" s="2" t="s">
        <v>1725</v>
      </c>
      <c r="H27" s="2">
        <v>2</v>
      </c>
      <c r="I27" s="2" t="s">
        <v>1726</v>
      </c>
      <c r="J27" s="2" t="s">
        <v>11</v>
      </c>
      <c r="K27" s="2">
        <v>2016</v>
      </c>
      <c r="L27" s="2" t="s">
        <v>1727</v>
      </c>
      <c r="M27" s="2">
        <v>29</v>
      </c>
      <c r="N27" s="2">
        <v>16.076000000000001</v>
      </c>
      <c r="O27" s="2" t="s">
        <v>13</v>
      </c>
      <c r="P27" s="2">
        <v>20.364999999999998</v>
      </c>
      <c r="Q27" s="2" t="s">
        <v>13</v>
      </c>
      <c r="R27" s="2">
        <v>20</v>
      </c>
      <c r="S27" s="2">
        <v>35.86</v>
      </c>
      <c r="T27" s="2" t="s">
        <v>14</v>
      </c>
      <c r="U27" s="2">
        <v>17.1875</v>
      </c>
      <c r="V27" s="2" t="s">
        <v>13</v>
      </c>
      <c r="W27" s="5" t="str" cm="1">
        <f t="array" ref="W27">_xlfn.TEXTJOIN(", ",TRUE, IF(COUNTIF(G27,"*"&amp;Afferenti!$A$1:'Afferenti'!$A$46&amp;"*"), Afferenti!$A$1:'Afferenti'!$A$46, ""))</f>
        <v>BASTIANONI</v>
      </c>
    </row>
    <row r="28" spans="1:23" x14ac:dyDescent="0.2">
      <c r="A28" s="2" t="s">
        <v>1717</v>
      </c>
      <c r="B28" s="2" t="s">
        <v>1718</v>
      </c>
      <c r="C28" s="2" t="s">
        <v>1719</v>
      </c>
      <c r="E28" s="2" t="s">
        <v>8</v>
      </c>
      <c r="F28" s="2" t="s">
        <v>1404</v>
      </c>
      <c r="G28" s="2" t="s">
        <v>1728</v>
      </c>
      <c r="H28" s="2">
        <v>2</v>
      </c>
      <c r="I28" s="2" t="s">
        <v>1729</v>
      </c>
      <c r="J28" s="2" t="s">
        <v>11</v>
      </c>
      <c r="K28" s="2">
        <v>2015</v>
      </c>
      <c r="L28" s="2" t="s">
        <v>1730</v>
      </c>
      <c r="M28" s="2">
        <v>32</v>
      </c>
      <c r="N28" s="2">
        <v>15.827999999999999</v>
      </c>
      <c r="O28" s="2" t="s">
        <v>13</v>
      </c>
      <c r="P28" s="2">
        <v>4.2060000000000004</v>
      </c>
      <c r="Q28" s="2" t="s">
        <v>13</v>
      </c>
      <c r="R28" s="2">
        <v>28</v>
      </c>
      <c r="S28" s="2">
        <v>27.85</v>
      </c>
      <c r="T28" s="2" t="s">
        <v>14</v>
      </c>
      <c r="U28" s="2">
        <v>17.856999999999999</v>
      </c>
      <c r="V28" s="2" t="s">
        <v>13</v>
      </c>
      <c r="W28" s="5" t="str" cm="1">
        <f t="array" ref="W28">_xlfn.TEXTJOIN(", ",TRUE, IF(COUNTIF(G28,"*"&amp;Afferenti!$A$1:'Afferenti'!$A$46&amp;"*"), Afferenti!$A$1:'Afferenti'!$A$46, ""))</f>
        <v>BASTIANONI</v>
      </c>
    </row>
    <row r="29" spans="1:23" x14ac:dyDescent="0.2">
      <c r="A29" s="2" t="s">
        <v>1717</v>
      </c>
      <c r="B29" s="2" t="s">
        <v>1718</v>
      </c>
      <c r="C29" s="2" t="s">
        <v>1719</v>
      </c>
      <c r="E29" s="2" t="s">
        <v>8</v>
      </c>
      <c r="F29" s="2" t="s">
        <v>1404</v>
      </c>
      <c r="G29" s="2" t="s">
        <v>1728</v>
      </c>
      <c r="H29" s="2">
        <v>2</v>
      </c>
      <c r="I29" s="2" t="s">
        <v>1731</v>
      </c>
      <c r="J29" s="2" t="s">
        <v>11</v>
      </c>
      <c r="K29" s="2">
        <v>2015</v>
      </c>
      <c r="L29" s="2" t="s">
        <v>1732</v>
      </c>
      <c r="M29" s="2">
        <v>17</v>
      </c>
      <c r="N29" s="2">
        <v>32.9</v>
      </c>
      <c r="O29" s="2" t="s">
        <v>14</v>
      </c>
      <c r="P29" s="2">
        <v>19.074999999999999</v>
      </c>
      <c r="Q29" s="2" t="s">
        <v>13</v>
      </c>
      <c r="R29" s="2">
        <v>15</v>
      </c>
      <c r="S29" s="2">
        <v>49.23</v>
      </c>
      <c r="T29" s="2" t="s">
        <v>14</v>
      </c>
      <c r="U29" s="2">
        <v>55.777999999999999</v>
      </c>
      <c r="V29" s="2" t="s">
        <v>26</v>
      </c>
      <c r="W29" s="5" t="str" cm="1">
        <f t="array" ref="W29">_xlfn.TEXTJOIN(", ",TRUE, IF(COUNTIF(G29,"*"&amp;Afferenti!$A$1:'Afferenti'!$A$46&amp;"*"), Afferenti!$A$1:'Afferenti'!$A$46, ""))</f>
        <v>BASTIANONI</v>
      </c>
    </row>
    <row r="30" spans="1:23" x14ac:dyDescent="0.2">
      <c r="A30" s="2" t="s">
        <v>1717</v>
      </c>
      <c r="B30" s="2" t="s">
        <v>1718</v>
      </c>
      <c r="C30" s="2" t="s">
        <v>1719</v>
      </c>
      <c r="E30" s="2" t="s">
        <v>8</v>
      </c>
      <c r="F30" s="2" t="s">
        <v>1404</v>
      </c>
      <c r="G30" s="2" t="s">
        <v>1733</v>
      </c>
      <c r="H30" s="2">
        <v>2</v>
      </c>
      <c r="I30" s="2" t="s">
        <v>1734</v>
      </c>
      <c r="J30" s="2" t="s">
        <v>11</v>
      </c>
      <c r="K30" s="2">
        <v>2016</v>
      </c>
      <c r="L30" s="2" t="s">
        <v>1730</v>
      </c>
      <c r="M30" s="2">
        <v>18</v>
      </c>
      <c r="N30" s="2">
        <v>28.693000000000001</v>
      </c>
      <c r="O30" s="2" t="s">
        <v>14</v>
      </c>
      <c r="P30" s="2">
        <v>3.367</v>
      </c>
      <c r="Q30" s="2" t="s">
        <v>13</v>
      </c>
      <c r="R30" s="2">
        <v>17</v>
      </c>
      <c r="S30" s="2">
        <v>41.72</v>
      </c>
      <c r="T30" s="2" t="s">
        <v>14</v>
      </c>
      <c r="U30" s="2">
        <v>10.714286</v>
      </c>
      <c r="V30" s="2" t="s">
        <v>13</v>
      </c>
      <c r="W30" s="5" t="str" cm="1">
        <f t="array" ref="W30">_xlfn.TEXTJOIN(", ",TRUE, IF(COUNTIF(G30,"*"&amp;Afferenti!$A$1:'Afferenti'!$A$46&amp;"*"), Afferenti!$A$1:'Afferenti'!$A$46, ""))</f>
        <v>BASTIANONI</v>
      </c>
    </row>
    <row r="31" spans="1:23" x14ac:dyDescent="0.2">
      <c r="A31" s="2" t="s">
        <v>1717</v>
      </c>
      <c r="B31" s="2" t="s">
        <v>1718</v>
      </c>
      <c r="C31" s="2" t="s">
        <v>1719</v>
      </c>
      <c r="E31" s="2" t="s">
        <v>8</v>
      </c>
      <c r="F31" s="2" t="s">
        <v>1404</v>
      </c>
      <c r="G31" s="2" t="s">
        <v>1735</v>
      </c>
      <c r="H31" s="2">
        <v>2</v>
      </c>
      <c r="I31" s="2" t="s">
        <v>1736</v>
      </c>
      <c r="J31" s="2" t="s">
        <v>1407</v>
      </c>
      <c r="K31" s="2">
        <v>2019</v>
      </c>
      <c r="M31" s="2">
        <v>1</v>
      </c>
      <c r="N31" s="2">
        <v>48.402999999999999</v>
      </c>
      <c r="O31" s="2" t="s">
        <v>14</v>
      </c>
      <c r="W31" s="5" t="str" cm="1">
        <f t="array" ref="W31">_xlfn.TEXTJOIN(", ",TRUE, IF(COUNTIF(G31,"*"&amp;Afferenti!$A$1:'Afferenti'!$A$46&amp;"*"), Afferenti!$A$1:'Afferenti'!$A$46, ""))</f>
        <v>BASTIANONI</v>
      </c>
    </row>
    <row r="32" spans="1:23" x14ac:dyDescent="0.2">
      <c r="A32" s="2" t="s">
        <v>1717</v>
      </c>
      <c r="B32" s="2" t="s">
        <v>1718</v>
      </c>
      <c r="C32" s="2" t="s">
        <v>1719</v>
      </c>
      <c r="E32" s="2" t="s">
        <v>8</v>
      </c>
      <c r="F32" s="2" t="s">
        <v>1404</v>
      </c>
      <c r="G32" s="2" t="s">
        <v>1424</v>
      </c>
      <c r="H32" s="2">
        <v>2</v>
      </c>
      <c r="I32" s="2" t="s">
        <v>1425</v>
      </c>
      <c r="J32" s="2" t="s">
        <v>1407</v>
      </c>
      <c r="K32" s="2">
        <v>2018</v>
      </c>
      <c r="M32" s="2">
        <v>0</v>
      </c>
      <c r="N32" s="2">
        <v>64.834999999999994</v>
      </c>
      <c r="O32" s="2" t="s">
        <v>26</v>
      </c>
      <c r="W32" s="5" t="str" cm="1">
        <f t="array" ref="W32">_xlfn.TEXTJOIN(", ",TRUE, IF(COUNTIF(G32,"*"&amp;Afferenti!$A$1:'Afferenti'!$A$46&amp;"*"), Afferenti!$A$1:'Afferenti'!$A$46, ""))</f>
        <v>BASTIANONI, PULSELLI</v>
      </c>
    </row>
    <row r="33" spans="1:23" x14ac:dyDescent="0.2">
      <c r="A33" s="2" t="s">
        <v>1717</v>
      </c>
      <c r="B33" s="2" t="s">
        <v>1718</v>
      </c>
      <c r="C33" s="2" t="s">
        <v>1719</v>
      </c>
      <c r="E33" s="2" t="s">
        <v>8</v>
      </c>
      <c r="F33" s="2" t="s">
        <v>1404</v>
      </c>
      <c r="G33" s="2" t="s">
        <v>1424</v>
      </c>
      <c r="H33" s="2">
        <v>2</v>
      </c>
      <c r="I33" s="2" t="s">
        <v>1426</v>
      </c>
      <c r="J33" s="2" t="s">
        <v>99</v>
      </c>
      <c r="K33" s="2">
        <v>2015</v>
      </c>
      <c r="M33" s="2">
        <v>29</v>
      </c>
      <c r="N33" s="2">
        <v>17.477</v>
      </c>
      <c r="O33" s="2" t="s">
        <v>13</v>
      </c>
      <c r="R33" s="2">
        <v>2</v>
      </c>
      <c r="W33" s="5" t="str" cm="1">
        <f t="array" ref="W33">_xlfn.TEXTJOIN(", ",TRUE, IF(COUNTIF(G33,"*"&amp;Afferenti!$A$1:'Afferenti'!$A$46&amp;"*"), Afferenti!$A$1:'Afferenti'!$A$46, ""))</f>
        <v>BASTIANONI, PULSELLI</v>
      </c>
    </row>
    <row r="34" spans="1:23" x14ac:dyDescent="0.2">
      <c r="A34" s="2" t="s">
        <v>1717</v>
      </c>
      <c r="B34" s="2" t="s">
        <v>1718</v>
      </c>
      <c r="C34" s="2" t="s">
        <v>1719</v>
      </c>
      <c r="E34" s="2" t="s">
        <v>8</v>
      </c>
      <c r="F34" s="2" t="s">
        <v>1404</v>
      </c>
      <c r="G34" s="2" t="s">
        <v>1424</v>
      </c>
      <c r="H34" s="2">
        <v>2</v>
      </c>
      <c r="I34" s="2" t="s">
        <v>1427</v>
      </c>
      <c r="J34" s="2" t="s">
        <v>11</v>
      </c>
      <c r="K34" s="2">
        <v>2015</v>
      </c>
      <c r="L34" s="2" t="s">
        <v>1428</v>
      </c>
      <c r="M34" s="2">
        <v>9</v>
      </c>
      <c r="N34" s="2">
        <v>71.064999999999998</v>
      </c>
      <c r="O34" s="2" t="s">
        <v>26</v>
      </c>
      <c r="P34" s="2">
        <v>35.433</v>
      </c>
      <c r="Q34" s="2" t="s">
        <v>14</v>
      </c>
      <c r="R34" s="2">
        <v>7</v>
      </c>
      <c r="S34" s="2">
        <v>78.86</v>
      </c>
      <c r="T34" s="2" t="s">
        <v>33</v>
      </c>
      <c r="U34" s="2">
        <v>40.332999999999998</v>
      </c>
      <c r="V34" s="2" t="s">
        <v>14</v>
      </c>
      <c r="W34" s="5" t="str" cm="1">
        <f t="array" ref="W34">_xlfn.TEXTJOIN(", ",TRUE, IF(COUNTIF(G34,"*"&amp;Afferenti!$A$1:'Afferenti'!$A$46&amp;"*"), Afferenti!$A$1:'Afferenti'!$A$46, ""))</f>
        <v>BASTIANONI, PULSELLI</v>
      </c>
    </row>
    <row r="35" spans="1:23" x14ac:dyDescent="0.2">
      <c r="A35" s="2" t="s">
        <v>1717</v>
      </c>
      <c r="B35" s="2" t="s">
        <v>1718</v>
      </c>
      <c r="C35" s="2" t="s">
        <v>1719</v>
      </c>
      <c r="E35" s="2" t="s">
        <v>8</v>
      </c>
      <c r="F35" s="2" t="s">
        <v>1404</v>
      </c>
      <c r="G35" s="2" t="s">
        <v>1737</v>
      </c>
      <c r="H35" s="2">
        <v>3</v>
      </c>
      <c r="I35" s="2" t="s">
        <v>1738</v>
      </c>
      <c r="J35" s="2" t="s">
        <v>11</v>
      </c>
      <c r="K35" s="2">
        <v>2018</v>
      </c>
      <c r="L35" s="2" t="s">
        <v>1423</v>
      </c>
      <c r="M35" s="2">
        <v>8</v>
      </c>
      <c r="N35" s="2">
        <v>55.643999999999998</v>
      </c>
      <c r="O35" s="2" t="s">
        <v>26</v>
      </c>
      <c r="P35" s="2">
        <v>5.5629999999999997</v>
      </c>
      <c r="Q35" s="2" t="s">
        <v>13</v>
      </c>
      <c r="R35" s="2">
        <v>7</v>
      </c>
      <c r="S35" s="2">
        <v>72.38</v>
      </c>
      <c r="T35" s="2" t="s">
        <v>26</v>
      </c>
      <c r="U35" s="2">
        <v>6.9721117000000001</v>
      </c>
      <c r="V35" s="2" t="s">
        <v>13</v>
      </c>
      <c r="W35" s="5" t="str" cm="1">
        <f t="array" ref="W35">_xlfn.TEXTJOIN(", ",TRUE, IF(COUNTIF(G35,"*"&amp;Afferenti!$A$1:'Afferenti'!$A$46&amp;"*"), Afferenti!$A$1:'Afferenti'!$A$46, ""))</f>
        <v>BASTIANONI</v>
      </c>
    </row>
    <row r="36" spans="1:23" x14ac:dyDescent="0.2">
      <c r="A36" s="2" t="s">
        <v>1717</v>
      </c>
      <c r="B36" s="2" t="s">
        <v>1718</v>
      </c>
      <c r="C36" s="2" t="s">
        <v>1719</v>
      </c>
      <c r="E36" s="2" t="s">
        <v>8</v>
      </c>
      <c r="F36" s="2" t="s">
        <v>1404</v>
      </c>
      <c r="G36" s="2" t="s">
        <v>1436</v>
      </c>
      <c r="H36" s="2">
        <v>3</v>
      </c>
      <c r="I36" s="2" t="s">
        <v>1437</v>
      </c>
      <c r="J36" s="2" t="s">
        <v>11</v>
      </c>
      <c r="K36" s="2">
        <v>2016</v>
      </c>
      <c r="L36" s="2" t="s">
        <v>1428</v>
      </c>
      <c r="M36" s="2">
        <v>21</v>
      </c>
      <c r="N36" s="2">
        <v>43.65</v>
      </c>
      <c r="O36" s="2" t="s">
        <v>14</v>
      </c>
      <c r="P36" s="2">
        <v>30.321999999999999</v>
      </c>
      <c r="Q36" s="2" t="s">
        <v>14</v>
      </c>
      <c r="R36" s="2">
        <v>15</v>
      </c>
      <c r="S36" s="2">
        <v>50.8</v>
      </c>
      <c r="T36" s="2" t="s">
        <v>26</v>
      </c>
      <c r="U36" s="2">
        <v>38.235294000000003</v>
      </c>
      <c r="V36" s="2" t="s">
        <v>14</v>
      </c>
      <c r="W36" s="5" t="str" cm="1">
        <f t="array" ref="W36">_xlfn.TEXTJOIN(", ",TRUE, IF(COUNTIF(G36,"*"&amp;Afferenti!$A$1:'Afferenti'!$A$46&amp;"*"), Afferenti!$A$1:'Afferenti'!$A$46, ""))</f>
        <v>BASTIANONI, PULSELLI</v>
      </c>
    </row>
    <row r="37" spans="1:23" x14ac:dyDescent="0.2">
      <c r="A37" s="2" t="s">
        <v>1717</v>
      </c>
      <c r="B37" s="2" t="s">
        <v>1718</v>
      </c>
      <c r="C37" s="2" t="s">
        <v>1719</v>
      </c>
      <c r="E37" s="2" t="s">
        <v>8</v>
      </c>
      <c r="F37" s="2" t="s">
        <v>1404</v>
      </c>
      <c r="G37" s="2" t="s">
        <v>1739</v>
      </c>
      <c r="H37" s="2">
        <v>4</v>
      </c>
      <c r="I37" s="2" t="s">
        <v>1740</v>
      </c>
      <c r="J37" s="2" t="s">
        <v>11</v>
      </c>
      <c r="K37" s="2">
        <v>2019</v>
      </c>
      <c r="L37" s="2" t="s">
        <v>1423</v>
      </c>
      <c r="M37" s="2">
        <v>31</v>
      </c>
      <c r="N37" s="2">
        <v>19.489999999999998</v>
      </c>
      <c r="O37" s="2" t="s">
        <v>13</v>
      </c>
      <c r="P37" s="2">
        <v>2.8079999999999998</v>
      </c>
      <c r="Q37" s="2" t="s">
        <v>13</v>
      </c>
      <c r="R37" s="2">
        <v>29</v>
      </c>
      <c r="S37" s="2">
        <v>18.760000000000002</v>
      </c>
      <c r="T37" s="2" t="s">
        <v>13</v>
      </c>
      <c r="U37" s="2">
        <v>6.9809999999999999</v>
      </c>
      <c r="V37" s="2" t="s">
        <v>13</v>
      </c>
      <c r="W37" s="5" t="str" cm="1">
        <f t="array" ref="W37">_xlfn.TEXTJOIN(", ",TRUE, IF(COUNTIF(G37,"*"&amp;Afferenti!$A$1:'Afferenti'!$A$46&amp;"*"), Afferenti!$A$1:'Afferenti'!$A$46, ""))</f>
        <v>BASTIANONI, MARCHETTINI</v>
      </c>
    </row>
    <row r="38" spans="1:23" x14ac:dyDescent="0.2">
      <c r="A38" s="2" t="s">
        <v>1717</v>
      </c>
      <c r="B38" s="2" t="s">
        <v>1718</v>
      </c>
      <c r="C38" s="2" t="s">
        <v>1719</v>
      </c>
      <c r="E38" s="2" t="s">
        <v>8</v>
      </c>
      <c r="F38" s="2" t="s">
        <v>1404</v>
      </c>
      <c r="G38" s="2" t="s">
        <v>1741</v>
      </c>
      <c r="H38" s="2">
        <v>4</v>
      </c>
      <c r="I38" s="2" t="s">
        <v>1742</v>
      </c>
      <c r="J38" s="2" t="s">
        <v>92</v>
      </c>
      <c r="K38" s="2">
        <v>2017</v>
      </c>
      <c r="W38" s="5" t="str" cm="1">
        <f t="array" ref="W38">_xlfn.TEXTJOIN(", ",TRUE, IF(COUNTIF(G38,"*"&amp;Afferenti!$A$1:'Afferenti'!$A$46&amp;"*"), Afferenti!$A$1:'Afferenti'!$A$46, ""))</f>
        <v>BASTIANONI, MARCHETTINI</v>
      </c>
    </row>
    <row r="39" spans="1:23" x14ac:dyDescent="0.2">
      <c r="A39" s="2" t="s">
        <v>1717</v>
      </c>
      <c r="B39" s="2" t="s">
        <v>1718</v>
      </c>
      <c r="C39" s="2" t="s">
        <v>1719</v>
      </c>
      <c r="E39" s="2" t="s">
        <v>8</v>
      </c>
      <c r="F39" s="2" t="s">
        <v>1404</v>
      </c>
      <c r="G39" s="2" t="s">
        <v>1447</v>
      </c>
      <c r="H39" s="2">
        <v>4</v>
      </c>
      <c r="I39" s="2" t="s">
        <v>1448</v>
      </c>
      <c r="J39" s="2" t="s">
        <v>11</v>
      </c>
      <c r="K39" s="2">
        <v>2018</v>
      </c>
      <c r="L39" s="2" t="s">
        <v>1449</v>
      </c>
      <c r="M39" s="2">
        <v>13</v>
      </c>
      <c r="N39" s="2">
        <v>50.320999999999998</v>
      </c>
      <c r="O39" s="2" t="s">
        <v>26</v>
      </c>
      <c r="P39" s="2">
        <v>14.965</v>
      </c>
      <c r="Q39" s="2" t="s">
        <v>13</v>
      </c>
      <c r="R39" s="2">
        <v>9</v>
      </c>
      <c r="S39" s="2">
        <v>63.05</v>
      </c>
      <c r="T39" s="2" t="s">
        <v>26</v>
      </c>
      <c r="U39" s="2">
        <v>7.6086954999999996</v>
      </c>
      <c r="V39" s="2" t="s">
        <v>13</v>
      </c>
      <c r="W39" s="5" t="str" cm="1">
        <f t="array" ref="W39">_xlfn.TEXTJOIN(", ",TRUE, IF(COUNTIF(G39,"*"&amp;Afferenti!$A$1:'Afferenti'!$A$46&amp;"*"), Afferenti!$A$1:'Afferenti'!$A$46, ""))</f>
        <v>BASTIANONI, PULSELLI</v>
      </c>
    </row>
    <row r="40" spans="1:23" x14ac:dyDescent="0.2">
      <c r="A40" s="2" t="s">
        <v>1717</v>
      </c>
      <c r="B40" s="2" t="s">
        <v>1718</v>
      </c>
      <c r="C40" s="2" t="s">
        <v>1719</v>
      </c>
      <c r="E40" s="2" t="s">
        <v>8</v>
      </c>
      <c r="F40" s="2" t="s">
        <v>1404</v>
      </c>
      <c r="G40" s="2" t="s">
        <v>1743</v>
      </c>
      <c r="H40" s="2">
        <v>4</v>
      </c>
      <c r="I40" s="2" t="s">
        <v>1744</v>
      </c>
      <c r="J40" s="2" t="s">
        <v>109</v>
      </c>
      <c r="K40" s="2">
        <v>2015</v>
      </c>
      <c r="W40" s="5" t="str" cm="1">
        <f t="array" ref="W40">_xlfn.TEXTJOIN(", ",TRUE, IF(COUNTIF(G40,"*"&amp;Afferenti!$A$1:'Afferenti'!$A$46&amp;"*"), Afferenti!$A$1:'Afferenti'!$A$46, ""))</f>
        <v>BASTIANONI, PULSELLI</v>
      </c>
    </row>
    <row r="41" spans="1:23" x14ac:dyDescent="0.2">
      <c r="A41" s="2" t="s">
        <v>1717</v>
      </c>
      <c r="B41" s="2" t="s">
        <v>1718</v>
      </c>
      <c r="C41" s="2" t="s">
        <v>1719</v>
      </c>
      <c r="E41" s="2" t="s">
        <v>8</v>
      </c>
      <c r="F41" s="2" t="s">
        <v>1404</v>
      </c>
      <c r="G41" s="2" t="s">
        <v>1745</v>
      </c>
      <c r="H41" s="2">
        <v>4</v>
      </c>
      <c r="I41" s="2" t="s">
        <v>1746</v>
      </c>
      <c r="J41" s="2" t="s">
        <v>11</v>
      </c>
      <c r="K41" s="2">
        <v>2019</v>
      </c>
      <c r="L41" s="2" t="s">
        <v>1454</v>
      </c>
      <c r="M41" s="2">
        <v>24</v>
      </c>
      <c r="N41" s="2">
        <v>15.545</v>
      </c>
      <c r="O41" s="2" t="s">
        <v>13</v>
      </c>
      <c r="P41" s="2">
        <v>41.701000000000001</v>
      </c>
      <c r="Q41" s="2" t="s">
        <v>14</v>
      </c>
      <c r="R41" s="2">
        <v>22</v>
      </c>
      <c r="W41" s="5" t="str" cm="1">
        <f t="array" ref="W41">_xlfn.TEXTJOIN(", ",TRUE, IF(COUNTIF(G41,"*"&amp;Afferenti!$A$1:'Afferenti'!$A$46&amp;"*"), Afferenti!$A$1:'Afferenti'!$A$46, ""))</f>
        <v>BASTIANONI</v>
      </c>
    </row>
    <row r="42" spans="1:23" x14ac:dyDescent="0.2">
      <c r="A42" s="2" t="s">
        <v>1717</v>
      </c>
      <c r="B42" s="2" t="s">
        <v>1718</v>
      </c>
      <c r="C42" s="2" t="s">
        <v>1719</v>
      </c>
      <c r="E42" s="2" t="s">
        <v>8</v>
      </c>
      <c r="F42" s="2" t="s">
        <v>1404</v>
      </c>
      <c r="G42" s="2" t="s">
        <v>1747</v>
      </c>
      <c r="H42" s="2">
        <v>4</v>
      </c>
      <c r="I42" s="2" t="s">
        <v>1748</v>
      </c>
      <c r="J42" s="2" t="s">
        <v>11</v>
      </c>
      <c r="K42" s="2">
        <v>2018</v>
      </c>
      <c r="L42" s="2" t="s">
        <v>1443</v>
      </c>
      <c r="M42" s="2">
        <v>3</v>
      </c>
      <c r="N42" s="2">
        <v>73.353999999999999</v>
      </c>
      <c r="O42" s="2" t="s">
        <v>26</v>
      </c>
      <c r="P42" s="2">
        <v>49.555</v>
      </c>
      <c r="Q42" s="2" t="s">
        <v>14</v>
      </c>
      <c r="R42" s="2">
        <v>3</v>
      </c>
      <c r="W42" s="5" t="str" cm="1">
        <f t="array" ref="W42">_xlfn.TEXTJOIN(", ",TRUE, IF(COUNTIF(G42,"*"&amp;Afferenti!$A$1:'Afferenti'!$A$46&amp;"*"), Afferenti!$A$1:'Afferenti'!$A$46, ""))</f>
        <v>BASTIANONI</v>
      </c>
    </row>
    <row r="43" spans="1:23" x14ac:dyDescent="0.2">
      <c r="A43" s="2" t="s">
        <v>1717</v>
      </c>
      <c r="B43" s="2" t="s">
        <v>1718</v>
      </c>
      <c r="C43" s="2" t="s">
        <v>1719</v>
      </c>
      <c r="E43" s="2" t="s">
        <v>8</v>
      </c>
      <c r="F43" s="2" t="s">
        <v>1404</v>
      </c>
      <c r="G43" s="2" t="s">
        <v>1450</v>
      </c>
      <c r="H43" s="2">
        <v>4</v>
      </c>
      <c r="I43" s="2" t="s">
        <v>1451</v>
      </c>
      <c r="J43" s="2" t="s">
        <v>11</v>
      </c>
      <c r="K43" s="2">
        <v>2017</v>
      </c>
      <c r="L43" s="2" t="s">
        <v>1423</v>
      </c>
      <c r="M43" s="2">
        <v>35</v>
      </c>
      <c r="N43" s="2">
        <v>19.867000000000001</v>
      </c>
      <c r="O43" s="2" t="s">
        <v>13</v>
      </c>
      <c r="P43" s="2">
        <v>6.4059999999999997</v>
      </c>
      <c r="Q43" s="2" t="s">
        <v>13</v>
      </c>
      <c r="R43" s="2">
        <v>33</v>
      </c>
      <c r="S43" s="2">
        <v>22.8</v>
      </c>
      <c r="T43" s="2" t="s">
        <v>13</v>
      </c>
      <c r="U43" s="2">
        <v>8.4710739999999998</v>
      </c>
      <c r="V43" s="2" t="s">
        <v>13</v>
      </c>
      <c r="W43" s="5" t="str" cm="1">
        <f t="array" ref="W43">_xlfn.TEXTJOIN(", ",TRUE, IF(COUNTIF(G43,"*"&amp;Afferenti!$A$1:'Afferenti'!$A$46&amp;"*"), Afferenti!$A$1:'Afferenti'!$A$46, ""))</f>
        <v>BASTIANONI, PULSELLI</v>
      </c>
    </row>
    <row r="44" spans="1:23" x14ac:dyDescent="0.2">
      <c r="A44" s="2" t="s">
        <v>1717</v>
      </c>
      <c r="B44" s="2" t="s">
        <v>1718</v>
      </c>
      <c r="C44" s="2" t="s">
        <v>1719</v>
      </c>
      <c r="E44" s="2" t="s">
        <v>8</v>
      </c>
      <c r="F44" s="2" t="s">
        <v>1404</v>
      </c>
      <c r="G44" s="2" t="s">
        <v>1452</v>
      </c>
      <c r="H44" s="2">
        <v>4</v>
      </c>
      <c r="I44" s="2" t="s">
        <v>1453</v>
      </c>
      <c r="J44" s="2" t="s">
        <v>11</v>
      </c>
      <c r="K44" s="2">
        <v>2019</v>
      </c>
      <c r="L44" s="2" t="s">
        <v>1454</v>
      </c>
      <c r="M44" s="2">
        <v>2</v>
      </c>
      <c r="N44" s="2">
        <v>70.247</v>
      </c>
      <c r="O44" s="2" t="s">
        <v>26</v>
      </c>
      <c r="P44" s="2">
        <v>41.701000000000001</v>
      </c>
      <c r="Q44" s="2" t="s">
        <v>14</v>
      </c>
      <c r="R44" s="2">
        <v>2</v>
      </c>
      <c r="W44" s="5" t="str" cm="1">
        <f t="array" ref="W44">_xlfn.TEXTJOIN(", ",TRUE, IF(COUNTIF(G44,"*"&amp;Afferenti!$A$1:'Afferenti'!$A$46&amp;"*"), Afferenti!$A$1:'Afferenti'!$A$46, ""))</f>
        <v>BASTIANONI, PULSELLI</v>
      </c>
    </row>
    <row r="45" spans="1:23" x14ac:dyDescent="0.2">
      <c r="A45" s="2" t="s">
        <v>1717</v>
      </c>
      <c r="B45" s="2" t="s">
        <v>1718</v>
      </c>
      <c r="C45" s="2" t="s">
        <v>1719</v>
      </c>
      <c r="E45" s="2" t="s">
        <v>8</v>
      </c>
      <c r="F45" s="2" t="s">
        <v>1404</v>
      </c>
      <c r="G45" s="2" t="s">
        <v>1455</v>
      </c>
      <c r="H45" s="2">
        <v>4</v>
      </c>
      <c r="I45" s="2" t="s">
        <v>1456</v>
      </c>
      <c r="J45" s="2" t="s">
        <v>11</v>
      </c>
      <c r="K45" s="2">
        <v>2017</v>
      </c>
      <c r="L45" s="2" t="s">
        <v>1440</v>
      </c>
      <c r="M45" s="2">
        <v>3</v>
      </c>
      <c r="N45" s="2">
        <v>68.507000000000005</v>
      </c>
      <c r="O45" s="2" t="s">
        <v>26</v>
      </c>
      <c r="P45" s="2">
        <v>73.861000000000004</v>
      </c>
      <c r="Q45" s="2" t="s">
        <v>26</v>
      </c>
      <c r="W45" s="5" t="str" cm="1">
        <f t="array" ref="W45">_xlfn.TEXTJOIN(", ",TRUE, IF(COUNTIF(G45,"*"&amp;Afferenti!$A$1:'Afferenti'!$A$46&amp;"*"), Afferenti!$A$1:'Afferenti'!$A$46, ""))</f>
        <v>BASTIANONI, PULSELLI</v>
      </c>
    </row>
    <row r="46" spans="1:23" x14ac:dyDescent="0.2">
      <c r="A46" s="2" t="s">
        <v>1717</v>
      </c>
      <c r="B46" s="2" t="s">
        <v>1718</v>
      </c>
      <c r="C46" s="2" t="s">
        <v>1719</v>
      </c>
      <c r="E46" s="2" t="s">
        <v>8</v>
      </c>
      <c r="F46" s="2" t="s">
        <v>1404</v>
      </c>
      <c r="G46" s="2" t="s">
        <v>1457</v>
      </c>
      <c r="H46" s="2">
        <v>4</v>
      </c>
      <c r="I46" s="2" t="s">
        <v>1458</v>
      </c>
      <c r="J46" s="2" t="s">
        <v>11</v>
      </c>
      <c r="K46" s="2">
        <v>2015</v>
      </c>
      <c r="L46" s="2" t="s">
        <v>1428</v>
      </c>
      <c r="M46" s="2">
        <v>74</v>
      </c>
      <c r="N46" s="2">
        <v>11.872</v>
      </c>
      <c r="O46" s="2" t="s">
        <v>13</v>
      </c>
      <c r="P46" s="2">
        <v>35.433</v>
      </c>
      <c r="Q46" s="2" t="s">
        <v>14</v>
      </c>
      <c r="R46" s="2">
        <v>61</v>
      </c>
      <c r="S46" s="2">
        <v>10.43</v>
      </c>
      <c r="T46" s="2" t="s">
        <v>13</v>
      </c>
      <c r="U46" s="2">
        <v>40.332999999999998</v>
      </c>
      <c r="V46" s="2" t="s">
        <v>14</v>
      </c>
      <c r="W46" s="5" t="str" cm="1">
        <f t="array" ref="W46">_xlfn.TEXTJOIN(", ",TRUE, IF(COUNTIF(G46,"*"&amp;Afferenti!$A$1:'Afferenti'!$A$46&amp;"*"), Afferenti!$A$1:'Afferenti'!$A$46, ""))</f>
        <v>BASTIANONI, MARCHETTINI, PULSELLI</v>
      </c>
    </row>
    <row r="47" spans="1:23" x14ac:dyDescent="0.2">
      <c r="A47" s="2" t="s">
        <v>1717</v>
      </c>
      <c r="B47" s="2" t="s">
        <v>1718</v>
      </c>
      <c r="C47" s="2" t="s">
        <v>1719</v>
      </c>
      <c r="E47" s="2" t="s">
        <v>8</v>
      </c>
      <c r="F47" s="2" t="s">
        <v>1404</v>
      </c>
      <c r="G47" s="2" t="s">
        <v>1459</v>
      </c>
      <c r="H47" s="2">
        <v>4</v>
      </c>
      <c r="I47" s="2" t="s">
        <v>1460</v>
      </c>
      <c r="J47" s="2" t="s">
        <v>11</v>
      </c>
      <c r="K47" s="2">
        <v>2015</v>
      </c>
      <c r="L47" s="2" t="s">
        <v>1440</v>
      </c>
      <c r="M47" s="2">
        <v>5</v>
      </c>
      <c r="N47" s="2">
        <v>61.552</v>
      </c>
      <c r="O47" s="2" t="s">
        <v>26</v>
      </c>
      <c r="W47" s="5" t="str" cm="1">
        <f t="array" ref="W47">_xlfn.TEXTJOIN(", ",TRUE, IF(COUNTIF(G47,"*"&amp;Afferenti!$A$1:'Afferenti'!$A$46&amp;"*"), Afferenti!$A$1:'Afferenti'!$A$46, ""))</f>
        <v>BASTIANONI, MARCHETTINI, PULSELLI</v>
      </c>
    </row>
    <row r="48" spans="1:23" x14ac:dyDescent="0.2">
      <c r="A48" s="2" t="s">
        <v>1717</v>
      </c>
      <c r="B48" s="2" t="s">
        <v>1718</v>
      </c>
      <c r="C48" s="2" t="s">
        <v>1719</v>
      </c>
      <c r="E48" s="2" t="s">
        <v>8</v>
      </c>
      <c r="F48" s="2" t="s">
        <v>1404</v>
      </c>
      <c r="G48" s="2" t="s">
        <v>1461</v>
      </c>
      <c r="H48" s="2">
        <v>4</v>
      </c>
      <c r="I48" s="2" t="s">
        <v>1462</v>
      </c>
      <c r="J48" s="2" t="s">
        <v>11</v>
      </c>
      <c r="K48" s="2">
        <v>2017</v>
      </c>
      <c r="L48" s="2" t="s">
        <v>1423</v>
      </c>
      <c r="M48" s="2">
        <v>30</v>
      </c>
      <c r="N48" s="2">
        <v>24.282</v>
      </c>
      <c r="O48" s="2" t="s">
        <v>13</v>
      </c>
      <c r="P48" s="2">
        <v>6.4059999999999997</v>
      </c>
      <c r="Q48" s="2" t="s">
        <v>13</v>
      </c>
      <c r="R48" s="2">
        <v>23</v>
      </c>
      <c r="S48" s="2">
        <v>35.22</v>
      </c>
      <c r="T48" s="2" t="s">
        <v>14</v>
      </c>
      <c r="U48" s="2">
        <v>8.4710739999999998</v>
      </c>
      <c r="V48" s="2" t="s">
        <v>13</v>
      </c>
      <c r="W48" s="5" t="str" cm="1">
        <f t="array" ref="W48">_xlfn.TEXTJOIN(", ",TRUE, IF(COUNTIF(G48,"*"&amp;Afferenti!$A$1:'Afferenti'!$A$46&amp;"*"), Afferenti!$A$1:'Afferenti'!$A$46, ""))</f>
        <v>BASTIANONI, MARCHETTINI, PULSELLI</v>
      </c>
    </row>
    <row r="49" spans="1:23" x14ac:dyDescent="0.2">
      <c r="A49" s="2" t="s">
        <v>1717</v>
      </c>
      <c r="B49" s="2" t="s">
        <v>1718</v>
      </c>
      <c r="C49" s="2" t="s">
        <v>1719</v>
      </c>
      <c r="E49" s="2" t="s">
        <v>8</v>
      </c>
      <c r="F49" s="2" t="s">
        <v>1404</v>
      </c>
      <c r="G49" s="2" t="s">
        <v>1463</v>
      </c>
      <c r="H49" s="2">
        <v>4</v>
      </c>
      <c r="I49" s="2" t="s">
        <v>1464</v>
      </c>
      <c r="J49" s="2" t="s">
        <v>11</v>
      </c>
      <c r="K49" s="2">
        <v>2015</v>
      </c>
      <c r="L49" s="2" t="s">
        <v>1423</v>
      </c>
      <c r="M49" s="2">
        <v>28</v>
      </c>
      <c r="N49" s="2">
        <v>24.466999999999999</v>
      </c>
      <c r="O49" s="2" t="s">
        <v>13</v>
      </c>
      <c r="P49" s="2">
        <v>8.468</v>
      </c>
      <c r="Q49" s="2" t="s">
        <v>13</v>
      </c>
      <c r="R49" s="2">
        <v>21</v>
      </c>
      <c r="S49" s="2">
        <v>43.36</v>
      </c>
      <c r="T49" s="2" t="s">
        <v>14</v>
      </c>
      <c r="U49" s="2">
        <v>6.8890000000000002</v>
      </c>
      <c r="V49" s="2" t="s">
        <v>13</v>
      </c>
      <c r="W49" s="5" t="str" cm="1">
        <f t="array" ref="W49">_xlfn.TEXTJOIN(", ",TRUE, IF(COUNTIF(G49,"*"&amp;Afferenti!$A$1:'Afferenti'!$A$46&amp;"*"), Afferenti!$A$1:'Afferenti'!$A$46, ""))</f>
        <v>BASTIANONI, PULSELLI</v>
      </c>
    </row>
    <row r="50" spans="1:23" x14ac:dyDescent="0.2">
      <c r="A50" s="2" t="s">
        <v>1717</v>
      </c>
      <c r="B50" s="2" t="s">
        <v>1718</v>
      </c>
      <c r="C50" s="2" t="s">
        <v>1719</v>
      </c>
      <c r="E50" s="2" t="s">
        <v>8</v>
      </c>
      <c r="F50" s="2" t="s">
        <v>1404</v>
      </c>
      <c r="G50" s="2" t="s">
        <v>1749</v>
      </c>
      <c r="H50" s="2">
        <v>4</v>
      </c>
      <c r="I50" s="2" t="s">
        <v>1750</v>
      </c>
      <c r="J50" s="2" t="s">
        <v>11</v>
      </c>
      <c r="K50" s="2">
        <v>2016</v>
      </c>
      <c r="L50" s="2" t="s">
        <v>413</v>
      </c>
      <c r="M50" s="2">
        <v>190</v>
      </c>
      <c r="N50" s="2">
        <v>0.52600000000000002</v>
      </c>
      <c r="O50" s="2" t="s">
        <v>13</v>
      </c>
      <c r="P50" s="2">
        <v>2.3330000000000002</v>
      </c>
      <c r="Q50" s="2" t="s">
        <v>13</v>
      </c>
      <c r="R50" s="2">
        <v>154</v>
      </c>
      <c r="S50" s="2">
        <v>1.74</v>
      </c>
      <c r="T50" s="2" t="s">
        <v>13</v>
      </c>
      <c r="U50" s="2">
        <v>18.558952000000001</v>
      </c>
      <c r="V50" s="2" t="s">
        <v>13</v>
      </c>
      <c r="W50" s="5" t="str" cm="1">
        <f t="array" ref="W50">_xlfn.TEXTJOIN(", ",TRUE, IF(COUNTIF(G50,"*"&amp;Afferenti!$A$1:'Afferenti'!$A$46&amp;"*"), Afferenti!$A$1:'Afferenti'!$A$46, ""))</f>
        <v>BASTIANONI, MARCHETTINI</v>
      </c>
    </row>
    <row r="51" spans="1:23" x14ac:dyDescent="0.2">
      <c r="A51" s="2" t="s">
        <v>1717</v>
      </c>
      <c r="B51" s="2" t="s">
        <v>1718</v>
      </c>
      <c r="C51" s="2" t="s">
        <v>1719</v>
      </c>
      <c r="E51" s="2" t="s">
        <v>8</v>
      </c>
      <c r="F51" s="2" t="s">
        <v>1404</v>
      </c>
      <c r="G51" s="2" t="s">
        <v>1749</v>
      </c>
      <c r="H51" s="2">
        <v>4</v>
      </c>
      <c r="I51" s="2" t="s">
        <v>1751</v>
      </c>
      <c r="J51" s="2" t="s">
        <v>11</v>
      </c>
      <c r="K51" s="2">
        <v>2017</v>
      </c>
      <c r="L51" s="2" t="s">
        <v>413</v>
      </c>
      <c r="M51" s="2">
        <v>62</v>
      </c>
      <c r="N51" s="2">
        <v>3.238</v>
      </c>
      <c r="O51" s="2" t="s">
        <v>13</v>
      </c>
      <c r="P51" s="2">
        <v>3.1259999999999999</v>
      </c>
      <c r="Q51" s="2" t="s">
        <v>13</v>
      </c>
      <c r="R51" s="2">
        <v>62</v>
      </c>
      <c r="S51" s="2">
        <v>6.36</v>
      </c>
      <c r="T51" s="2" t="s">
        <v>13</v>
      </c>
      <c r="U51" s="2">
        <v>20.041322999999998</v>
      </c>
      <c r="V51" s="2" t="s">
        <v>13</v>
      </c>
      <c r="W51" s="5" t="str" cm="1">
        <f t="array" ref="W51">_xlfn.TEXTJOIN(", ",TRUE, IF(COUNTIF(G51,"*"&amp;Afferenti!$A$1:'Afferenti'!$A$46&amp;"*"), Afferenti!$A$1:'Afferenti'!$A$46, ""))</f>
        <v>BASTIANONI, MARCHETTINI</v>
      </c>
    </row>
    <row r="52" spans="1:23" x14ac:dyDescent="0.2">
      <c r="A52" s="2" t="s">
        <v>1717</v>
      </c>
      <c r="B52" s="2" t="s">
        <v>1718</v>
      </c>
      <c r="C52" s="2" t="s">
        <v>1719</v>
      </c>
      <c r="E52" s="2" t="s">
        <v>8</v>
      </c>
      <c r="F52" s="2" t="s">
        <v>1404</v>
      </c>
      <c r="G52" s="2" t="s">
        <v>1469</v>
      </c>
      <c r="H52" s="2">
        <v>4</v>
      </c>
      <c r="I52" s="2" t="s">
        <v>1470</v>
      </c>
      <c r="J52" s="2" t="s">
        <v>11</v>
      </c>
      <c r="K52" s="2">
        <v>2018</v>
      </c>
      <c r="L52" s="2" t="s">
        <v>1416</v>
      </c>
      <c r="M52" s="2">
        <v>85</v>
      </c>
      <c r="N52" s="2">
        <v>4.8929999999999998</v>
      </c>
      <c r="O52" s="2" t="s">
        <v>13</v>
      </c>
      <c r="P52" s="2">
        <v>0.33800000000000002</v>
      </c>
      <c r="Q52" s="2" t="s">
        <v>13</v>
      </c>
      <c r="R52" s="2">
        <v>79</v>
      </c>
      <c r="S52" s="2">
        <v>2.82</v>
      </c>
      <c r="T52" s="2" t="s">
        <v>13</v>
      </c>
      <c r="U52" s="2">
        <v>10.606061</v>
      </c>
      <c r="V52" s="2" t="s">
        <v>13</v>
      </c>
      <c r="W52" s="5" t="str" cm="1">
        <f t="array" ref="W52">_xlfn.TEXTJOIN(", ",TRUE, IF(COUNTIF(G52,"*"&amp;Afferenti!$A$1:'Afferenti'!$A$46&amp;"*"), Afferenti!$A$1:'Afferenti'!$A$46, ""))</f>
        <v>BASTIANONI, MARCHETTINI, PULSELLI</v>
      </c>
    </row>
    <row r="53" spans="1:23" x14ac:dyDescent="0.2">
      <c r="A53" s="2" t="s">
        <v>1717</v>
      </c>
      <c r="B53" s="2" t="s">
        <v>1718</v>
      </c>
      <c r="C53" s="2" t="s">
        <v>1719</v>
      </c>
      <c r="E53" s="2" t="s">
        <v>8</v>
      </c>
      <c r="F53" s="2" t="s">
        <v>1404</v>
      </c>
      <c r="G53" s="2" t="s">
        <v>1471</v>
      </c>
      <c r="H53" s="2">
        <v>4</v>
      </c>
      <c r="I53" s="2" t="s">
        <v>1472</v>
      </c>
      <c r="J53" s="2" t="s">
        <v>11</v>
      </c>
      <c r="K53" s="2">
        <v>2018</v>
      </c>
      <c r="L53" s="2" t="s">
        <v>328</v>
      </c>
      <c r="M53" s="2">
        <v>34</v>
      </c>
      <c r="N53" s="2">
        <v>20.744</v>
      </c>
      <c r="O53" s="2" t="s">
        <v>13</v>
      </c>
      <c r="P53" s="2">
        <v>13.275</v>
      </c>
      <c r="Q53" s="2" t="s">
        <v>13</v>
      </c>
      <c r="R53" s="2">
        <v>30</v>
      </c>
      <c r="S53" s="2">
        <v>23.97</v>
      </c>
      <c r="T53" s="2" t="s">
        <v>13</v>
      </c>
      <c r="U53" s="2">
        <v>10.557769</v>
      </c>
      <c r="V53" s="2" t="s">
        <v>13</v>
      </c>
      <c r="W53" s="5" t="str" cm="1">
        <f t="array" ref="W53">_xlfn.TEXTJOIN(", ",TRUE, IF(COUNTIF(G53,"*"&amp;Afferenti!$A$1:'Afferenti'!$A$46&amp;"*"), Afferenti!$A$1:'Afferenti'!$A$46, ""))</f>
        <v>BASTIANONI, PULSELLI</v>
      </c>
    </row>
    <row r="54" spans="1:23" x14ac:dyDescent="0.2">
      <c r="A54" s="2" t="s">
        <v>1717</v>
      </c>
      <c r="B54" s="2" t="s">
        <v>1718</v>
      </c>
      <c r="C54" s="2" t="s">
        <v>1719</v>
      </c>
      <c r="E54" s="2" t="s">
        <v>8</v>
      </c>
      <c r="F54" s="2" t="s">
        <v>1404</v>
      </c>
      <c r="G54" s="2" t="s">
        <v>1473</v>
      </c>
      <c r="H54" s="2">
        <v>5</v>
      </c>
      <c r="I54" s="2" t="s">
        <v>1474</v>
      </c>
      <c r="J54" s="2" t="s">
        <v>11</v>
      </c>
      <c r="K54" s="2">
        <v>2015</v>
      </c>
      <c r="L54" s="2" t="s">
        <v>1475</v>
      </c>
      <c r="M54" s="2">
        <v>49</v>
      </c>
      <c r="N54" s="2">
        <v>9.6780000000000008</v>
      </c>
      <c r="O54" s="2" t="s">
        <v>13</v>
      </c>
      <c r="P54" s="2">
        <v>0.215</v>
      </c>
      <c r="Q54" s="2" t="s">
        <v>13</v>
      </c>
      <c r="R54" s="2">
        <v>38</v>
      </c>
      <c r="S54" s="2">
        <v>14.03</v>
      </c>
      <c r="T54" s="2" t="s">
        <v>13</v>
      </c>
      <c r="U54" s="2">
        <v>4.6669999999999998</v>
      </c>
      <c r="V54" s="2" t="s">
        <v>13</v>
      </c>
      <c r="W54" s="5" t="str" cm="1">
        <f t="array" ref="W54">_xlfn.TEXTJOIN(", ",TRUE, IF(COUNTIF(G54,"*"&amp;Afferenti!$A$1:'Afferenti'!$A$46&amp;"*"), Afferenti!$A$1:'Afferenti'!$A$46, ""))</f>
        <v>BASTIANONI, PULSELLI</v>
      </c>
    </row>
    <row r="55" spans="1:23" x14ac:dyDescent="0.2">
      <c r="A55" s="2" t="s">
        <v>1717</v>
      </c>
      <c r="B55" s="2" t="s">
        <v>1718</v>
      </c>
      <c r="C55" s="2" t="s">
        <v>1719</v>
      </c>
      <c r="E55" s="2" t="s">
        <v>8</v>
      </c>
      <c r="F55" s="2" t="s">
        <v>1404</v>
      </c>
      <c r="G55" s="2" t="s">
        <v>1476</v>
      </c>
      <c r="H55" s="2">
        <v>5</v>
      </c>
      <c r="I55" s="2" t="s">
        <v>1477</v>
      </c>
      <c r="J55" s="2" t="s">
        <v>11</v>
      </c>
      <c r="K55" s="2">
        <v>2019</v>
      </c>
      <c r="L55" s="2" t="s">
        <v>413</v>
      </c>
      <c r="M55" s="2">
        <v>31</v>
      </c>
      <c r="N55" s="2">
        <v>6.1210000000000004</v>
      </c>
      <c r="O55" s="2" t="s">
        <v>13</v>
      </c>
      <c r="P55" s="2">
        <v>3.2850000000000001</v>
      </c>
      <c r="Q55" s="2" t="s">
        <v>13</v>
      </c>
      <c r="R55" s="2">
        <v>27</v>
      </c>
      <c r="S55" s="2">
        <v>12.41</v>
      </c>
      <c r="T55" s="2" t="s">
        <v>13</v>
      </c>
      <c r="U55" s="2">
        <v>22.83</v>
      </c>
      <c r="V55" s="2" t="s">
        <v>13</v>
      </c>
      <c r="W55" s="5" t="str" cm="1">
        <f t="array" ref="W55">_xlfn.TEXTJOIN(", ",TRUE, IF(COUNTIF(G55,"*"&amp;Afferenti!$A$1:'Afferenti'!$A$46&amp;"*"), Afferenti!$A$1:'Afferenti'!$A$46, ""))</f>
        <v>BASTIANONI, MARCHETTINI, PULSELLI</v>
      </c>
    </row>
    <row r="56" spans="1:23" x14ac:dyDescent="0.2">
      <c r="A56" s="2" t="s">
        <v>1717</v>
      </c>
      <c r="B56" s="2" t="s">
        <v>1718</v>
      </c>
      <c r="C56" s="2" t="s">
        <v>1719</v>
      </c>
      <c r="E56" s="2" t="s">
        <v>8</v>
      </c>
      <c r="F56" s="2" t="s">
        <v>1404</v>
      </c>
      <c r="G56" s="2" t="s">
        <v>1752</v>
      </c>
      <c r="H56" s="2">
        <v>5</v>
      </c>
      <c r="I56" s="2" t="s">
        <v>1753</v>
      </c>
      <c r="J56" s="2" t="s">
        <v>11</v>
      </c>
      <c r="K56" s="2">
        <v>2019</v>
      </c>
      <c r="L56" s="2" t="s">
        <v>1409</v>
      </c>
      <c r="M56" s="2">
        <v>22</v>
      </c>
      <c r="N56" s="2">
        <v>16.079000000000001</v>
      </c>
      <c r="O56" s="2" t="s">
        <v>13</v>
      </c>
      <c r="P56" s="2">
        <v>4.4850000000000003</v>
      </c>
      <c r="Q56" s="2" t="s">
        <v>13</v>
      </c>
      <c r="R56" s="2">
        <v>18</v>
      </c>
      <c r="S56" s="2">
        <v>23.86</v>
      </c>
      <c r="T56" s="2" t="s">
        <v>13</v>
      </c>
      <c r="U56" s="2">
        <v>45.094000000000001</v>
      </c>
      <c r="V56" s="2" t="s">
        <v>14</v>
      </c>
      <c r="W56" s="5" t="str" cm="1">
        <f t="array" ref="W56">_xlfn.TEXTJOIN(", ",TRUE, IF(COUNTIF(G56,"*"&amp;Afferenti!$A$1:'Afferenti'!$A$46&amp;"*"), Afferenti!$A$1:'Afferenti'!$A$46, ""))</f>
        <v>BASTIANONI</v>
      </c>
    </row>
    <row r="57" spans="1:23" x14ac:dyDescent="0.2">
      <c r="A57" s="2" t="s">
        <v>1717</v>
      </c>
      <c r="B57" s="2" t="s">
        <v>1718</v>
      </c>
      <c r="C57" s="2" t="s">
        <v>1719</v>
      </c>
      <c r="E57" s="2" t="s">
        <v>8</v>
      </c>
      <c r="F57" s="2" t="s">
        <v>1404</v>
      </c>
      <c r="G57" s="2" t="s">
        <v>1754</v>
      </c>
      <c r="H57" s="2">
        <v>5</v>
      </c>
      <c r="I57" s="2" t="s">
        <v>1755</v>
      </c>
      <c r="J57" s="2" t="s">
        <v>92</v>
      </c>
      <c r="K57" s="2">
        <v>2018</v>
      </c>
      <c r="M57" s="2">
        <v>0</v>
      </c>
      <c r="N57" s="2">
        <v>91.561000000000007</v>
      </c>
      <c r="O57" s="2" t="s">
        <v>33</v>
      </c>
      <c r="P57" s="2">
        <v>95.26</v>
      </c>
      <c r="Q57" s="2" t="s">
        <v>33</v>
      </c>
      <c r="W57" s="5" t="str" cm="1">
        <f t="array" ref="W57">_xlfn.TEXTJOIN(", ",TRUE, IF(COUNTIF(G57,"*"&amp;Afferenti!$A$1:'Afferenti'!$A$46&amp;"*"), Afferenti!$A$1:'Afferenti'!$A$46, ""))</f>
        <v>BASTIANONI, PULSELLI</v>
      </c>
    </row>
    <row r="58" spans="1:23" x14ac:dyDescent="0.2">
      <c r="A58" s="2" t="s">
        <v>1717</v>
      </c>
      <c r="B58" s="2" t="s">
        <v>1718</v>
      </c>
      <c r="C58" s="2" t="s">
        <v>1719</v>
      </c>
      <c r="E58" s="2" t="s">
        <v>8</v>
      </c>
      <c r="F58" s="2" t="s">
        <v>1404</v>
      </c>
      <c r="G58" s="2" t="s">
        <v>1756</v>
      </c>
      <c r="H58" s="2">
        <v>5</v>
      </c>
      <c r="I58" s="2" t="s">
        <v>1757</v>
      </c>
      <c r="J58" s="2" t="s">
        <v>109</v>
      </c>
      <c r="K58" s="2">
        <v>2017</v>
      </c>
      <c r="W58" s="5" t="str" cm="1">
        <f t="array" ref="W58">_xlfn.TEXTJOIN(", ",TRUE, IF(COUNTIF(G58,"*"&amp;Afferenti!$A$1:'Afferenti'!$A$46&amp;"*"), Afferenti!$A$1:'Afferenti'!$A$46, ""))</f>
        <v>BASTIANONI</v>
      </c>
    </row>
    <row r="59" spans="1:23" x14ac:dyDescent="0.2">
      <c r="A59" s="2" t="s">
        <v>1717</v>
      </c>
      <c r="B59" s="2" t="s">
        <v>1718</v>
      </c>
      <c r="C59" s="2" t="s">
        <v>1719</v>
      </c>
      <c r="E59" s="2" t="s">
        <v>8</v>
      </c>
      <c r="F59" s="2" t="s">
        <v>1404</v>
      </c>
      <c r="G59" s="2" t="s">
        <v>1480</v>
      </c>
      <c r="H59" s="2">
        <v>6</v>
      </c>
      <c r="I59" s="2" t="s">
        <v>1481</v>
      </c>
      <c r="J59" s="2" t="s">
        <v>92</v>
      </c>
      <c r="K59" s="2">
        <v>2016</v>
      </c>
      <c r="W59" s="5" t="str" cm="1">
        <f t="array" ref="W59">_xlfn.TEXTJOIN(", ",TRUE, IF(COUNTIF(G59,"*"&amp;Afferenti!$A$1:'Afferenti'!$A$46&amp;"*"), Afferenti!$A$1:'Afferenti'!$A$46, ""))</f>
        <v>BASTIANONI, PULSELLI</v>
      </c>
    </row>
    <row r="60" spans="1:23" x14ac:dyDescent="0.2">
      <c r="A60" s="2" t="s">
        <v>1717</v>
      </c>
      <c r="B60" s="2" t="s">
        <v>1718</v>
      </c>
      <c r="C60" s="2" t="s">
        <v>1719</v>
      </c>
      <c r="E60" s="2" t="s">
        <v>8</v>
      </c>
      <c r="F60" s="2" t="s">
        <v>1404</v>
      </c>
      <c r="G60" s="2" t="s">
        <v>1482</v>
      </c>
      <c r="H60" s="2">
        <v>5</v>
      </c>
      <c r="I60" s="2" t="s">
        <v>1483</v>
      </c>
      <c r="J60" s="2" t="s">
        <v>11</v>
      </c>
      <c r="K60" s="2">
        <v>2016</v>
      </c>
      <c r="L60" s="2" t="s">
        <v>1484</v>
      </c>
      <c r="M60" s="2">
        <v>148</v>
      </c>
      <c r="N60" s="2">
        <v>24.564</v>
      </c>
      <c r="O60" s="2" t="s">
        <v>13</v>
      </c>
      <c r="P60" s="2">
        <v>10.351000000000001</v>
      </c>
      <c r="Q60" s="2" t="s">
        <v>13</v>
      </c>
      <c r="R60" s="2">
        <v>113</v>
      </c>
      <c r="S60" s="2">
        <v>24.41</v>
      </c>
      <c r="T60" s="2" t="s">
        <v>13</v>
      </c>
      <c r="W60" s="5" t="str" cm="1">
        <f t="array" ref="W60">_xlfn.TEXTJOIN(", ",TRUE, IF(COUNTIF(G60,"*"&amp;Afferenti!$A$1:'Afferenti'!$A$46&amp;"*"), Afferenti!$A$1:'Afferenti'!$A$46, ""))</f>
        <v>BASTIANONI, MARCHETTINI, PULSELLI</v>
      </c>
    </row>
    <row r="61" spans="1:23" x14ac:dyDescent="0.2">
      <c r="A61" s="2" t="s">
        <v>1717</v>
      </c>
      <c r="B61" s="2" t="s">
        <v>1718</v>
      </c>
      <c r="C61" s="2" t="s">
        <v>1719</v>
      </c>
      <c r="E61" s="2" t="s">
        <v>8</v>
      </c>
      <c r="F61" s="2" t="s">
        <v>1404</v>
      </c>
      <c r="G61" s="2" t="s">
        <v>1487</v>
      </c>
      <c r="H61" s="2">
        <v>7</v>
      </c>
      <c r="I61" s="2" t="s">
        <v>1488</v>
      </c>
      <c r="J61" s="2" t="s">
        <v>109</v>
      </c>
      <c r="K61" s="2">
        <v>2018</v>
      </c>
      <c r="W61" s="5" t="str" cm="1">
        <f t="array" ref="W61">_xlfn.TEXTJOIN(", ",TRUE, IF(COUNTIF(G61,"*"&amp;Afferenti!$A$1:'Afferenti'!$A$46&amp;"*"), Afferenti!$A$1:'Afferenti'!$A$46, ""))</f>
        <v>BASTIANONI, PULSELLI</v>
      </c>
    </row>
    <row r="62" spans="1:23" x14ac:dyDescent="0.2">
      <c r="A62" s="2" t="s">
        <v>1717</v>
      </c>
      <c r="B62" s="2" t="s">
        <v>1718</v>
      </c>
      <c r="C62" s="2" t="s">
        <v>1719</v>
      </c>
      <c r="E62" s="2" t="s">
        <v>8</v>
      </c>
      <c r="F62" s="2" t="s">
        <v>1404</v>
      </c>
      <c r="G62" s="2" t="s">
        <v>1489</v>
      </c>
      <c r="H62" s="2">
        <v>8</v>
      </c>
      <c r="I62" s="2" t="s">
        <v>1490</v>
      </c>
      <c r="J62" s="2" t="s">
        <v>11</v>
      </c>
      <c r="K62" s="2">
        <v>2018</v>
      </c>
      <c r="L62" s="2" t="s">
        <v>413</v>
      </c>
      <c r="M62" s="2">
        <v>82</v>
      </c>
      <c r="N62" s="2">
        <v>1.411</v>
      </c>
      <c r="O62" s="2" t="s">
        <v>13</v>
      </c>
      <c r="P62" s="2">
        <v>3.0840000000000001</v>
      </c>
      <c r="Q62" s="2" t="s">
        <v>13</v>
      </c>
      <c r="R62" s="2">
        <v>74</v>
      </c>
      <c r="S62" s="2">
        <v>2.71</v>
      </c>
      <c r="T62" s="2" t="s">
        <v>13</v>
      </c>
      <c r="U62" s="2">
        <v>17.729084</v>
      </c>
      <c r="V62" s="2" t="s">
        <v>13</v>
      </c>
      <c r="W62" s="5" t="str" cm="1">
        <f t="array" ref="W62">_xlfn.TEXTJOIN(", ",TRUE, IF(COUNTIF(G62,"*"&amp;Afferenti!$A$1:'Afferenti'!$A$46&amp;"*"), Afferenti!$A$1:'Afferenti'!$A$46, ""))</f>
        <v>BASTIANONI, PULSELLI</v>
      </c>
    </row>
    <row r="63" spans="1:23" x14ac:dyDescent="0.2">
      <c r="A63" s="2" t="s">
        <v>1758</v>
      </c>
      <c r="B63" s="2" t="s">
        <v>1027</v>
      </c>
      <c r="C63" s="2" t="s">
        <v>1759</v>
      </c>
      <c r="E63" s="2" t="s">
        <v>69</v>
      </c>
      <c r="F63" s="2" t="s">
        <v>590</v>
      </c>
      <c r="G63" s="2" t="s">
        <v>1760</v>
      </c>
      <c r="H63" s="2">
        <v>1</v>
      </c>
      <c r="I63" s="2" t="s">
        <v>1761</v>
      </c>
      <c r="J63" s="2" t="s">
        <v>11</v>
      </c>
      <c r="K63" s="2">
        <v>2016</v>
      </c>
      <c r="L63" s="2" t="s">
        <v>1762</v>
      </c>
      <c r="M63" s="2">
        <v>5</v>
      </c>
      <c r="N63" s="2">
        <v>66.233999999999995</v>
      </c>
      <c r="O63" s="2" t="s">
        <v>26</v>
      </c>
      <c r="P63" s="2">
        <v>55.155999999999999</v>
      </c>
      <c r="Q63" s="2" t="s">
        <v>26</v>
      </c>
      <c r="R63" s="2">
        <v>5</v>
      </c>
      <c r="S63" s="2">
        <v>72.84</v>
      </c>
      <c r="T63" s="2" t="s">
        <v>26</v>
      </c>
      <c r="U63" s="2">
        <v>66.417910000000006</v>
      </c>
      <c r="V63" s="2" t="s">
        <v>26</v>
      </c>
      <c r="W63" s="5" t="str" cm="1">
        <f t="array" ref="W63">_xlfn.TEXTJOIN(", ",TRUE, IF(COUNTIF(G63,"*"&amp;Afferenti!$A$1:'Afferenti'!$A$46&amp;"*"), Afferenti!$A$1:'Afferenti'!$A$46, ""))</f>
        <v>BEVILACQUA</v>
      </c>
    </row>
    <row r="64" spans="1:23" x14ac:dyDescent="0.2">
      <c r="A64" s="2" t="s">
        <v>1758</v>
      </c>
      <c r="B64" s="2" t="s">
        <v>1027</v>
      </c>
      <c r="C64" s="2" t="s">
        <v>1759</v>
      </c>
      <c r="E64" s="2" t="s">
        <v>69</v>
      </c>
      <c r="F64" s="2" t="s">
        <v>590</v>
      </c>
      <c r="G64" s="2" t="s">
        <v>1760</v>
      </c>
      <c r="H64" s="2">
        <v>1</v>
      </c>
      <c r="I64" s="2" t="s">
        <v>1763</v>
      </c>
      <c r="J64" s="2" t="s">
        <v>11</v>
      </c>
      <c r="K64" s="2">
        <v>2018</v>
      </c>
      <c r="L64" s="2" t="s">
        <v>1764</v>
      </c>
      <c r="M64" s="2">
        <v>3</v>
      </c>
      <c r="N64" s="2">
        <v>74.278999999999996</v>
      </c>
      <c r="O64" s="2" t="s">
        <v>26</v>
      </c>
      <c r="P64" s="2">
        <v>26.408000000000001</v>
      </c>
      <c r="Q64" s="2" t="s">
        <v>14</v>
      </c>
      <c r="R64" s="2">
        <v>3</v>
      </c>
      <c r="S64" s="2">
        <v>76.41</v>
      </c>
      <c r="T64" s="2" t="s">
        <v>33</v>
      </c>
      <c r="U64" s="2">
        <v>28.947368999999998</v>
      </c>
      <c r="V64" s="2" t="s">
        <v>14</v>
      </c>
      <c r="W64" s="5" t="str" cm="1">
        <f t="array" ref="W64">_xlfn.TEXTJOIN(", ",TRUE, IF(COUNTIF(G64,"*"&amp;Afferenti!$A$1:'Afferenti'!$A$46&amp;"*"), Afferenti!$A$1:'Afferenti'!$A$46, ""))</f>
        <v>BEVILACQUA</v>
      </c>
    </row>
    <row r="65" spans="1:23" x14ac:dyDescent="0.2">
      <c r="A65" s="2" t="s">
        <v>1758</v>
      </c>
      <c r="B65" s="2" t="s">
        <v>1027</v>
      </c>
      <c r="C65" s="2" t="s">
        <v>1759</v>
      </c>
      <c r="E65" s="2" t="s">
        <v>69</v>
      </c>
      <c r="F65" s="2" t="s">
        <v>590</v>
      </c>
      <c r="G65" s="2" t="s">
        <v>1760</v>
      </c>
      <c r="H65" s="2">
        <v>1</v>
      </c>
      <c r="I65" s="2" t="s">
        <v>1765</v>
      </c>
      <c r="J65" s="2" t="s">
        <v>11</v>
      </c>
      <c r="K65" s="2">
        <v>2016</v>
      </c>
      <c r="L65" s="2" t="s">
        <v>1766</v>
      </c>
      <c r="M65" s="2">
        <v>19</v>
      </c>
      <c r="N65" s="2">
        <v>29.338999999999999</v>
      </c>
      <c r="O65" s="2" t="s">
        <v>14</v>
      </c>
      <c r="R65" s="2">
        <v>18</v>
      </c>
      <c r="S65" s="2">
        <v>36.700000000000003</v>
      </c>
      <c r="T65" s="2" t="s">
        <v>14</v>
      </c>
      <c r="W65" s="5" t="str" cm="1">
        <f t="array" ref="W65">_xlfn.TEXTJOIN(", ",TRUE, IF(COUNTIF(G65,"*"&amp;Afferenti!$A$1:'Afferenti'!$A$46&amp;"*"), Afferenti!$A$1:'Afferenti'!$A$46, ""))</f>
        <v>BEVILACQUA</v>
      </c>
    </row>
    <row r="66" spans="1:23" x14ac:dyDescent="0.2">
      <c r="A66" s="2" t="s">
        <v>1758</v>
      </c>
      <c r="B66" s="2" t="s">
        <v>1027</v>
      </c>
      <c r="C66" s="2" t="s">
        <v>1759</v>
      </c>
      <c r="E66" s="2" t="s">
        <v>69</v>
      </c>
      <c r="F66" s="2" t="s">
        <v>590</v>
      </c>
      <c r="G66" s="2" t="s">
        <v>1760</v>
      </c>
      <c r="H66" s="2">
        <v>1</v>
      </c>
      <c r="I66" s="2" t="s">
        <v>1767</v>
      </c>
      <c r="J66" s="2" t="s">
        <v>11</v>
      </c>
      <c r="K66" s="2">
        <v>2019</v>
      </c>
      <c r="L66" s="2" t="s">
        <v>253</v>
      </c>
      <c r="M66" s="2">
        <v>3</v>
      </c>
      <c r="N66" s="2">
        <v>71.715999999999994</v>
      </c>
      <c r="O66" s="2" t="s">
        <v>26</v>
      </c>
      <c r="P66" s="2">
        <v>8.9280000000000008</v>
      </c>
      <c r="Q66" s="2" t="s">
        <v>13</v>
      </c>
      <c r="R66" s="2">
        <v>3</v>
      </c>
      <c r="S66" s="2">
        <v>67.41</v>
      </c>
      <c r="T66" s="2" t="s">
        <v>26</v>
      </c>
      <c r="U66" s="2">
        <v>6.4710000000000001</v>
      </c>
      <c r="V66" s="2" t="s">
        <v>13</v>
      </c>
      <c r="W66" s="5" t="str" cm="1">
        <f t="array" ref="W66">_xlfn.TEXTJOIN(", ",TRUE, IF(COUNTIF(G66,"*"&amp;Afferenti!$A$1:'Afferenti'!$A$46&amp;"*"), Afferenti!$A$1:'Afferenti'!$A$46, ""))</f>
        <v>BEVILACQUA</v>
      </c>
    </row>
    <row r="67" spans="1:23" x14ac:dyDescent="0.2">
      <c r="A67" s="2" t="s">
        <v>1758</v>
      </c>
      <c r="B67" s="2" t="s">
        <v>1027</v>
      </c>
      <c r="C67" s="2" t="s">
        <v>1759</v>
      </c>
      <c r="E67" s="2" t="s">
        <v>69</v>
      </c>
      <c r="F67" s="2" t="s">
        <v>590</v>
      </c>
      <c r="G67" s="2" t="s">
        <v>1768</v>
      </c>
      <c r="H67" s="2">
        <v>3</v>
      </c>
      <c r="I67" s="2" t="s">
        <v>1769</v>
      </c>
      <c r="J67" s="2" t="s">
        <v>11</v>
      </c>
      <c r="K67" s="2">
        <v>2016</v>
      </c>
      <c r="L67" s="2" t="s">
        <v>1709</v>
      </c>
      <c r="M67" s="2">
        <v>8</v>
      </c>
      <c r="N67" s="2">
        <v>52.335999999999999</v>
      </c>
      <c r="O67" s="2" t="s">
        <v>26</v>
      </c>
      <c r="R67" s="2">
        <v>8</v>
      </c>
      <c r="S67" s="2">
        <v>58.87</v>
      </c>
      <c r="T67" s="2" t="s">
        <v>26</v>
      </c>
      <c r="W67" s="5" t="str" cm="1">
        <f t="array" ref="W67">_xlfn.TEXTJOIN(", ",TRUE, IF(COUNTIF(G67,"*"&amp;Afferenti!$A$1:'Afferenti'!$A$46&amp;"*"), Afferenti!$A$1:'Afferenti'!$A$46, ""))</f>
        <v>BEVILACQUA, BIANCALANA</v>
      </c>
    </row>
    <row r="68" spans="1:23" x14ac:dyDescent="0.2">
      <c r="A68" s="2" t="s">
        <v>1758</v>
      </c>
      <c r="B68" s="2" t="s">
        <v>1027</v>
      </c>
      <c r="C68" s="2" t="s">
        <v>1759</v>
      </c>
      <c r="E68" s="2" t="s">
        <v>69</v>
      </c>
      <c r="F68" s="2" t="s">
        <v>590</v>
      </c>
      <c r="G68" s="2" t="s">
        <v>1770</v>
      </c>
      <c r="H68" s="2">
        <v>4</v>
      </c>
      <c r="I68" s="2" t="s">
        <v>1771</v>
      </c>
      <c r="J68" s="2" t="s">
        <v>11</v>
      </c>
      <c r="K68" s="2">
        <v>2016</v>
      </c>
      <c r="L68" s="2" t="s">
        <v>1772</v>
      </c>
      <c r="M68" s="2">
        <v>44</v>
      </c>
      <c r="N68" s="2">
        <v>11.103999999999999</v>
      </c>
      <c r="O68" s="2" t="s">
        <v>13</v>
      </c>
      <c r="P68" s="2">
        <v>36.999000000000002</v>
      </c>
      <c r="Q68" s="2" t="s">
        <v>14</v>
      </c>
      <c r="R68" s="2">
        <v>36</v>
      </c>
      <c r="S68" s="2">
        <v>11.09</v>
      </c>
      <c r="T68" s="2" t="s">
        <v>13</v>
      </c>
      <c r="U68" s="2">
        <v>49.662163</v>
      </c>
      <c r="V68" s="2" t="s">
        <v>14</v>
      </c>
      <c r="W68" s="5" t="str" cm="1">
        <f t="array" ref="W68">_xlfn.TEXTJOIN(", ",TRUE, IF(COUNTIF(G68,"*"&amp;Afferenti!$A$1:'Afferenti'!$A$46&amp;"*"), Afferenti!$A$1:'Afferenti'!$A$46, ""))</f>
        <v>BEVILACQUA, BIANCALANA</v>
      </c>
    </row>
    <row r="69" spans="1:23" x14ac:dyDescent="0.2">
      <c r="A69" s="2" t="s">
        <v>1758</v>
      </c>
      <c r="B69" s="2" t="s">
        <v>1027</v>
      </c>
      <c r="C69" s="2" t="s">
        <v>1759</v>
      </c>
      <c r="E69" s="2" t="s">
        <v>69</v>
      </c>
      <c r="F69" s="2" t="s">
        <v>590</v>
      </c>
      <c r="G69" s="2" t="s">
        <v>1773</v>
      </c>
      <c r="H69" s="2">
        <v>4</v>
      </c>
      <c r="I69" s="2" t="s">
        <v>1774</v>
      </c>
      <c r="J69" s="2" t="s">
        <v>11</v>
      </c>
      <c r="K69" s="2">
        <v>2016</v>
      </c>
      <c r="L69" s="2" t="s">
        <v>1775</v>
      </c>
      <c r="M69" s="2">
        <v>26</v>
      </c>
      <c r="N69" s="2">
        <v>16.707000000000001</v>
      </c>
      <c r="O69" s="2" t="s">
        <v>13</v>
      </c>
      <c r="P69" s="2">
        <v>21.346</v>
      </c>
      <c r="Q69" s="2" t="s">
        <v>13</v>
      </c>
      <c r="R69" s="2">
        <v>26</v>
      </c>
      <c r="S69" s="2">
        <v>10.96</v>
      </c>
      <c r="T69" s="2" t="s">
        <v>13</v>
      </c>
      <c r="U69" s="2">
        <v>29.761906</v>
      </c>
      <c r="V69" s="2" t="s">
        <v>14</v>
      </c>
      <c r="W69" s="5" t="str" cm="1">
        <f t="array" ref="W69">_xlfn.TEXTJOIN(", ",TRUE, IF(COUNTIF(G69,"*"&amp;Afferenti!$A$1:'Afferenti'!$A$46&amp;"*"), Afferenti!$A$1:'Afferenti'!$A$46, ""))</f>
        <v>BEVILACQUA, BIANCALANA, ROSSI</v>
      </c>
    </row>
    <row r="70" spans="1:23" x14ac:dyDescent="0.2">
      <c r="A70" s="2" t="s">
        <v>1758</v>
      </c>
      <c r="B70" s="2" t="s">
        <v>1027</v>
      </c>
      <c r="C70" s="2" t="s">
        <v>1759</v>
      </c>
      <c r="E70" s="2" t="s">
        <v>69</v>
      </c>
      <c r="F70" s="2" t="s">
        <v>590</v>
      </c>
      <c r="G70" s="2" t="s">
        <v>1776</v>
      </c>
      <c r="H70" s="2">
        <v>4</v>
      </c>
      <c r="I70" s="2" t="s">
        <v>1777</v>
      </c>
      <c r="J70" s="2" t="s">
        <v>11</v>
      </c>
      <c r="K70" s="2">
        <v>2019</v>
      </c>
      <c r="L70" s="2" t="s">
        <v>1778</v>
      </c>
      <c r="M70" s="2">
        <v>10</v>
      </c>
      <c r="N70" s="2">
        <v>36.776000000000003</v>
      </c>
      <c r="O70" s="2" t="s">
        <v>14</v>
      </c>
      <c r="P70" s="2">
        <v>8.5589999999999993</v>
      </c>
      <c r="Q70" s="2" t="s">
        <v>13</v>
      </c>
      <c r="R70" s="2">
        <v>11</v>
      </c>
      <c r="S70" s="2">
        <v>45.3</v>
      </c>
      <c r="T70" s="2" t="s">
        <v>14</v>
      </c>
      <c r="U70" s="2">
        <v>23.547999999999998</v>
      </c>
      <c r="V70" s="2" t="s">
        <v>13</v>
      </c>
      <c r="W70" s="5" t="str" cm="1">
        <f t="array" ref="W70">_xlfn.TEXTJOIN(", ",TRUE, IF(COUNTIF(G70,"*"&amp;Afferenti!$A$1:'Afferenti'!$A$46&amp;"*"), Afferenti!$A$1:'Afferenti'!$A$46, ""))</f>
        <v>BEVILACQUA, BIANCALANA</v>
      </c>
    </row>
    <row r="71" spans="1:23" x14ac:dyDescent="0.2">
      <c r="A71" s="2" t="s">
        <v>1758</v>
      </c>
      <c r="B71" s="2" t="s">
        <v>1027</v>
      </c>
      <c r="C71" s="2" t="s">
        <v>1759</v>
      </c>
      <c r="E71" s="2" t="s">
        <v>69</v>
      </c>
      <c r="F71" s="2" t="s">
        <v>590</v>
      </c>
      <c r="G71" s="2" t="s">
        <v>1776</v>
      </c>
      <c r="H71" s="2">
        <v>4</v>
      </c>
      <c r="I71" s="2" t="s">
        <v>1779</v>
      </c>
      <c r="J71" s="2" t="s">
        <v>11</v>
      </c>
      <c r="K71" s="2">
        <v>2019</v>
      </c>
      <c r="L71" s="2" t="s">
        <v>1780</v>
      </c>
      <c r="M71" s="2">
        <v>18</v>
      </c>
      <c r="N71" s="2">
        <v>28.780999999999999</v>
      </c>
      <c r="O71" s="2" t="s">
        <v>14</v>
      </c>
      <c r="P71" s="2">
        <v>20.276</v>
      </c>
      <c r="Q71" s="2" t="s">
        <v>13</v>
      </c>
      <c r="R71" s="2">
        <v>18</v>
      </c>
      <c r="S71" s="2">
        <v>27.5</v>
      </c>
      <c r="T71" s="2" t="s">
        <v>14</v>
      </c>
      <c r="U71" s="2">
        <v>20.323</v>
      </c>
      <c r="V71" s="2" t="s">
        <v>13</v>
      </c>
      <c r="W71" s="5" t="str" cm="1">
        <f t="array" ref="W71">_xlfn.TEXTJOIN(", ",TRUE, IF(COUNTIF(G71,"*"&amp;Afferenti!$A$1:'Afferenti'!$A$46&amp;"*"), Afferenti!$A$1:'Afferenti'!$A$46, ""))</f>
        <v>BEVILACQUA, BIANCALANA</v>
      </c>
    </row>
    <row r="72" spans="1:23" x14ac:dyDescent="0.2">
      <c r="A72" s="2" t="s">
        <v>1758</v>
      </c>
      <c r="B72" s="2" t="s">
        <v>1027</v>
      </c>
      <c r="C72" s="2" t="s">
        <v>1759</v>
      </c>
      <c r="E72" s="2" t="s">
        <v>69</v>
      </c>
      <c r="F72" s="2" t="s">
        <v>590</v>
      </c>
      <c r="G72" s="2" t="s">
        <v>1776</v>
      </c>
      <c r="H72" s="2">
        <v>4</v>
      </c>
      <c r="I72" s="2" t="s">
        <v>1781</v>
      </c>
      <c r="J72" s="2" t="s">
        <v>11</v>
      </c>
      <c r="K72" s="2">
        <v>2019</v>
      </c>
      <c r="L72" s="2" t="s">
        <v>1780</v>
      </c>
      <c r="M72" s="2">
        <v>10</v>
      </c>
      <c r="N72" s="2">
        <v>43.686</v>
      </c>
      <c r="O72" s="2" t="s">
        <v>14</v>
      </c>
      <c r="P72" s="2">
        <v>20.276</v>
      </c>
      <c r="Q72" s="2" t="s">
        <v>13</v>
      </c>
      <c r="R72" s="2">
        <v>11</v>
      </c>
      <c r="S72" s="2">
        <v>45.3</v>
      </c>
      <c r="T72" s="2" t="s">
        <v>14</v>
      </c>
      <c r="U72" s="2">
        <v>20.323</v>
      </c>
      <c r="V72" s="2" t="s">
        <v>13</v>
      </c>
      <c r="W72" s="5" t="str" cm="1">
        <f t="array" ref="W72">_xlfn.TEXTJOIN(", ",TRUE, IF(COUNTIF(G72,"*"&amp;Afferenti!$A$1:'Afferenti'!$A$46&amp;"*"), Afferenti!$A$1:'Afferenti'!$A$46, ""))</f>
        <v>BEVILACQUA, BIANCALANA</v>
      </c>
    </row>
    <row r="73" spans="1:23" x14ac:dyDescent="0.2">
      <c r="A73" s="2" t="s">
        <v>1758</v>
      </c>
      <c r="B73" s="2" t="s">
        <v>1027</v>
      </c>
      <c r="C73" s="2" t="s">
        <v>1759</v>
      </c>
      <c r="E73" s="2" t="s">
        <v>69</v>
      </c>
      <c r="F73" s="2" t="s">
        <v>590</v>
      </c>
      <c r="G73" s="2" t="s">
        <v>1782</v>
      </c>
      <c r="H73" s="2">
        <v>5</v>
      </c>
      <c r="I73" s="2" t="s">
        <v>1783</v>
      </c>
      <c r="J73" s="2" t="s">
        <v>11</v>
      </c>
      <c r="K73" s="2">
        <v>2019</v>
      </c>
      <c r="L73" s="2" t="s">
        <v>1271</v>
      </c>
      <c r="M73" s="2">
        <v>3</v>
      </c>
      <c r="N73" s="2">
        <v>70.233999999999995</v>
      </c>
      <c r="O73" s="2" t="s">
        <v>26</v>
      </c>
      <c r="P73" s="2">
        <v>48.087000000000003</v>
      </c>
      <c r="Q73" s="2" t="s">
        <v>14</v>
      </c>
      <c r="R73" s="2">
        <v>3</v>
      </c>
      <c r="S73" s="2">
        <v>79.34</v>
      </c>
      <c r="T73" s="2" t="s">
        <v>33</v>
      </c>
      <c r="U73" s="2">
        <v>64.843999999999994</v>
      </c>
      <c r="V73" s="2" t="s">
        <v>26</v>
      </c>
      <c r="W73" s="5" t="str" cm="1">
        <f t="array" ref="W73">_xlfn.TEXTJOIN(", ",TRUE, IF(COUNTIF(G73,"*"&amp;Afferenti!$A$1:'Afferenti'!$A$46&amp;"*"), Afferenti!$A$1:'Afferenti'!$A$46, ""))</f>
        <v>BEVILACQUA, BIANCALANA</v>
      </c>
    </row>
    <row r="74" spans="1:23" x14ac:dyDescent="0.2">
      <c r="A74" s="2" t="s">
        <v>1758</v>
      </c>
      <c r="B74" s="2" t="s">
        <v>1027</v>
      </c>
      <c r="C74" s="2" t="s">
        <v>1759</v>
      </c>
      <c r="E74" s="2" t="s">
        <v>69</v>
      </c>
      <c r="F74" s="2" t="s">
        <v>590</v>
      </c>
      <c r="G74" s="2" t="s">
        <v>1784</v>
      </c>
      <c r="H74" s="2">
        <v>6</v>
      </c>
      <c r="I74" s="2" t="s">
        <v>1785</v>
      </c>
      <c r="J74" s="2" t="s">
        <v>11</v>
      </c>
      <c r="K74" s="2">
        <v>2017</v>
      </c>
      <c r="L74" s="2" t="s">
        <v>1271</v>
      </c>
      <c r="M74" s="2">
        <v>6</v>
      </c>
      <c r="N74" s="2">
        <v>59.896999999999998</v>
      </c>
      <c r="O74" s="2" t="s">
        <v>26</v>
      </c>
      <c r="P74" s="2">
        <v>53.752000000000002</v>
      </c>
      <c r="Q74" s="2" t="s">
        <v>26</v>
      </c>
      <c r="R74" s="2">
        <v>6</v>
      </c>
      <c r="S74" s="2">
        <v>66.89</v>
      </c>
      <c r="T74" s="2" t="s">
        <v>26</v>
      </c>
      <c r="U74" s="2">
        <v>59.836067</v>
      </c>
      <c r="V74" s="2" t="s">
        <v>26</v>
      </c>
      <c r="W74" s="5" t="str" cm="1">
        <f t="array" ref="W74">_xlfn.TEXTJOIN(", ",TRUE, IF(COUNTIF(G74,"*"&amp;Afferenti!$A$1:'Afferenti'!$A$46&amp;"*"), Afferenti!$A$1:'Afferenti'!$A$46, ""))</f>
        <v>BEVILACQUA, BIANCALANA</v>
      </c>
    </row>
    <row r="75" spans="1:23" x14ac:dyDescent="0.2">
      <c r="A75" s="2" t="s">
        <v>1758</v>
      </c>
      <c r="B75" s="2" t="s">
        <v>1027</v>
      </c>
      <c r="C75" s="2" t="s">
        <v>1759</v>
      </c>
      <c r="E75" s="2" t="s">
        <v>69</v>
      </c>
      <c r="F75" s="2" t="s">
        <v>590</v>
      </c>
      <c r="G75" s="2" t="s">
        <v>1786</v>
      </c>
      <c r="H75" s="2">
        <v>6</v>
      </c>
      <c r="I75" s="2" t="s">
        <v>1787</v>
      </c>
      <c r="J75" s="2" t="s">
        <v>11</v>
      </c>
      <c r="K75" s="2">
        <v>2017</v>
      </c>
      <c r="L75" s="2" t="s">
        <v>1788</v>
      </c>
      <c r="M75" s="2">
        <v>12</v>
      </c>
      <c r="N75" s="2">
        <v>50.496000000000002</v>
      </c>
      <c r="O75" s="2" t="s">
        <v>26</v>
      </c>
      <c r="P75" s="2">
        <v>0.71</v>
      </c>
      <c r="Q75" s="2" t="s">
        <v>13</v>
      </c>
      <c r="R75" s="2">
        <v>13</v>
      </c>
      <c r="S75" s="2">
        <v>46.28</v>
      </c>
      <c r="T75" s="2" t="s">
        <v>14</v>
      </c>
      <c r="U75" s="2">
        <v>6.7567570000000003</v>
      </c>
      <c r="V75" s="2" t="s">
        <v>13</v>
      </c>
      <c r="W75" s="5" t="str" cm="1">
        <f t="array" ref="W75">_xlfn.TEXTJOIN(", ",TRUE, IF(COUNTIF(G75,"*"&amp;Afferenti!$A$1:'Afferenti'!$A$46&amp;"*"), Afferenti!$A$1:'Afferenti'!$A$46, ""))</f>
        <v>BEVILACQUA, BIANCALANA, ROSSI</v>
      </c>
    </row>
    <row r="76" spans="1:23" x14ac:dyDescent="0.2">
      <c r="A76" s="2" t="s">
        <v>1758</v>
      </c>
      <c r="B76" s="2" t="s">
        <v>1027</v>
      </c>
      <c r="C76" s="2" t="s">
        <v>1759</v>
      </c>
      <c r="E76" s="2" t="s">
        <v>69</v>
      </c>
      <c r="F76" s="2" t="s">
        <v>590</v>
      </c>
      <c r="G76" s="2" t="s">
        <v>1310</v>
      </c>
      <c r="H76" s="2">
        <v>10</v>
      </c>
      <c r="I76" s="2" t="s">
        <v>1311</v>
      </c>
      <c r="J76" s="2" t="s">
        <v>109</v>
      </c>
      <c r="K76" s="2">
        <v>2017</v>
      </c>
      <c r="M76" s="2">
        <v>0</v>
      </c>
      <c r="N76" s="2">
        <v>51.902000000000001</v>
      </c>
      <c r="O76" s="2" t="s">
        <v>26</v>
      </c>
      <c r="P76" s="2">
        <v>63.395000000000003</v>
      </c>
      <c r="Q76" s="2" t="s">
        <v>26</v>
      </c>
      <c r="R76" s="2">
        <v>0</v>
      </c>
      <c r="S76" s="2">
        <v>100</v>
      </c>
      <c r="T76" s="2" t="s">
        <v>33</v>
      </c>
      <c r="W76" s="5" t="str" cm="1">
        <f t="array" ref="W76">_xlfn.TEXTJOIN(", ",TRUE, IF(COUNTIF(G76,"*"&amp;Afferenti!$A$1:'Afferenti'!$A$46&amp;"*"), Afferenti!$A$1:'Afferenti'!$A$46, ""))</f>
        <v>BEVILACQUA, BIANCALANA, MARINELLI, MARIOTTI</v>
      </c>
    </row>
    <row r="77" spans="1:23" x14ac:dyDescent="0.2">
      <c r="A77" s="2" t="s">
        <v>1789</v>
      </c>
      <c r="B77" s="2" t="s">
        <v>1790</v>
      </c>
      <c r="C77" s="2" t="s">
        <v>1791</v>
      </c>
      <c r="E77" s="2" t="s">
        <v>280</v>
      </c>
      <c r="F77" s="2" t="s">
        <v>590</v>
      </c>
      <c r="G77" s="2" t="s">
        <v>1768</v>
      </c>
      <c r="H77" s="2">
        <v>3</v>
      </c>
      <c r="I77" s="2" t="s">
        <v>1769</v>
      </c>
      <c r="J77" s="2" t="s">
        <v>11</v>
      </c>
      <c r="K77" s="2">
        <v>2016</v>
      </c>
      <c r="L77" s="2" t="s">
        <v>1709</v>
      </c>
      <c r="M77" s="2">
        <v>8</v>
      </c>
      <c r="N77" s="2">
        <v>52.335999999999999</v>
      </c>
      <c r="O77" s="2" t="s">
        <v>26</v>
      </c>
      <c r="R77" s="2">
        <v>8</v>
      </c>
      <c r="S77" s="2">
        <v>58.87</v>
      </c>
      <c r="T77" s="2" t="s">
        <v>26</v>
      </c>
      <c r="W77" s="5" t="str" cm="1">
        <f t="array" ref="W77">_xlfn.TEXTJOIN(", ",TRUE, IF(COUNTIF(G77,"*"&amp;Afferenti!$A$1:'Afferenti'!$A$46&amp;"*"), Afferenti!$A$1:'Afferenti'!$A$46, ""))</f>
        <v>BEVILACQUA, BIANCALANA</v>
      </c>
    </row>
    <row r="78" spans="1:23" x14ac:dyDescent="0.2">
      <c r="A78" s="2" t="s">
        <v>1789</v>
      </c>
      <c r="B78" s="2" t="s">
        <v>1790</v>
      </c>
      <c r="C78" s="2" t="s">
        <v>1791</v>
      </c>
      <c r="E78" s="2" t="s">
        <v>280</v>
      </c>
      <c r="F78" s="2" t="s">
        <v>590</v>
      </c>
      <c r="G78" s="2" t="s">
        <v>1770</v>
      </c>
      <c r="H78" s="2">
        <v>4</v>
      </c>
      <c r="I78" s="2" t="s">
        <v>1771</v>
      </c>
      <c r="J78" s="2" t="s">
        <v>11</v>
      </c>
      <c r="K78" s="2">
        <v>2016</v>
      </c>
      <c r="L78" s="2" t="s">
        <v>1772</v>
      </c>
      <c r="M78" s="2">
        <v>44</v>
      </c>
      <c r="N78" s="2">
        <v>11.103999999999999</v>
      </c>
      <c r="O78" s="2" t="s">
        <v>13</v>
      </c>
      <c r="P78" s="2">
        <v>36.999000000000002</v>
      </c>
      <c r="Q78" s="2" t="s">
        <v>14</v>
      </c>
      <c r="R78" s="2">
        <v>36</v>
      </c>
      <c r="S78" s="2">
        <v>11.09</v>
      </c>
      <c r="T78" s="2" t="s">
        <v>13</v>
      </c>
      <c r="U78" s="2">
        <v>49.662163</v>
      </c>
      <c r="V78" s="2" t="s">
        <v>14</v>
      </c>
      <c r="W78" s="5" t="str" cm="1">
        <f t="array" ref="W78">_xlfn.TEXTJOIN(", ",TRUE, IF(COUNTIF(G78,"*"&amp;Afferenti!$A$1:'Afferenti'!$A$46&amp;"*"), Afferenti!$A$1:'Afferenti'!$A$46, ""))</f>
        <v>BEVILACQUA, BIANCALANA</v>
      </c>
    </row>
    <row r="79" spans="1:23" x14ac:dyDescent="0.2">
      <c r="A79" s="2" t="s">
        <v>1789</v>
      </c>
      <c r="B79" s="2" t="s">
        <v>1790</v>
      </c>
      <c r="C79" s="2" t="s">
        <v>1791</v>
      </c>
      <c r="E79" s="2" t="s">
        <v>280</v>
      </c>
      <c r="F79" s="2" t="s">
        <v>590</v>
      </c>
      <c r="G79" s="2" t="s">
        <v>1773</v>
      </c>
      <c r="H79" s="2">
        <v>4</v>
      </c>
      <c r="I79" s="2" t="s">
        <v>1774</v>
      </c>
      <c r="J79" s="2" t="s">
        <v>11</v>
      </c>
      <c r="K79" s="2">
        <v>2016</v>
      </c>
      <c r="L79" s="2" t="s">
        <v>1775</v>
      </c>
      <c r="M79" s="2">
        <v>26</v>
      </c>
      <c r="N79" s="2">
        <v>16.707000000000001</v>
      </c>
      <c r="O79" s="2" t="s">
        <v>13</v>
      </c>
      <c r="P79" s="2">
        <v>21.346</v>
      </c>
      <c r="Q79" s="2" t="s">
        <v>13</v>
      </c>
      <c r="R79" s="2">
        <v>26</v>
      </c>
      <c r="S79" s="2">
        <v>10.96</v>
      </c>
      <c r="T79" s="2" t="s">
        <v>13</v>
      </c>
      <c r="U79" s="2">
        <v>29.761906</v>
      </c>
      <c r="V79" s="2" t="s">
        <v>14</v>
      </c>
      <c r="W79" s="5" t="str" cm="1">
        <f t="array" ref="W79">_xlfn.TEXTJOIN(", ",TRUE, IF(COUNTIF(G79,"*"&amp;Afferenti!$A$1:'Afferenti'!$A$46&amp;"*"), Afferenti!$A$1:'Afferenti'!$A$46, ""))</f>
        <v>BEVILACQUA, BIANCALANA, ROSSI</v>
      </c>
    </row>
    <row r="80" spans="1:23" x14ac:dyDescent="0.2">
      <c r="A80" s="2" t="s">
        <v>1789</v>
      </c>
      <c r="B80" s="2" t="s">
        <v>1790</v>
      </c>
      <c r="C80" s="2" t="s">
        <v>1791</v>
      </c>
      <c r="E80" s="2" t="s">
        <v>280</v>
      </c>
      <c r="F80" s="2" t="s">
        <v>590</v>
      </c>
      <c r="G80" s="2" t="s">
        <v>1776</v>
      </c>
      <c r="H80" s="2">
        <v>4</v>
      </c>
      <c r="I80" s="2" t="s">
        <v>1777</v>
      </c>
      <c r="J80" s="2" t="s">
        <v>11</v>
      </c>
      <c r="K80" s="2">
        <v>2019</v>
      </c>
      <c r="L80" s="2" t="s">
        <v>1778</v>
      </c>
      <c r="M80" s="2">
        <v>10</v>
      </c>
      <c r="N80" s="2">
        <v>36.776000000000003</v>
      </c>
      <c r="O80" s="2" t="s">
        <v>14</v>
      </c>
      <c r="P80" s="2">
        <v>8.5589999999999993</v>
      </c>
      <c r="Q80" s="2" t="s">
        <v>13</v>
      </c>
      <c r="R80" s="2">
        <v>11</v>
      </c>
      <c r="S80" s="2">
        <v>45.3</v>
      </c>
      <c r="T80" s="2" t="s">
        <v>14</v>
      </c>
      <c r="U80" s="2">
        <v>23.547999999999998</v>
      </c>
      <c r="V80" s="2" t="s">
        <v>13</v>
      </c>
      <c r="W80" s="5" t="str" cm="1">
        <f t="array" ref="W80">_xlfn.TEXTJOIN(", ",TRUE, IF(COUNTIF(G80,"*"&amp;Afferenti!$A$1:'Afferenti'!$A$46&amp;"*"), Afferenti!$A$1:'Afferenti'!$A$46, ""))</f>
        <v>BEVILACQUA, BIANCALANA</v>
      </c>
    </row>
    <row r="81" spans="1:23" x14ac:dyDescent="0.2">
      <c r="A81" s="2" t="s">
        <v>1789</v>
      </c>
      <c r="B81" s="2" t="s">
        <v>1790</v>
      </c>
      <c r="C81" s="2" t="s">
        <v>1791</v>
      </c>
      <c r="E81" s="2" t="s">
        <v>280</v>
      </c>
      <c r="F81" s="2" t="s">
        <v>590</v>
      </c>
      <c r="G81" s="2" t="s">
        <v>1776</v>
      </c>
      <c r="H81" s="2">
        <v>4</v>
      </c>
      <c r="I81" s="2" t="s">
        <v>1779</v>
      </c>
      <c r="J81" s="2" t="s">
        <v>11</v>
      </c>
      <c r="K81" s="2">
        <v>2019</v>
      </c>
      <c r="L81" s="2" t="s">
        <v>1780</v>
      </c>
      <c r="M81" s="2">
        <v>18</v>
      </c>
      <c r="N81" s="2">
        <v>28.780999999999999</v>
      </c>
      <c r="O81" s="2" t="s">
        <v>14</v>
      </c>
      <c r="P81" s="2">
        <v>20.276</v>
      </c>
      <c r="Q81" s="2" t="s">
        <v>13</v>
      </c>
      <c r="R81" s="2">
        <v>18</v>
      </c>
      <c r="S81" s="2">
        <v>27.5</v>
      </c>
      <c r="T81" s="2" t="s">
        <v>14</v>
      </c>
      <c r="U81" s="2">
        <v>20.323</v>
      </c>
      <c r="V81" s="2" t="s">
        <v>13</v>
      </c>
      <c r="W81" s="5" t="str" cm="1">
        <f t="array" ref="W81">_xlfn.TEXTJOIN(", ",TRUE, IF(COUNTIF(G81,"*"&amp;Afferenti!$A$1:'Afferenti'!$A$46&amp;"*"), Afferenti!$A$1:'Afferenti'!$A$46, ""))</f>
        <v>BEVILACQUA, BIANCALANA</v>
      </c>
    </row>
    <row r="82" spans="1:23" x14ac:dyDescent="0.2">
      <c r="A82" s="2" t="s">
        <v>1789</v>
      </c>
      <c r="B82" s="2" t="s">
        <v>1790</v>
      </c>
      <c r="C82" s="2" t="s">
        <v>1791</v>
      </c>
      <c r="E82" s="2" t="s">
        <v>280</v>
      </c>
      <c r="F82" s="2" t="s">
        <v>590</v>
      </c>
      <c r="G82" s="2" t="s">
        <v>1776</v>
      </c>
      <c r="H82" s="2">
        <v>4</v>
      </c>
      <c r="I82" s="2" t="s">
        <v>1781</v>
      </c>
      <c r="J82" s="2" t="s">
        <v>11</v>
      </c>
      <c r="K82" s="2">
        <v>2019</v>
      </c>
      <c r="L82" s="2" t="s">
        <v>1780</v>
      </c>
      <c r="M82" s="2">
        <v>10</v>
      </c>
      <c r="N82" s="2">
        <v>43.686</v>
      </c>
      <c r="O82" s="2" t="s">
        <v>14</v>
      </c>
      <c r="P82" s="2">
        <v>20.276</v>
      </c>
      <c r="Q82" s="2" t="s">
        <v>13</v>
      </c>
      <c r="R82" s="2">
        <v>11</v>
      </c>
      <c r="S82" s="2">
        <v>45.3</v>
      </c>
      <c r="T82" s="2" t="s">
        <v>14</v>
      </c>
      <c r="U82" s="2">
        <v>20.323</v>
      </c>
      <c r="V82" s="2" t="s">
        <v>13</v>
      </c>
      <c r="W82" s="5" t="str" cm="1">
        <f t="array" ref="W82">_xlfn.TEXTJOIN(", ",TRUE, IF(COUNTIF(G82,"*"&amp;Afferenti!$A$1:'Afferenti'!$A$46&amp;"*"), Afferenti!$A$1:'Afferenti'!$A$46, ""))</f>
        <v>BEVILACQUA, BIANCALANA</v>
      </c>
    </row>
    <row r="83" spans="1:23" x14ac:dyDescent="0.2">
      <c r="A83" s="2" t="s">
        <v>1789</v>
      </c>
      <c r="B83" s="2" t="s">
        <v>1790</v>
      </c>
      <c r="C83" s="2" t="s">
        <v>1791</v>
      </c>
      <c r="E83" s="2" t="s">
        <v>280</v>
      </c>
      <c r="F83" s="2" t="s">
        <v>590</v>
      </c>
      <c r="G83" s="2" t="s">
        <v>1782</v>
      </c>
      <c r="H83" s="2">
        <v>5</v>
      </c>
      <c r="I83" s="2" t="s">
        <v>1783</v>
      </c>
      <c r="J83" s="2" t="s">
        <v>11</v>
      </c>
      <c r="K83" s="2">
        <v>2019</v>
      </c>
      <c r="L83" s="2" t="s">
        <v>1271</v>
      </c>
      <c r="M83" s="2">
        <v>3</v>
      </c>
      <c r="N83" s="2">
        <v>70.233999999999995</v>
      </c>
      <c r="O83" s="2" t="s">
        <v>26</v>
      </c>
      <c r="P83" s="2">
        <v>48.087000000000003</v>
      </c>
      <c r="Q83" s="2" t="s">
        <v>14</v>
      </c>
      <c r="R83" s="2">
        <v>3</v>
      </c>
      <c r="S83" s="2">
        <v>79.34</v>
      </c>
      <c r="T83" s="2" t="s">
        <v>33</v>
      </c>
      <c r="U83" s="2">
        <v>64.843999999999994</v>
      </c>
      <c r="V83" s="2" t="s">
        <v>26</v>
      </c>
      <c r="W83" s="5" t="str" cm="1">
        <f t="array" ref="W83">_xlfn.TEXTJOIN(", ",TRUE, IF(COUNTIF(G83,"*"&amp;Afferenti!$A$1:'Afferenti'!$A$46&amp;"*"), Afferenti!$A$1:'Afferenti'!$A$46, ""))</f>
        <v>BEVILACQUA, BIANCALANA</v>
      </c>
    </row>
    <row r="84" spans="1:23" x14ac:dyDescent="0.2">
      <c r="A84" s="2" t="s">
        <v>1789</v>
      </c>
      <c r="B84" s="2" t="s">
        <v>1790</v>
      </c>
      <c r="C84" s="2" t="s">
        <v>1791</v>
      </c>
      <c r="E84" s="2" t="s">
        <v>280</v>
      </c>
      <c r="F84" s="2" t="s">
        <v>590</v>
      </c>
      <c r="G84" s="2" t="s">
        <v>1784</v>
      </c>
      <c r="H84" s="2">
        <v>6</v>
      </c>
      <c r="I84" s="2" t="s">
        <v>1785</v>
      </c>
      <c r="J84" s="2" t="s">
        <v>11</v>
      </c>
      <c r="K84" s="2">
        <v>2017</v>
      </c>
      <c r="L84" s="2" t="s">
        <v>1271</v>
      </c>
      <c r="M84" s="2">
        <v>6</v>
      </c>
      <c r="N84" s="2">
        <v>59.896999999999998</v>
      </c>
      <c r="O84" s="2" t="s">
        <v>26</v>
      </c>
      <c r="P84" s="2">
        <v>53.752000000000002</v>
      </c>
      <c r="Q84" s="2" t="s">
        <v>26</v>
      </c>
      <c r="R84" s="2">
        <v>6</v>
      </c>
      <c r="S84" s="2">
        <v>66.89</v>
      </c>
      <c r="T84" s="2" t="s">
        <v>26</v>
      </c>
      <c r="U84" s="2">
        <v>59.836067</v>
      </c>
      <c r="V84" s="2" t="s">
        <v>26</v>
      </c>
      <c r="W84" s="5" t="str" cm="1">
        <f t="array" ref="W84">_xlfn.TEXTJOIN(", ",TRUE, IF(COUNTIF(G84,"*"&amp;Afferenti!$A$1:'Afferenti'!$A$46&amp;"*"), Afferenti!$A$1:'Afferenti'!$A$46, ""))</f>
        <v>BEVILACQUA, BIANCALANA</v>
      </c>
    </row>
    <row r="85" spans="1:23" x14ac:dyDescent="0.2">
      <c r="A85" s="2" t="s">
        <v>1789</v>
      </c>
      <c r="B85" s="2" t="s">
        <v>1790</v>
      </c>
      <c r="C85" s="2" t="s">
        <v>1791</v>
      </c>
      <c r="E85" s="2" t="s">
        <v>280</v>
      </c>
      <c r="F85" s="2" t="s">
        <v>590</v>
      </c>
      <c r="G85" s="2" t="s">
        <v>1786</v>
      </c>
      <c r="H85" s="2">
        <v>6</v>
      </c>
      <c r="I85" s="2" t="s">
        <v>1787</v>
      </c>
      <c r="J85" s="2" t="s">
        <v>11</v>
      </c>
      <c r="K85" s="2">
        <v>2017</v>
      </c>
      <c r="L85" s="2" t="s">
        <v>1788</v>
      </c>
      <c r="M85" s="2">
        <v>12</v>
      </c>
      <c r="N85" s="2">
        <v>50.496000000000002</v>
      </c>
      <c r="O85" s="2" t="s">
        <v>26</v>
      </c>
      <c r="P85" s="2">
        <v>0.71</v>
      </c>
      <c r="Q85" s="2" t="s">
        <v>13</v>
      </c>
      <c r="R85" s="2">
        <v>13</v>
      </c>
      <c r="S85" s="2">
        <v>46.28</v>
      </c>
      <c r="T85" s="2" t="s">
        <v>14</v>
      </c>
      <c r="U85" s="2">
        <v>6.7567570000000003</v>
      </c>
      <c r="V85" s="2" t="s">
        <v>13</v>
      </c>
      <c r="W85" s="5" t="str" cm="1">
        <f t="array" ref="W85">_xlfn.TEXTJOIN(", ",TRUE, IF(COUNTIF(G85,"*"&amp;Afferenti!$A$1:'Afferenti'!$A$46&amp;"*"), Afferenti!$A$1:'Afferenti'!$A$46, ""))</f>
        <v>BEVILACQUA, BIANCALANA, ROSSI</v>
      </c>
    </row>
    <row r="86" spans="1:23" x14ac:dyDescent="0.2">
      <c r="A86" s="2" t="s">
        <v>1789</v>
      </c>
      <c r="B86" s="2" t="s">
        <v>1790</v>
      </c>
      <c r="C86" s="2" t="s">
        <v>1791</v>
      </c>
      <c r="E86" s="2" t="s">
        <v>280</v>
      </c>
      <c r="F86" s="2" t="s">
        <v>590</v>
      </c>
      <c r="G86" s="2" t="s">
        <v>1310</v>
      </c>
      <c r="H86" s="2">
        <v>10</v>
      </c>
      <c r="I86" s="2" t="s">
        <v>1311</v>
      </c>
      <c r="J86" s="2" t="s">
        <v>109</v>
      </c>
      <c r="K86" s="2">
        <v>2017</v>
      </c>
      <c r="M86" s="2">
        <v>0</v>
      </c>
      <c r="N86" s="2">
        <v>51.902000000000001</v>
      </c>
      <c r="O86" s="2" t="s">
        <v>26</v>
      </c>
      <c r="P86" s="2">
        <v>63.395000000000003</v>
      </c>
      <c r="Q86" s="2" t="s">
        <v>26</v>
      </c>
      <c r="R86" s="2">
        <v>0</v>
      </c>
      <c r="S86" s="2">
        <v>100</v>
      </c>
      <c r="T86" s="2" t="s">
        <v>33</v>
      </c>
      <c r="W86" s="5" t="str" cm="1">
        <f t="array" ref="W86">_xlfn.TEXTJOIN(", ",TRUE, IF(COUNTIF(G86,"*"&amp;Afferenti!$A$1:'Afferenti'!$A$46&amp;"*"), Afferenti!$A$1:'Afferenti'!$A$46, ""))</f>
        <v>BEVILACQUA, BIANCALANA, MARINELLI, MARIOTTI</v>
      </c>
    </row>
    <row r="87" spans="1:23" x14ac:dyDescent="0.2">
      <c r="A87" s="2" t="s">
        <v>1792</v>
      </c>
      <c r="B87" s="2" t="s">
        <v>1793</v>
      </c>
      <c r="C87" s="2" t="s">
        <v>1794</v>
      </c>
      <c r="E87" s="2" t="s">
        <v>280</v>
      </c>
      <c r="F87" s="2" t="s">
        <v>197</v>
      </c>
      <c r="G87" s="2" t="s">
        <v>1795</v>
      </c>
      <c r="H87" s="2">
        <v>1</v>
      </c>
      <c r="I87" s="2" t="s">
        <v>1796</v>
      </c>
      <c r="J87" s="2" t="s">
        <v>109</v>
      </c>
      <c r="K87" s="2">
        <v>2017</v>
      </c>
      <c r="L87" s="2" t="s">
        <v>216</v>
      </c>
      <c r="M87" s="2">
        <v>0</v>
      </c>
      <c r="N87" s="2">
        <v>22.251000000000001</v>
      </c>
      <c r="O87" s="2" t="s">
        <v>13</v>
      </c>
      <c r="P87" s="2">
        <v>94.647999999999996</v>
      </c>
      <c r="Q87" s="2" t="s">
        <v>33</v>
      </c>
      <c r="W87" s="5" t="str" cm="1">
        <f t="array" ref="W87">_xlfn.TEXTJOIN(", ",TRUE, IF(COUNTIF(G87,"*"&amp;Afferenti!$A$1:'Afferenti'!$A$46&amp;"*"), Afferenti!$A$1:'Afferenti'!$A$46, ""))</f>
        <v>BIGONGIARI</v>
      </c>
    </row>
    <row r="88" spans="1:23" x14ac:dyDescent="0.2">
      <c r="A88" s="2" t="s">
        <v>1792</v>
      </c>
      <c r="B88" s="2" t="s">
        <v>1793</v>
      </c>
      <c r="C88" s="2" t="s">
        <v>1794</v>
      </c>
      <c r="E88" s="2" t="s">
        <v>280</v>
      </c>
      <c r="F88" s="2" t="s">
        <v>197</v>
      </c>
      <c r="G88" s="2" t="s">
        <v>1795</v>
      </c>
      <c r="H88" s="2">
        <v>1</v>
      </c>
      <c r="I88" s="2" t="s">
        <v>1797</v>
      </c>
      <c r="J88" s="2" t="s">
        <v>11</v>
      </c>
      <c r="K88" s="2">
        <v>2018</v>
      </c>
      <c r="L88" s="2" t="s">
        <v>248</v>
      </c>
      <c r="M88" s="2">
        <v>0</v>
      </c>
      <c r="N88" s="2">
        <v>93.114999999999995</v>
      </c>
      <c r="O88" s="2" t="s">
        <v>33</v>
      </c>
      <c r="P88" s="2">
        <v>87.244</v>
      </c>
      <c r="Q88" s="2" t="s">
        <v>33</v>
      </c>
      <c r="R88" s="2">
        <v>0</v>
      </c>
      <c r="S88" s="2">
        <v>100</v>
      </c>
      <c r="T88" s="2" t="s">
        <v>33</v>
      </c>
      <c r="W88" s="5" t="str" cm="1">
        <f t="array" ref="W88">_xlfn.TEXTJOIN(", ",TRUE, IF(COUNTIF(G88,"*"&amp;Afferenti!$A$1:'Afferenti'!$A$46&amp;"*"), Afferenti!$A$1:'Afferenti'!$A$46, ""))</f>
        <v>BIGONGIARI</v>
      </c>
    </row>
    <row r="89" spans="1:23" x14ac:dyDescent="0.2">
      <c r="A89" s="2" t="s">
        <v>1792</v>
      </c>
      <c r="B89" s="2" t="s">
        <v>1793</v>
      </c>
      <c r="C89" s="2" t="s">
        <v>1794</v>
      </c>
      <c r="E89" s="2" t="s">
        <v>280</v>
      </c>
      <c r="F89" s="2" t="s">
        <v>197</v>
      </c>
      <c r="G89" s="2" t="s">
        <v>1795</v>
      </c>
      <c r="H89" s="2">
        <v>1</v>
      </c>
      <c r="I89" s="2" t="s">
        <v>1798</v>
      </c>
      <c r="J89" s="2" t="s">
        <v>109</v>
      </c>
      <c r="K89" s="2">
        <v>2015</v>
      </c>
      <c r="L89" s="2" t="s">
        <v>216</v>
      </c>
      <c r="M89" s="2">
        <v>4</v>
      </c>
      <c r="N89" s="2">
        <v>2.4129999999999998</v>
      </c>
      <c r="O89" s="2" t="s">
        <v>13</v>
      </c>
      <c r="W89" s="5" t="str" cm="1">
        <f t="array" ref="W89">_xlfn.TEXTJOIN(", ",TRUE, IF(COUNTIF(G89,"*"&amp;Afferenti!$A$1:'Afferenti'!$A$46&amp;"*"), Afferenti!$A$1:'Afferenti'!$A$46, ""))</f>
        <v>BIGONGIARI</v>
      </c>
    </row>
    <row r="90" spans="1:23" x14ac:dyDescent="0.2">
      <c r="A90" s="2" t="s">
        <v>1792</v>
      </c>
      <c r="B90" s="2" t="s">
        <v>1793</v>
      </c>
      <c r="C90" s="2" t="s">
        <v>1794</v>
      </c>
      <c r="E90" s="2" t="s">
        <v>280</v>
      </c>
      <c r="F90" s="2" t="s">
        <v>197</v>
      </c>
      <c r="G90" s="2" t="s">
        <v>1795</v>
      </c>
      <c r="H90" s="2">
        <v>1</v>
      </c>
      <c r="I90" s="2" t="s">
        <v>1799</v>
      </c>
      <c r="J90" s="2" t="s">
        <v>109</v>
      </c>
      <c r="K90" s="2">
        <v>2017</v>
      </c>
      <c r="L90" s="2" t="s">
        <v>216</v>
      </c>
      <c r="M90" s="2">
        <v>0</v>
      </c>
      <c r="N90" s="2">
        <v>22.251000000000001</v>
      </c>
      <c r="O90" s="2" t="s">
        <v>13</v>
      </c>
      <c r="P90" s="2">
        <v>94.647999999999996</v>
      </c>
      <c r="Q90" s="2" t="s">
        <v>33</v>
      </c>
      <c r="W90" s="5" t="str" cm="1">
        <f t="array" ref="W90">_xlfn.TEXTJOIN(", ",TRUE, IF(COUNTIF(G90,"*"&amp;Afferenti!$A$1:'Afferenti'!$A$46&amp;"*"), Afferenti!$A$1:'Afferenti'!$A$46, ""))</f>
        <v>BIGONGIARI</v>
      </c>
    </row>
    <row r="91" spans="1:23" x14ac:dyDescent="0.2">
      <c r="A91" s="2" t="s">
        <v>1792</v>
      </c>
      <c r="B91" s="2" t="s">
        <v>1793</v>
      </c>
      <c r="C91" s="2" t="s">
        <v>1794</v>
      </c>
      <c r="E91" s="2" t="s">
        <v>280</v>
      </c>
      <c r="F91" s="2" t="s">
        <v>197</v>
      </c>
      <c r="G91" s="2" t="s">
        <v>1795</v>
      </c>
      <c r="H91" s="2">
        <v>1</v>
      </c>
      <c r="I91" s="2" t="s">
        <v>1800</v>
      </c>
      <c r="J91" s="2" t="s">
        <v>11</v>
      </c>
      <c r="K91" s="2">
        <v>2015</v>
      </c>
      <c r="L91" s="2" t="s">
        <v>253</v>
      </c>
      <c r="M91" s="2">
        <v>832</v>
      </c>
      <c r="N91" s="2">
        <v>0.127</v>
      </c>
      <c r="O91" s="2" t="s">
        <v>13</v>
      </c>
      <c r="P91" s="2">
        <v>3.0150000000000001</v>
      </c>
      <c r="Q91" s="2" t="s">
        <v>13</v>
      </c>
      <c r="R91" s="2">
        <v>567</v>
      </c>
      <c r="S91" s="2">
        <v>0.21</v>
      </c>
      <c r="T91" s="2" t="s">
        <v>13</v>
      </c>
      <c r="U91" s="2">
        <v>6.9619999999999997</v>
      </c>
      <c r="V91" s="2" t="s">
        <v>13</v>
      </c>
      <c r="W91" s="5" t="str" cm="1">
        <f t="array" ref="W91">_xlfn.TEXTJOIN(", ",TRUE, IF(COUNTIF(G91,"*"&amp;Afferenti!$A$1:'Afferenti'!$A$46&amp;"*"), Afferenti!$A$1:'Afferenti'!$A$46, ""))</f>
        <v>BIGONGIARI</v>
      </c>
    </row>
    <row r="92" spans="1:23" x14ac:dyDescent="0.2">
      <c r="A92" s="2" t="s">
        <v>1792</v>
      </c>
      <c r="B92" s="2" t="s">
        <v>1793</v>
      </c>
      <c r="C92" s="2" t="s">
        <v>1794</v>
      </c>
      <c r="E92" s="2" t="s">
        <v>280</v>
      </c>
      <c r="F92" s="2" t="s">
        <v>197</v>
      </c>
      <c r="G92" s="2" t="s">
        <v>1801</v>
      </c>
      <c r="H92" s="2">
        <v>2</v>
      </c>
      <c r="I92" s="2" t="s">
        <v>1802</v>
      </c>
      <c r="J92" s="2" t="s">
        <v>11</v>
      </c>
      <c r="K92" s="2">
        <v>2017</v>
      </c>
      <c r="L92" s="2" t="s">
        <v>207</v>
      </c>
      <c r="M92" s="2">
        <v>3</v>
      </c>
      <c r="N92" s="2">
        <v>69.176000000000002</v>
      </c>
      <c r="O92" s="2" t="s">
        <v>26</v>
      </c>
      <c r="P92" s="2">
        <v>47.213999999999999</v>
      </c>
      <c r="Q92" s="2" t="s">
        <v>14</v>
      </c>
      <c r="R92" s="2">
        <v>4</v>
      </c>
      <c r="S92" s="2">
        <v>63.15</v>
      </c>
      <c r="T92" s="2" t="s">
        <v>26</v>
      </c>
      <c r="U92" s="2">
        <v>67.5</v>
      </c>
      <c r="V92" s="2" t="s">
        <v>26</v>
      </c>
      <c r="W92" s="5" t="str" cm="1">
        <f t="array" ref="W92">_xlfn.TEXTJOIN(", ",TRUE, IF(COUNTIF(G92,"*"&amp;Afferenti!$A$1:'Afferenti'!$A$46&amp;"*"), Afferenti!$A$1:'Afferenti'!$A$46, ""))</f>
        <v>BIGONGIARI</v>
      </c>
    </row>
    <row r="93" spans="1:23" x14ac:dyDescent="0.2">
      <c r="A93" s="2" t="s">
        <v>1792</v>
      </c>
      <c r="B93" s="2" t="s">
        <v>1793</v>
      </c>
      <c r="C93" s="2" t="s">
        <v>1794</v>
      </c>
      <c r="E93" s="2" t="s">
        <v>280</v>
      </c>
      <c r="F93" s="2" t="s">
        <v>197</v>
      </c>
      <c r="G93" s="2" t="s">
        <v>891</v>
      </c>
      <c r="H93" s="2">
        <v>3</v>
      </c>
      <c r="I93" s="2" t="s">
        <v>892</v>
      </c>
      <c r="J93" s="2" t="s">
        <v>11</v>
      </c>
      <c r="K93" s="2">
        <v>2015</v>
      </c>
      <c r="L93" s="2" t="s">
        <v>216</v>
      </c>
      <c r="M93" s="2">
        <v>1</v>
      </c>
      <c r="N93" s="2">
        <v>11.36</v>
      </c>
      <c r="O93" s="2" t="s">
        <v>13</v>
      </c>
      <c r="W93" s="5" t="str" cm="1">
        <f t="array" ref="W93">_xlfn.TEXTJOIN(", ",TRUE, IF(COUNTIF(G93,"*"&amp;Afferenti!$A$1:'Afferenti'!$A$46&amp;"*"), Afferenti!$A$1:'Afferenti'!$A$46, ""))</f>
        <v>BIGONGIARI, MAESTRO, MARROCCHESI</v>
      </c>
    </row>
    <row r="94" spans="1:23" x14ac:dyDescent="0.2">
      <c r="A94" s="2" t="s">
        <v>1792</v>
      </c>
      <c r="B94" s="2" t="s">
        <v>1793</v>
      </c>
      <c r="C94" s="2" t="s">
        <v>1794</v>
      </c>
      <c r="E94" s="2" t="s">
        <v>280</v>
      </c>
      <c r="F94" s="2" t="s">
        <v>197</v>
      </c>
      <c r="G94" s="2" t="s">
        <v>891</v>
      </c>
      <c r="H94" s="2">
        <v>3</v>
      </c>
      <c r="I94" s="2" t="s">
        <v>893</v>
      </c>
      <c r="J94" s="2" t="s">
        <v>11</v>
      </c>
      <c r="K94" s="2">
        <v>2015</v>
      </c>
      <c r="L94" s="2" t="s">
        <v>894</v>
      </c>
      <c r="M94" s="2">
        <v>8</v>
      </c>
      <c r="N94" s="2">
        <v>11.073</v>
      </c>
      <c r="O94" s="2" t="s">
        <v>13</v>
      </c>
      <c r="P94" s="2">
        <v>68.159000000000006</v>
      </c>
      <c r="Q94" s="2" t="s">
        <v>26</v>
      </c>
      <c r="R94" s="2">
        <v>5</v>
      </c>
      <c r="S94" s="2">
        <v>13.96</v>
      </c>
      <c r="T94" s="2" t="s">
        <v>13</v>
      </c>
      <c r="W94" s="5" t="str" cm="1">
        <f t="array" ref="W94">_xlfn.TEXTJOIN(", ",TRUE, IF(COUNTIF(G94,"*"&amp;Afferenti!$A$1:'Afferenti'!$A$46&amp;"*"), Afferenti!$A$1:'Afferenti'!$A$46, ""))</f>
        <v>BIGONGIARI, MAESTRO, MARROCCHESI</v>
      </c>
    </row>
    <row r="95" spans="1:23" x14ac:dyDescent="0.2">
      <c r="A95" s="2" t="s">
        <v>1792</v>
      </c>
      <c r="B95" s="2" t="s">
        <v>1793</v>
      </c>
      <c r="C95" s="2" t="s">
        <v>1794</v>
      </c>
      <c r="E95" s="2" t="s">
        <v>280</v>
      </c>
      <c r="F95" s="2" t="s">
        <v>197</v>
      </c>
      <c r="G95" s="2" t="s">
        <v>891</v>
      </c>
      <c r="H95" s="2">
        <v>3</v>
      </c>
      <c r="I95" s="2" t="s">
        <v>895</v>
      </c>
      <c r="J95" s="2" t="s">
        <v>109</v>
      </c>
      <c r="K95" s="2">
        <v>2016</v>
      </c>
      <c r="L95" s="2" t="s">
        <v>232</v>
      </c>
      <c r="M95" s="2">
        <v>21</v>
      </c>
      <c r="N95" s="2">
        <v>2.2320000000000002</v>
      </c>
      <c r="O95" s="2" t="s">
        <v>13</v>
      </c>
      <c r="P95" s="2">
        <v>66.706000000000003</v>
      </c>
      <c r="Q95" s="2" t="s">
        <v>26</v>
      </c>
      <c r="R95" s="2">
        <v>18</v>
      </c>
      <c r="S95" s="2">
        <v>3.64</v>
      </c>
      <c r="T95" s="2" t="s">
        <v>13</v>
      </c>
      <c r="W95" s="5" t="str" cm="1">
        <f t="array" ref="W95">_xlfn.TEXTJOIN(", ",TRUE, IF(COUNTIF(G95,"*"&amp;Afferenti!$A$1:'Afferenti'!$A$46&amp;"*"), Afferenti!$A$1:'Afferenti'!$A$46, ""))</f>
        <v>BIGONGIARI, MAESTRO, MARROCCHESI</v>
      </c>
    </row>
    <row r="96" spans="1:23" x14ac:dyDescent="0.2">
      <c r="A96" s="2" t="s">
        <v>1792</v>
      </c>
      <c r="B96" s="2" t="s">
        <v>1793</v>
      </c>
      <c r="C96" s="2" t="s">
        <v>1794</v>
      </c>
      <c r="E96" s="2" t="s">
        <v>280</v>
      </c>
      <c r="F96" s="2" t="s">
        <v>197</v>
      </c>
      <c r="G96" s="2" t="s">
        <v>891</v>
      </c>
      <c r="H96" s="2">
        <v>3</v>
      </c>
      <c r="I96" s="2" t="s">
        <v>896</v>
      </c>
      <c r="J96" s="2" t="s">
        <v>109</v>
      </c>
      <c r="K96" s="2">
        <v>2016</v>
      </c>
      <c r="L96" s="2" t="s">
        <v>232</v>
      </c>
      <c r="M96" s="2">
        <v>11</v>
      </c>
      <c r="N96" s="2">
        <v>6.9649999999999999</v>
      </c>
      <c r="O96" s="2" t="s">
        <v>13</v>
      </c>
      <c r="P96" s="2">
        <v>66.706000000000003</v>
      </c>
      <c r="Q96" s="2" t="s">
        <v>26</v>
      </c>
      <c r="R96" s="2">
        <v>4</v>
      </c>
      <c r="S96" s="2">
        <v>16.95</v>
      </c>
      <c r="T96" s="2" t="s">
        <v>13</v>
      </c>
      <c r="W96" s="5" t="str" cm="1">
        <f t="array" ref="W96">_xlfn.TEXTJOIN(", ",TRUE, IF(COUNTIF(G96,"*"&amp;Afferenti!$A$1:'Afferenti'!$A$46&amp;"*"), Afferenti!$A$1:'Afferenti'!$A$46, ""))</f>
        <v>BIGONGIARI, MAESTRO, MARROCCHESI</v>
      </c>
    </row>
    <row r="97" spans="1:23" x14ac:dyDescent="0.2">
      <c r="A97" s="2" t="s">
        <v>1792</v>
      </c>
      <c r="B97" s="2" t="s">
        <v>1793</v>
      </c>
      <c r="C97" s="2" t="s">
        <v>1794</v>
      </c>
      <c r="E97" s="2" t="s">
        <v>280</v>
      </c>
      <c r="F97" s="2" t="s">
        <v>197</v>
      </c>
      <c r="G97" s="2" t="s">
        <v>217</v>
      </c>
      <c r="H97" s="2">
        <v>4</v>
      </c>
      <c r="I97" s="2" t="s">
        <v>218</v>
      </c>
      <c r="J97" s="2" t="s">
        <v>11</v>
      </c>
      <c r="K97" s="2">
        <v>2019</v>
      </c>
      <c r="L97" s="2" t="s">
        <v>219</v>
      </c>
      <c r="M97" s="2">
        <v>4</v>
      </c>
      <c r="N97" s="2">
        <v>56.615000000000002</v>
      </c>
      <c r="O97" s="2" t="s">
        <v>26</v>
      </c>
      <c r="P97" s="2">
        <v>19.225999999999999</v>
      </c>
      <c r="Q97" s="2" t="s">
        <v>13</v>
      </c>
      <c r="R97" s="2">
        <v>4</v>
      </c>
      <c r="S97" s="2">
        <v>61.57</v>
      </c>
      <c r="T97" s="2" t="s">
        <v>26</v>
      </c>
      <c r="U97" s="2">
        <v>24.193999999999999</v>
      </c>
      <c r="V97" s="2" t="s">
        <v>13</v>
      </c>
      <c r="W97" s="5" t="str" cm="1">
        <f t="array" ref="W97">_xlfn.TEXTJOIN(", ",TRUE, IF(COUNTIF(G97,"*"&amp;Afferenti!$A$1:'Afferenti'!$A$46&amp;"*"), Afferenti!$A$1:'Afferenti'!$A$46, ""))</f>
        <v>BIGONGIARI, BROGI, MAESTRO, MARROCCHESI</v>
      </c>
    </row>
    <row r="98" spans="1:23" x14ac:dyDescent="0.2">
      <c r="A98" s="2" t="s">
        <v>1792</v>
      </c>
      <c r="B98" s="2" t="s">
        <v>1793</v>
      </c>
      <c r="C98" s="2" t="s">
        <v>1794</v>
      </c>
      <c r="E98" s="2" t="s">
        <v>280</v>
      </c>
      <c r="F98" s="2" t="s">
        <v>197</v>
      </c>
      <c r="G98" s="2" t="s">
        <v>897</v>
      </c>
      <c r="H98" s="2">
        <v>4</v>
      </c>
      <c r="I98" s="2" t="s">
        <v>898</v>
      </c>
      <c r="J98" s="2" t="s">
        <v>11</v>
      </c>
      <c r="K98" s="2">
        <v>2015</v>
      </c>
      <c r="L98" s="2" t="s">
        <v>899</v>
      </c>
      <c r="M98" s="2">
        <v>35</v>
      </c>
      <c r="N98" s="2">
        <v>21.498999999999999</v>
      </c>
      <c r="O98" s="2" t="s">
        <v>13</v>
      </c>
      <c r="P98" s="2">
        <v>95.947000000000003</v>
      </c>
      <c r="Q98" s="2" t="s">
        <v>33</v>
      </c>
      <c r="W98" s="5" t="str" cm="1">
        <f t="array" ref="W98">_xlfn.TEXTJOIN(", ",TRUE, IF(COUNTIF(G98,"*"&amp;Afferenti!$A$1:'Afferenti'!$A$46&amp;"*"), Afferenti!$A$1:'Afferenti'!$A$46, ""))</f>
        <v>BIGONGIARI, MAESTRO, MARROCCHESI</v>
      </c>
    </row>
    <row r="99" spans="1:23" x14ac:dyDescent="0.2">
      <c r="A99" s="2" t="s">
        <v>1792</v>
      </c>
      <c r="B99" s="2" t="s">
        <v>1793</v>
      </c>
      <c r="C99" s="2" t="s">
        <v>1794</v>
      </c>
      <c r="E99" s="2" t="s">
        <v>280</v>
      </c>
      <c r="F99" s="2" t="s">
        <v>197</v>
      </c>
      <c r="G99" s="2" t="s">
        <v>897</v>
      </c>
      <c r="H99" s="2">
        <v>4</v>
      </c>
      <c r="I99" s="2" t="s">
        <v>900</v>
      </c>
      <c r="J99" s="2" t="s">
        <v>11</v>
      </c>
      <c r="K99" s="2">
        <v>2015</v>
      </c>
      <c r="L99" s="2" t="s">
        <v>219</v>
      </c>
      <c r="M99" s="2">
        <v>9</v>
      </c>
      <c r="N99" s="2">
        <v>39.067999999999998</v>
      </c>
      <c r="O99" s="2" t="s">
        <v>14</v>
      </c>
      <c r="P99" s="2">
        <v>29.327000000000002</v>
      </c>
      <c r="Q99" s="2" t="s">
        <v>14</v>
      </c>
      <c r="R99" s="2">
        <v>8</v>
      </c>
      <c r="S99" s="2">
        <v>52.72</v>
      </c>
      <c r="T99" s="2" t="s">
        <v>26</v>
      </c>
      <c r="U99" s="2">
        <v>58.966999999999999</v>
      </c>
      <c r="V99" s="2" t="s">
        <v>26</v>
      </c>
      <c r="W99" s="5" t="str" cm="1">
        <f t="array" ref="W99">_xlfn.TEXTJOIN(", ",TRUE, IF(COUNTIF(G99,"*"&amp;Afferenti!$A$1:'Afferenti'!$A$46&amp;"*"), Afferenti!$A$1:'Afferenti'!$A$46, ""))</f>
        <v>BIGONGIARI, MAESTRO, MARROCCHESI</v>
      </c>
    </row>
    <row r="100" spans="1:23" x14ac:dyDescent="0.2">
      <c r="A100" s="2" t="s">
        <v>1792</v>
      </c>
      <c r="B100" s="2" t="s">
        <v>1793</v>
      </c>
      <c r="C100" s="2" t="s">
        <v>1794</v>
      </c>
      <c r="E100" s="2" t="s">
        <v>280</v>
      </c>
      <c r="F100" s="2" t="s">
        <v>197</v>
      </c>
      <c r="G100" s="2" t="s">
        <v>901</v>
      </c>
      <c r="H100" s="2">
        <v>4</v>
      </c>
      <c r="I100" s="2" t="s">
        <v>902</v>
      </c>
      <c r="J100" s="2" t="s">
        <v>109</v>
      </c>
      <c r="K100" s="2">
        <v>2015</v>
      </c>
      <c r="L100" s="2" t="s">
        <v>232</v>
      </c>
      <c r="M100" s="2">
        <v>6</v>
      </c>
      <c r="N100" s="2">
        <v>15.157999999999999</v>
      </c>
      <c r="O100" s="2" t="s">
        <v>13</v>
      </c>
      <c r="P100" s="2">
        <v>75.224999999999994</v>
      </c>
      <c r="Q100" s="2" t="s">
        <v>33</v>
      </c>
      <c r="R100" s="2">
        <v>6</v>
      </c>
      <c r="S100" s="2">
        <v>11.26</v>
      </c>
      <c r="T100" s="2" t="s">
        <v>13</v>
      </c>
      <c r="W100" s="5" t="str" cm="1">
        <f t="array" ref="W100">_xlfn.TEXTJOIN(", ",TRUE, IF(COUNTIF(G100,"*"&amp;Afferenti!$A$1:'Afferenti'!$A$46&amp;"*"), Afferenti!$A$1:'Afferenti'!$A$46, ""))</f>
        <v>BIGONGIARI, MAESTRO, MARROCCHESI</v>
      </c>
    </row>
    <row r="101" spans="1:23" x14ac:dyDescent="0.2">
      <c r="A101" s="2" t="s">
        <v>1792</v>
      </c>
      <c r="B101" s="2" t="s">
        <v>1793</v>
      </c>
      <c r="C101" s="2" t="s">
        <v>1794</v>
      </c>
      <c r="E101" s="2" t="s">
        <v>280</v>
      </c>
      <c r="F101" s="2" t="s">
        <v>197</v>
      </c>
      <c r="G101" s="2" t="s">
        <v>220</v>
      </c>
      <c r="H101" s="2">
        <v>5</v>
      </c>
      <c r="I101" s="2" t="s">
        <v>221</v>
      </c>
      <c r="J101" s="2" t="s">
        <v>11</v>
      </c>
      <c r="K101" s="2">
        <v>2017</v>
      </c>
      <c r="L101" s="2" t="s">
        <v>207</v>
      </c>
      <c r="M101" s="2">
        <v>0</v>
      </c>
      <c r="N101" s="2">
        <v>89.962000000000003</v>
      </c>
      <c r="O101" s="2" t="s">
        <v>33</v>
      </c>
      <c r="P101" s="2">
        <v>47.213999999999999</v>
      </c>
      <c r="Q101" s="2" t="s">
        <v>14</v>
      </c>
      <c r="R101" s="2">
        <v>0</v>
      </c>
      <c r="S101" s="2">
        <v>100</v>
      </c>
      <c r="T101" s="2" t="s">
        <v>33</v>
      </c>
      <c r="U101" s="2">
        <v>28.787877999999999</v>
      </c>
      <c r="V101" s="2" t="s">
        <v>14</v>
      </c>
      <c r="W101" s="5" t="str" cm="1">
        <f t="array" ref="W101">_xlfn.TEXTJOIN(", ",TRUE, IF(COUNTIF(G101,"*"&amp;Afferenti!$A$1:'Afferenti'!$A$46&amp;"*"), Afferenti!$A$1:'Afferenti'!$A$46, ""))</f>
        <v>BIGONGIARI, BROGI, MARROCCHESI</v>
      </c>
    </row>
    <row r="102" spans="1:23" x14ac:dyDescent="0.2">
      <c r="A102" s="2" t="s">
        <v>1792</v>
      </c>
      <c r="B102" s="2" t="s">
        <v>1793</v>
      </c>
      <c r="C102" s="2" t="s">
        <v>1794</v>
      </c>
      <c r="E102" s="2" t="s">
        <v>280</v>
      </c>
      <c r="F102" s="2" t="s">
        <v>197</v>
      </c>
      <c r="G102" s="2" t="s">
        <v>222</v>
      </c>
      <c r="H102" s="2">
        <v>5</v>
      </c>
      <c r="I102" s="2" t="s">
        <v>223</v>
      </c>
      <c r="J102" s="2" t="s">
        <v>11</v>
      </c>
      <c r="K102" s="2">
        <v>2016</v>
      </c>
      <c r="L102" s="2" t="s">
        <v>207</v>
      </c>
      <c r="M102" s="2">
        <v>16</v>
      </c>
      <c r="N102" s="2">
        <v>28.173999999999999</v>
      </c>
      <c r="O102" s="2" t="s">
        <v>14</v>
      </c>
      <c r="P102" s="2">
        <v>46.341000000000001</v>
      </c>
      <c r="Q102" s="2" t="s">
        <v>14</v>
      </c>
      <c r="R102" s="2">
        <v>10</v>
      </c>
      <c r="S102" s="2">
        <v>29.15</v>
      </c>
      <c r="T102" s="2" t="s">
        <v>14</v>
      </c>
      <c r="U102" s="2">
        <v>16.666665999999999</v>
      </c>
      <c r="V102" s="2" t="s">
        <v>13</v>
      </c>
      <c r="W102" s="5" t="str" cm="1">
        <f t="array" ref="W102">_xlfn.TEXTJOIN(", ",TRUE, IF(COUNTIF(G102,"*"&amp;Afferenti!$A$1:'Afferenti'!$A$46&amp;"*"), Afferenti!$A$1:'Afferenti'!$A$46, ""))</f>
        <v>BIGONGIARI, BROGI, MAESTRO, MARROCCHESI</v>
      </c>
    </row>
    <row r="103" spans="1:23" x14ac:dyDescent="0.2">
      <c r="A103" s="2" t="s">
        <v>1792</v>
      </c>
      <c r="B103" s="2" t="s">
        <v>1793</v>
      </c>
      <c r="C103" s="2" t="s">
        <v>1794</v>
      </c>
      <c r="E103" s="2" t="s">
        <v>280</v>
      </c>
      <c r="F103" s="2" t="s">
        <v>197</v>
      </c>
      <c r="G103" s="2" t="s">
        <v>224</v>
      </c>
      <c r="H103" s="2">
        <v>6</v>
      </c>
      <c r="I103" s="2" t="s">
        <v>225</v>
      </c>
      <c r="J103" s="2" t="s">
        <v>109</v>
      </c>
      <c r="K103" s="2">
        <v>2015</v>
      </c>
      <c r="L103" s="2" t="s">
        <v>216</v>
      </c>
      <c r="M103" s="2">
        <v>0</v>
      </c>
      <c r="N103" s="2">
        <v>25.456</v>
      </c>
      <c r="O103" s="2" t="s">
        <v>14</v>
      </c>
      <c r="W103" s="5" t="str" cm="1">
        <f t="array" ref="W103">_xlfn.TEXTJOIN(", ",TRUE, IF(COUNTIF(G103,"*"&amp;Afferenti!$A$1:'Afferenti'!$A$46&amp;"*"), Afferenti!$A$1:'Afferenti'!$A$46, ""))</f>
        <v>BIGONGIARI, BROGI, MAESTRO, MARROCCHESI</v>
      </c>
    </row>
    <row r="104" spans="1:23" x14ac:dyDescent="0.2">
      <c r="A104" s="2" t="s">
        <v>1792</v>
      </c>
      <c r="B104" s="2" t="s">
        <v>1793</v>
      </c>
      <c r="C104" s="2" t="s">
        <v>1794</v>
      </c>
      <c r="E104" s="2" t="s">
        <v>280</v>
      </c>
      <c r="F104" s="2" t="s">
        <v>197</v>
      </c>
      <c r="G104" s="2" t="s">
        <v>226</v>
      </c>
      <c r="H104" s="2">
        <v>6</v>
      </c>
      <c r="I104" s="2" t="s">
        <v>227</v>
      </c>
      <c r="J104" s="2" t="s">
        <v>11</v>
      </c>
      <c r="K104" s="2">
        <v>2017</v>
      </c>
      <c r="L104" s="2" t="s">
        <v>207</v>
      </c>
      <c r="M104" s="2">
        <v>18</v>
      </c>
      <c r="N104" s="2">
        <v>24.164000000000001</v>
      </c>
      <c r="O104" s="2" t="s">
        <v>13</v>
      </c>
      <c r="P104" s="2">
        <v>47.213999999999999</v>
      </c>
      <c r="Q104" s="2" t="s">
        <v>14</v>
      </c>
      <c r="R104" s="2">
        <v>14</v>
      </c>
      <c r="S104" s="2">
        <v>17.28</v>
      </c>
      <c r="T104" s="2" t="s">
        <v>13</v>
      </c>
      <c r="U104" s="2">
        <v>28.787877999999999</v>
      </c>
      <c r="V104" s="2" t="s">
        <v>14</v>
      </c>
      <c r="W104" s="5" t="str" cm="1">
        <f t="array" ref="W104">_xlfn.TEXTJOIN(", ",TRUE, IF(COUNTIF(G104,"*"&amp;Afferenti!$A$1:'Afferenti'!$A$46&amp;"*"), Afferenti!$A$1:'Afferenti'!$A$46, ""))</f>
        <v>BIGONGIARI, BROGI, MAESTRO, MARROCCHESI</v>
      </c>
    </row>
    <row r="105" spans="1:23" x14ac:dyDescent="0.2">
      <c r="A105" s="2" t="s">
        <v>1792</v>
      </c>
      <c r="B105" s="2" t="s">
        <v>1793</v>
      </c>
      <c r="C105" s="2" t="s">
        <v>1794</v>
      </c>
      <c r="E105" s="2" t="s">
        <v>280</v>
      </c>
      <c r="F105" s="2" t="s">
        <v>197</v>
      </c>
      <c r="G105" s="2" t="s">
        <v>913</v>
      </c>
      <c r="H105" s="2">
        <v>6</v>
      </c>
      <c r="I105" s="2" t="s">
        <v>902</v>
      </c>
      <c r="J105" s="2" t="s">
        <v>109</v>
      </c>
      <c r="K105" s="2">
        <v>2015</v>
      </c>
      <c r="L105" s="2" t="s">
        <v>235</v>
      </c>
      <c r="M105" s="2">
        <v>1</v>
      </c>
      <c r="N105" s="2">
        <v>46.643000000000001</v>
      </c>
      <c r="O105" s="2" t="s">
        <v>14</v>
      </c>
      <c r="R105" s="2">
        <v>1</v>
      </c>
      <c r="S105" s="2">
        <v>58.49</v>
      </c>
      <c r="T105" s="2" t="s">
        <v>26</v>
      </c>
      <c r="W105" s="5" t="str" cm="1">
        <f t="array" ref="W105">_xlfn.TEXTJOIN(", ",TRUE, IF(COUNTIF(G105,"*"&amp;Afferenti!$A$1:'Afferenti'!$A$46&amp;"*"), Afferenti!$A$1:'Afferenti'!$A$46, ""))</f>
        <v>BIGONGIARI, MAESTRO, MARROCCHESI</v>
      </c>
    </row>
    <row r="106" spans="1:23" x14ac:dyDescent="0.2">
      <c r="A106" s="2" t="s">
        <v>1792</v>
      </c>
      <c r="B106" s="2" t="s">
        <v>1793</v>
      </c>
      <c r="C106" s="2" t="s">
        <v>1794</v>
      </c>
      <c r="E106" s="2" t="s">
        <v>280</v>
      </c>
      <c r="F106" s="2" t="s">
        <v>197</v>
      </c>
      <c r="G106" s="2" t="s">
        <v>228</v>
      </c>
      <c r="H106" s="2">
        <v>7</v>
      </c>
      <c r="I106" s="2" t="s">
        <v>229</v>
      </c>
      <c r="J106" s="2" t="s">
        <v>11</v>
      </c>
      <c r="K106" s="2">
        <v>2017</v>
      </c>
      <c r="L106" s="2" t="s">
        <v>230</v>
      </c>
      <c r="M106" s="2">
        <v>1</v>
      </c>
      <c r="N106" s="2">
        <v>53.042999999999999</v>
      </c>
      <c r="O106" s="2" t="s">
        <v>26</v>
      </c>
      <c r="P106" s="2">
        <v>58.868000000000002</v>
      </c>
      <c r="Q106" s="2" t="s">
        <v>26</v>
      </c>
      <c r="R106" s="2">
        <v>1</v>
      </c>
      <c r="W106" s="5" t="str" cm="1">
        <f t="array" ref="W106">_xlfn.TEXTJOIN(", ",TRUE, IF(COUNTIF(G106,"*"&amp;Afferenti!$A$1:'Afferenti'!$A$46&amp;"*"), Afferenti!$A$1:'Afferenti'!$A$46, ""))</f>
        <v>BIGONGIARI, BROGI, MAESTRO, MARROCCHESI</v>
      </c>
    </row>
    <row r="107" spans="1:23" x14ac:dyDescent="0.2">
      <c r="A107" s="2" t="s">
        <v>1792</v>
      </c>
      <c r="B107" s="2" t="s">
        <v>1793</v>
      </c>
      <c r="C107" s="2" t="s">
        <v>1794</v>
      </c>
      <c r="E107" s="2" t="s">
        <v>280</v>
      </c>
      <c r="F107" s="2" t="s">
        <v>197</v>
      </c>
      <c r="G107" s="2" t="s">
        <v>228</v>
      </c>
      <c r="H107" s="2">
        <v>7</v>
      </c>
      <c r="I107" s="2" t="s">
        <v>231</v>
      </c>
      <c r="J107" s="2" t="s">
        <v>109</v>
      </c>
      <c r="K107" s="2">
        <v>2019</v>
      </c>
      <c r="L107" s="2" t="s">
        <v>232</v>
      </c>
      <c r="M107" s="2">
        <v>6</v>
      </c>
      <c r="N107" s="2">
        <v>6.78</v>
      </c>
      <c r="O107" s="2" t="s">
        <v>13</v>
      </c>
      <c r="P107" s="2">
        <v>55.137</v>
      </c>
      <c r="Q107" s="2" t="s">
        <v>26</v>
      </c>
      <c r="R107" s="2">
        <v>5</v>
      </c>
      <c r="W107" s="5" t="str" cm="1">
        <f t="array" ref="W107">_xlfn.TEXTJOIN(", ",TRUE, IF(COUNTIF(G107,"*"&amp;Afferenti!$A$1:'Afferenti'!$A$46&amp;"*"), Afferenti!$A$1:'Afferenti'!$A$46, ""))</f>
        <v>BIGONGIARI, BROGI, MAESTRO, MARROCCHESI</v>
      </c>
    </row>
    <row r="108" spans="1:23" x14ac:dyDescent="0.2">
      <c r="A108" s="2" t="s">
        <v>1792</v>
      </c>
      <c r="B108" s="2" t="s">
        <v>1793</v>
      </c>
      <c r="C108" s="2" t="s">
        <v>1794</v>
      </c>
      <c r="E108" s="2" t="s">
        <v>280</v>
      </c>
      <c r="F108" s="2" t="s">
        <v>197</v>
      </c>
      <c r="G108" s="2" t="s">
        <v>228</v>
      </c>
      <c r="H108" s="2">
        <v>7</v>
      </c>
      <c r="I108" s="2" t="s">
        <v>233</v>
      </c>
      <c r="J108" s="2" t="s">
        <v>109</v>
      </c>
      <c r="K108" s="2">
        <v>2017</v>
      </c>
      <c r="L108" s="2" t="s">
        <v>232</v>
      </c>
      <c r="M108" s="2">
        <v>12</v>
      </c>
      <c r="N108" s="2">
        <v>4.1859999999999999</v>
      </c>
      <c r="O108" s="2" t="s">
        <v>13</v>
      </c>
      <c r="P108" s="2">
        <v>62.39</v>
      </c>
      <c r="Q108" s="2" t="s">
        <v>26</v>
      </c>
      <c r="R108" s="2">
        <v>9</v>
      </c>
      <c r="S108" s="2">
        <v>7.3</v>
      </c>
      <c r="T108" s="2" t="s">
        <v>13</v>
      </c>
      <c r="W108" s="5" t="str" cm="1">
        <f t="array" ref="W108">_xlfn.TEXTJOIN(", ",TRUE, IF(COUNTIF(G108,"*"&amp;Afferenti!$A$1:'Afferenti'!$A$46&amp;"*"), Afferenti!$A$1:'Afferenti'!$A$46, ""))</f>
        <v>BIGONGIARI, BROGI, MAESTRO, MARROCCHESI</v>
      </c>
    </row>
    <row r="109" spans="1:23" x14ac:dyDescent="0.2">
      <c r="A109" s="2" t="s">
        <v>1792</v>
      </c>
      <c r="B109" s="2" t="s">
        <v>1793</v>
      </c>
      <c r="C109" s="2" t="s">
        <v>1794</v>
      </c>
      <c r="E109" s="2" t="s">
        <v>280</v>
      </c>
      <c r="F109" s="2" t="s">
        <v>197</v>
      </c>
      <c r="G109" s="2" t="s">
        <v>234</v>
      </c>
      <c r="H109" s="2">
        <v>7</v>
      </c>
      <c r="I109" s="2" t="s">
        <v>229</v>
      </c>
      <c r="J109" s="2" t="s">
        <v>109</v>
      </c>
      <c r="K109" s="2">
        <v>2017</v>
      </c>
      <c r="L109" s="2" t="s">
        <v>235</v>
      </c>
      <c r="M109" s="2">
        <v>0</v>
      </c>
      <c r="N109" s="2">
        <v>66.622</v>
      </c>
      <c r="O109" s="2" t="s">
        <v>26</v>
      </c>
      <c r="P109" s="2">
        <v>77.972999999999999</v>
      </c>
      <c r="Q109" s="2" t="s">
        <v>33</v>
      </c>
      <c r="R109" s="2">
        <v>0</v>
      </c>
      <c r="S109" s="2">
        <v>100</v>
      </c>
      <c r="T109" s="2" t="s">
        <v>33</v>
      </c>
      <c r="W109" s="5" t="str" cm="1">
        <f t="array" ref="W109">_xlfn.TEXTJOIN(", ",TRUE, IF(COUNTIF(G109,"*"&amp;Afferenti!$A$1:'Afferenti'!$A$46&amp;"*"), Afferenti!$A$1:'Afferenti'!$A$46, ""))</f>
        <v>BIGONGIARI, BROGI, MAESTRO, MARROCCHESI</v>
      </c>
    </row>
    <row r="110" spans="1:23" x14ac:dyDescent="0.2">
      <c r="A110" s="2" t="s">
        <v>1792</v>
      </c>
      <c r="B110" s="2" t="s">
        <v>1793</v>
      </c>
      <c r="C110" s="2" t="s">
        <v>1794</v>
      </c>
      <c r="E110" s="2" t="s">
        <v>280</v>
      </c>
      <c r="F110" s="2" t="s">
        <v>197</v>
      </c>
      <c r="G110" s="2" t="s">
        <v>236</v>
      </c>
      <c r="H110" s="2">
        <v>7</v>
      </c>
      <c r="I110" s="2" t="s">
        <v>237</v>
      </c>
      <c r="J110" s="2" t="s">
        <v>11</v>
      </c>
      <c r="K110" s="2">
        <v>2019</v>
      </c>
      <c r="L110" s="2" t="s">
        <v>207</v>
      </c>
      <c r="M110" s="2">
        <v>3</v>
      </c>
      <c r="N110" s="2">
        <v>54.616999999999997</v>
      </c>
      <c r="O110" s="2" t="s">
        <v>26</v>
      </c>
      <c r="P110" s="2">
        <v>53.072000000000003</v>
      </c>
      <c r="Q110" s="2" t="s">
        <v>26</v>
      </c>
      <c r="R110" s="2">
        <v>3</v>
      </c>
      <c r="S110" s="2">
        <v>50.83</v>
      </c>
      <c r="T110" s="2" t="s">
        <v>26</v>
      </c>
      <c r="U110" s="2">
        <v>51.470999999999997</v>
      </c>
      <c r="V110" s="2" t="s">
        <v>26</v>
      </c>
      <c r="W110" s="5" t="str" cm="1">
        <f t="array" ref="W110">_xlfn.TEXTJOIN(", ",TRUE, IF(COUNTIF(G110,"*"&amp;Afferenti!$A$1:'Afferenti'!$A$46&amp;"*"), Afferenti!$A$1:'Afferenti'!$A$46, ""))</f>
        <v>BIGONGIARI, BROGI, MARROCCHESI</v>
      </c>
    </row>
    <row r="111" spans="1:23" x14ac:dyDescent="0.2">
      <c r="A111" s="2" t="s">
        <v>1792</v>
      </c>
      <c r="B111" s="2" t="s">
        <v>1793</v>
      </c>
      <c r="C111" s="2" t="s">
        <v>1794</v>
      </c>
      <c r="E111" s="2" t="s">
        <v>280</v>
      </c>
      <c r="F111" s="2" t="s">
        <v>197</v>
      </c>
      <c r="G111" s="2" t="s">
        <v>238</v>
      </c>
      <c r="H111" s="2">
        <v>7</v>
      </c>
      <c r="I111" s="2" t="s">
        <v>239</v>
      </c>
      <c r="J111" s="2" t="s">
        <v>109</v>
      </c>
      <c r="K111" s="2">
        <v>2017</v>
      </c>
      <c r="M111" s="2">
        <v>1</v>
      </c>
      <c r="N111" s="2">
        <v>22.78</v>
      </c>
      <c r="O111" s="2" t="s">
        <v>13</v>
      </c>
      <c r="R111" s="2">
        <v>1</v>
      </c>
      <c r="S111" s="2">
        <v>50.17</v>
      </c>
      <c r="T111" s="2" t="s">
        <v>26</v>
      </c>
      <c r="W111" s="5" t="str" cm="1">
        <f t="array" ref="W111">_xlfn.TEXTJOIN(", ",TRUE, IF(COUNTIF(G111,"*"&amp;Afferenti!$A$1:'Afferenti'!$A$46&amp;"*"), Afferenti!$A$1:'Afferenti'!$A$46, ""))</f>
        <v>BIGONGIARI, BROGI, MARROCCHESI</v>
      </c>
    </row>
    <row r="112" spans="1:23" x14ac:dyDescent="0.2">
      <c r="A112" s="2" t="s">
        <v>1792</v>
      </c>
      <c r="B112" s="2" t="s">
        <v>1793</v>
      </c>
      <c r="C112" s="2" t="s">
        <v>1794</v>
      </c>
      <c r="E112" s="2" t="s">
        <v>280</v>
      </c>
      <c r="F112" s="2" t="s">
        <v>197</v>
      </c>
      <c r="G112" s="2" t="s">
        <v>240</v>
      </c>
      <c r="H112" s="2">
        <v>7</v>
      </c>
      <c r="I112" s="2" t="s">
        <v>241</v>
      </c>
      <c r="J112" s="2" t="s">
        <v>11</v>
      </c>
      <c r="K112" s="2">
        <v>2017</v>
      </c>
      <c r="L112" s="2" t="s">
        <v>242</v>
      </c>
      <c r="M112" s="2">
        <v>11</v>
      </c>
      <c r="N112" s="2">
        <v>54.112000000000002</v>
      </c>
      <c r="O112" s="2" t="s">
        <v>26</v>
      </c>
      <c r="P112" s="2">
        <v>56.600999999999999</v>
      </c>
      <c r="Q112" s="2" t="s">
        <v>26</v>
      </c>
      <c r="R112" s="2">
        <v>8</v>
      </c>
      <c r="W112" s="5" t="str" cm="1">
        <f t="array" ref="W112">_xlfn.TEXTJOIN(", ",TRUE, IF(COUNTIF(G112,"*"&amp;Afferenti!$A$1:'Afferenti'!$A$46&amp;"*"), Afferenti!$A$1:'Afferenti'!$A$46, ""))</f>
        <v>BIGONGIARI, BROGI, MAESTRO, MARROCCHESI</v>
      </c>
    </row>
    <row r="113" spans="1:23" x14ac:dyDescent="0.2">
      <c r="A113" s="2" t="s">
        <v>1792</v>
      </c>
      <c r="B113" s="2" t="s">
        <v>1793</v>
      </c>
      <c r="C113" s="2" t="s">
        <v>1794</v>
      </c>
      <c r="E113" s="2" t="s">
        <v>280</v>
      </c>
      <c r="F113" s="2" t="s">
        <v>197</v>
      </c>
      <c r="G113" s="2" t="s">
        <v>243</v>
      </c>
      <c r="H113" s="2">
        <v>7</v>
      </c>
      <c r="I113" s="2" t="s">
        <v>244</v>
      </c>
      <c r="J113" s="2" t="s">
        <v>11</v>
      </c>
      <c r="K113" s="2">
        <v>2019</v>
      </c>
      <c r="L113" s="2" t="s">
        <v>245</v>
      </c>
      <c r="M113" s="2">
        <v>3</v>
      </c>
      <c r="N113" s="2">
        <v>64.662000000000006</v>
      </c>
      <c r="O113" s="2" t="s">
        <v>26</v>
      </c>
      <c r="P113" s="2">
        <v>92.5</v>
      </c>
      <c r="Q113" s="2" t="s">
        <v>33</v>
      </c>
      <c r="R113" s="2">
        <v>5</v>
      </c>
      <c r="S113" s="2">
        <v>47.46</v>
      </c>
      <c r="T113" s="2" t="s">
        <v>14</v>
      </c>
      <c r="U113" s="2">
        <v>94.828000000000003</v>
      </c>
      <c r="V113" s="2" t="s">
        <v>33</v>
      </c>
      <c r="W113" s="5" t="str" cm="1">
        <f t="array" ref="W113">_xlfn.TEXTJOIN(", ",TRUE, IF(COUNTIF(G113,"*"&amp;Afferenti!$A$1:'Afferenti'!$A$46&amp;"*"), Afferenti!$A$1:'Afferenti'!$A$46, ""))</f>
        <v>BIGONGIARI, BROGI, MAESTRO, MARROCCHESI</v>
      </c>
    </row>
    <row r="114" spans="1:23" x14ac:dyDescent="0.2">
      <c r="A114" s="2" t="s">
        <v>1792</v>
      </c>
      <c r="B114" s="2" t="s">
        <v>1793</v>
      </c>
      <c r="C114" s="2" t="s">
        <v>1794</v>
      </c>
      <c r="E114" s="2" t="s">
        <v>280</v>
      </c>
      <c r="F114" s="2" t="s">
        <v>197</v>
      </c>
      <c r="G114" s="2" t="s">
        <v>246</v>
      </c>
      <c r="H114" s="2">
        <v>7</v>
      </c>
      <c r="I114" s="2" t="s">
        <v>247</v>
      </c>
      <c r="J114" s="2" t="s">
        <v>11</v>
      </c>
      <c r="K114" s="2">
        <v>2018</v>
      </c>
      <c r="L114" s="2" t="s">
        <v>248</v>
      </c>
      <c r="M114" s="2">
        <v>1</v>
      </c>
      <c r="N114" s="2">
        <v>86.567999999999998</v>
      </c>
      <c r="O114" s="2" t="s">
        <v>33</v>
      </c>
      <c r="P114" s="2">
        <v>87.244</v>
      </c>
      <c r="Q114" s="2" t="s">
        <v>33</v>
      </c>
      <c r="R114" s="2">
        <v>0</v>
      </c>
      <c r="S114" s="2">
        <v>100</v>
      </c>
      <c r="T114" s="2" t="s">
        <v>33</v>
      </c>
      <c r="W114" s="5" t="str" cm="1">
        <f t="array" ref="W114">_xlfn.TEXTJOIN(", ",TRUE, IF(COUNTIF(G114,"*"&amp;Afferenti!$A$1:'Afferenti'!$A$46&amp;"*"), Afferenti!$A$1:'Afferenti'!$A$46, ""))</f>
        <v>BIGONGIARI, BROGI, MAESTRO, MARROCCHESI</v>
      </c>
    </row>
    <row r="115" spans="1:23" x14ac:dyDescent="0.2">
      <c r="A115" s="2" t="s">
        <v>1792</v>
      </c>
      <c r="B115" s="2" t="s">
        <v>1793</v>
      </c>
      <c r="C115" s="2" t="s">
        <v>1794</v>
      </c>
      <c r="E115" s="2" t="s">
        <v>280</v>
      </c>
      <c r="F115" s="2" t="s">
        <v>197</v>
      </c>
      <c r="G115" s="2" t="s">
        <v>249</v>
      </c>
      <c r="H115" s="2">
        <v>7</v>
      </c>
      <c r="I115" s="2" t="s">
        <v>250</v>
      </c>
      <c r="J115" s="2" t="s">
        <v>109</v>
      </c>
      <c r="K115" s="2">
        <v>2015</v>
      </c>
      <c r="L115" s="2" t="s">
        <v>232</v>
      </c>
      <c r="M115" s="2">
        <v>13</v>
      </c>
      <c r="N115" s="2">
        <v>5.5640000000000001</v>
      </c>
      <c r="O115" s="2" t="s">
        <v>13</v>
      </c>
      <c r="P115" s="2">
        <v>75.224999999999994</v>
      </c>
      <c r="Q115" s="2" t="s">
        <v>33</v>
      </c>
      <c r="R115" s="2">
        <v>8</v>
      </c>
      <c r="S115" s="2">
        <v>11.42</v>
      </c>
      <c r="T115" s="2" t="s">
        <v>13</v>
      </c>
      <c r="W115" s="5" t="str" cm="1">
        <f t="array" ref="W115">_xlfn.TEXTJOIN(", ",TRUE, IF(COUNTIF(G115,"*"&amp;Afferenti!$A$1:'Afferenti'!$A$46&amp;"*"), Afferenti!$A$1:'Afferenti'!$A$46, ""))</f>
        <v>BIGONGIARI, BROGI, MAESTRO, MARROCCHESI</v>
      </c>
    </row>
    <row r="116" spans="1:23" x14ac:dyDescent="0.2">
      <c r="A116" s="2" t="s">
        <v>1792</v>
      </c>
      <c r="B116" s="2" t="s">
        <v>1793</v>
      </c>
      <c r="C116" s="2" t="s">
        <v>1794</v>
      </c>
      <c r="E116" s="2" t="s">
        <v>280</v>
      </c>
      <c r="F116" s="2" t="s">
        <v>197</v>
      </c>
      <c r="G116" s="2" t="s">
        <v>251</v>
      </c>
      <c r="H116" s="2">
        <v>7</v>
      </c>
      <c r="I116" s="2" t="s">
        <v>252</v>
      </c>
      <c r="J116" s="2" t="s">
        <v>11</v>
      </c>
      <c r="K116" s="2">
        <v>2017</v>
      </c>
      <c r="L116" s="2" t="s">
        <v>253</v>
      </c>
      <c r="M116" s="2">
        <v>151</v>
      </c>
      <c r="N116" s="2">
        <v>2.4750000000000001</v>
      </c>
      <c r="O116" s="2" t="s">
        <v>13</v>
      </c>
      <c r="P116" s="2">
        <v>9.1020000000000003</v>
      </c>
      <c r="Q116" s="2" t="s">
        <v>13</v>
      </c>
      <c r="R116" s="2">
        <v>102</v>
      </c>
      <c r="S116" s="2">
        <v>2.61</v>
      </c>
      <c r="T116" s="2" t="s">
        <v>13</v>
      </c>
      <c r="U116" s="2">
        <v>7.0512819999999996</v>
      </c>
      <c r="V116" s="2" t="s">
        <v>13</v>
      </c>
      <c r="W116" s="5" t="str" cm="1">
        <f t="array" ref="W116">_xlfn.TEXTJOIN(", ",TRUE, IF(COUNTIF(G116,"*"&amp;Afferenti!$A$1:'Afferenti'!$A$46&amp;"*"), Afferenti!$A$1:'Afferenti'!$A$46, ""))</f>
        <v>BIGONGIARI, BROGI, MAESTRO, MARROCCHESI</v>
      </c>
    </row>
    <row r="117" spans="1:23" x14ac:dyDescent="0.2">
      <c r="A117" s="2" t="s">
        <v>1792</v>
      </c>
      <c r="B117" s="2" t="s">
        <v>1793</v>
      </c>
      <c r="C117" s="2" t="s">
        <v>1794</v>
      </c>
      <c r="E117" s="2" t="s">
        <v>280</v>
      </c>
      <c r="F117" s="2" t="s">
        <v>197</v>
      </c>
      <c r="G117" s="2" t="s">
        <v>254</v>
      </c>
      <c r="H117" s="2">
        <v>8</v>
      </c>
      <c r="I117" s="2" t="s">
        <v>255</v>
      </c>
      <c r="J117" s="2" t="s">
        <v>11</v>
      </c>
      <c r="K117" s="2">
        <v>2019</v>
      </c>
      <c r="L117" s="2" t="s">
        <v>256</v>
      </c>
      <c r="M117" s="2">
        <v>3</v>
      </c>
      <c r="N117" s="2">
        <v>71.715999999999994</v>
      </c>
      <c r="O117" s="2" t="s">
        <v>26</v>
      </c>
      <c r="P117" s="2">
        <v>44.113</v>
      </c>
      <c r="Q117" s="2" t="s">
        <v>14</v>
      </c>
      <c r="R117" s="2">
        <v>2</v>
      </c>
      <c r="W117" s="5" t="str" cm="1">
        <f t="array" ref="W117">_xlfn.TEXTJOIN(", ",TRUE, IF(COUNTIF(G117,"*"&amp;Afferenti!$A$1:'Afferenti'!$A$46&amp;"*"), Afferenti!$A$1:'Afferenti'!$A$46, ""))</f>
        <v>BIGONGIARI, BROGI, MAESTRO, MARROCCHESI</v>
      </c>
    </row>
    <row r="118" spans="1:23" x14ac:dyDescent="0.2">
      <c r="A118" s="2" t="s">
        <v>1792</v>
      </c>
      <c r="B118" s="2" t="s">
        <v>1793</v>
      </c>
      <c r="C118" s="2" t="s">
        <v>1794</v>
      </c>
      <c r="E118" s="2" t="s">
        <v>280</v>
      </c>
      <c r="F118" s="2" t="s">
        <v>197</v>
      </c>
      <c r="G118" s="2" t="s">
        <v>257</v>
      </c>
      <c r="H118" s="2">
        <v>7</v>
      </c>
      <c r="I118" s="2" t="s">
        <v>258</v>
      </c>
      <c r="J118" s="2" t="s">
        <v>11</v>
      </c>
      <c r="K118" s="2">
        <v>2018</v>
      </c>
      <c r="L118" s="2" t="s">
        <v>242</v>
      </c>
      <c r="M118" s="2">
        <v>48</v>
      </c>
      <c r="N118" s="2">
        <v>9.8379999999999992</v>
      </c>
      <c r="O118" s="2" t="s">
        <v>13</v>
      </c>
      <c r="P118" s="2">
        <v>54.762</v>
      </c>
      <c r="Q118" s="2" t="s">
        <v>26</v>
      </c>
      <c r="R118" s="2">
        <v>24</v>
      </c>
      <c r="W118" s="5" t="str" cm="1">
        <f t="array" ref="W118">_xlfn.TEXTJOIN(", ",TRUE, IF(COUNTIF(G118,"*"&amp;Afferenti!$A$1:'Afferenti'!$A$46&amp;"*"), Afferenti!$A$1:'Afferenti'!$A$46, ""))</f>
        <v>BIGONGIARI, BROGI, MAESTRO, MARROCCHESI</v>
      </c>
    </row>
    <row r="119" spans="1:23" x14ac:dyDescent="0.2">
      <c r="A119" s="2" t="s">
        <v>1792</v>
      </c>
      <c r="B119" s="2" t="s">
        <v>1793</v>
      </c>
      <c r="C119" s="2" t="s">
        <v>1794</v>
      </c>
      <c r="E119" s="2" t="s">
        <v>280</v>
      </c>
      <c r="F119" s="2" t="s">
        <v>197</v>
      </c>
      <c r="G119" s="2" t="s">
        <v>259</v>
      </c>
      <c r="H119" s="2">
        <v>8</v>
      </c>
      <c r="I119" s="2" t="s">
        <v>260</v>
      </c>
      <c r="J119" s="2" t="s">
        <v>11</v>
      </c>
      <c r="K119" s="2">
        <v>2017</v>
      </c>
      <c r="L119" s="2" t="s">
        <v>207</v>
      </c>
      <c r="M119" s="2">
        <v>3</v>
      </c>
      <c r="N119" s="2">
        <v>69.176000000000002</v>
      </c>
      <c r="O119" s="2" t="s">
        <v>26</v>
      </c>
      <c r="P119" s="2">
        <v>47.213999999999999</v>
      </c>
      <c r="Q119" s="2" t="s">
        <v>14</v>
      </c>
      <c r="R119" s="2">
        <v>1</v>
      </c>
      <c r="S119" s="2">
        <v>88.95</v>
      </c>
      <c r="T119" s="2" t="s">
        <v>33</v>
      </c>
      <c r="U119" s="2">
        <v>67.5</v>
      </c>
      <c r="V119" s="2" t="s">
        <v>26</v>
      </c>
      <c r="W119" s="5" t="str" cm="1">
        <f t="array" ref="W119">_xlfn.TEXTJOIN(", ",TRUE, IF(COUNTIF(G119,"*"&amp;Afferenti!$A$1:'Afferenti'!$A$46&amp;"*"), Afferenti!$A$1:'Afferenti'!$A$46, ""))</f>
        <v>BIGONGIARI, BROGI, MAESTRO, MARROCCHESI</v>
      </c>
    </row>
    <row r="120" spans="1:23" x14ac:dyDescent="0.2">
      <c r="A120" s="2" t="s">
        <v>1792</v>
      </c>
      <c r="B120" s="2" t="s">
        <v>1793</v>
      </c>
      <c r="C120" s="2" t="s">
        <v>1794</v>
      </c>
      <c r="E120" s="2" t="s">
        <v>280</v>
      </c>
      <c r="F120" s="2" t="s">
        <v>197</v>
      </c>
      <c r="G120" s="2" t="s">
        <v>261</v>
      </c>
      <c r="H120" s="2">
        <v>9</v>
      </c>
      <c r="I120" s="2" t="s">
        <v>262</v>
      </c>
      <c r="J120" s="2" t="s">
        <v>11</v>
      </c>
      <c r="K120" s="2">
        <v>2016</v>
      </c>
      <c r="L120" s="2" t="s">
        <v>207</v>
      </c>
      <c r="M120" s="2">
        <v>2</v>
      </c>
      <c r="N120" s="2">
        <v>74.546999999999997</v>
      </c>
      <c r="O120" s="2" t="s">
        <v>26</v>
      </c>
      <c r="P120" s="2">
        <v>46.341000000000001</v>
      </c>
      <c r="Q120" s="2" t="s">
        <v>14</v>
      </c>
      <c r="R120" s="2">
        <v>2</v>
      </c>
      <c r="S120" s="2">
        <v>80.27</v>
      </c>
      <c r="T120" s="2" t="s">
        <v>33</v>
      </c>
      <c r="U120" s="2">
        <v>57.5</v>
      </c>
      <c r="V120" s="2" t="s">
        <v>26</v>
      </c>
      <c r="W120" s="5" t="str" cm="1">
        <f t="array" ref="W120">_xlfn.TEXTJOIN(", ",TRUE, IF(COUNTIF(G120,"*"&amp;Afferenti!$A$1:'Afferenti'!$A$46&amp;"*"), Afferenti!$A$1:'Afferenti'!$A$46, ""))</f>
        <v>BIGONGIARI, BROGI, MAESTRO, MARROCCHESI</v>
      </c>
    </row>
    <row r="121" spans="1:23" x14ac:dyDescent="0.2">
      <c r="A121" s="2" t="s">
        <v>1792</v>
      </c>
      <c r="B121" s="2" t="s">
        <v>1793</v>
      </c>
      <c r="C121" s="2" t="s">
        <v>1794</v>
      </c>
      <c r="E121" s="2" t="s">
        <v>280</v>
      </c>
      <c r="F121" s="2" t="s">
        <v>197</v>
      </c>
      <c r="G121" s="2" t="s">
        <v>263</v>
      </c>
      <c r="H121" s="2">
        <v>8</v>
      </c>
      <c r="I121" s="2" t="s">
        <v>264</v>
      </c>
      <c r="J121" s="2" t="s">
        <v>11</v>
      </c>
      <c r="K121" s="2">
        <v>2016</v>
      </c>
      <c r="L121" s="2" t="s">
        <v>265</v>
      </c>
      <c r="M121" s="2">
        <v>36</v>
      </c>
      <c r="N121" s="2">
        <v>20.295000000000002</v>
      </c>
      <c r="O121" s="2" t="s">
        <v>13</v>
      </c>
      <c r="P121" s="2">
        <v>1.6220000000000001</v>
      </c>
      <c r="Q121" s="2" t="s">
        <v>13</v>
      </c>
      <c r="R121" s="2">
        <v>19</v>
      </c>
      <c r="W121" s="5" t="str" cm="1">
        <f t="array" ref="W121">_xlfn.TEXTJOIN(", ",TRUE, IF(COUNTIF(G121,"*"&amp;Afferenti!$A$1:'Afferenti'!$A$46&amp;"*"), Afferenti!$A$1:'Afferenti'!$A$46, ""))</f>
        <v>BIGONGIARI, BROGI, MAESTRO, MARROCCHESI</v>
      </c>
    </row>
    <row r="122" spans="1:23" x14ac:dyDescent="0.2">
      <c r="A122" s="2" t="s">
        <v>1792</v>
      </c>
      <c r="B122" s="2" t="s">
        <v>1793</v>
      </c>
      <c r="C122" s="2" t="s">
        <v>1794</v>
      </c>
      <c r="E122" s="2" t="s">
        <v>280</v>
      </c>
      <c r="F122" s="2" t="s">
        <v>197</v>
      </c>
      <c r="G122" s="2" t="s">
        <v>263</v>
      </c>
      <c r="H122" s="2">
        <v>8</v>
      </c>
      <c r="I122" s="2" t="s">
        <v>266</v>
      </c>
      <c r="J122" s="2" t="s">
        <v>11</v>
      </c>
      <c r="K122" s="2">
        <v>2017</v>
      </c>
      <c r="L122" s="2" t="s">
        <v>242</v>
      </c>
      <c r="M122" s="2">
        <v>72</v>
      </c>
      <c r="N122" s="2">
        <v>6.008</v>
      </c>
      <c r="O122" s="2" t="s">
        <v>13</v>
      </c>
      <c r="P122" s="2">
        <v>56.600999999999999</v>
      </c>
      <c r="Q122" s="2" t="s">
        <v>26</v>
      </c>
      <c r="R122" s="2">
        <v>31</v>
      </c>
      <c r="W122" s="5" t="str" cm="1">
        <f t="array" ref="W122">_xlfn.TEXTJOIN(", ",TRUE, IF(COUNTIF(G122,"*"&amp;Afferenti!$A$1:'Afferenti'!$A$46&amp;"*"), Afferenti!$A$1:'Afferenti'!$A$46, ""))</f>
        <v>BIGONGIARI, BROGI, MAESTRO, MARROCCHESI</v>
      </c>
    </row>
    <row r="123" spans="1:23" x14ac:dyDescent="0.2">
      <c r="A123" s="2" t="s">
        <v>1792</v>
      </c>
      <c r="B123" s="2" t="s">
        <v>1793</v>
      </c>
      <c r="C123" s="2" t="s">
        <v>1794</v>
      </c>
      <c r="E123" s="2" t="s">
        <v>280</v>
      </c>
      <c r="F123" s="2" t="s">
        <v>197</v>
      </c>
      <c r="G123" s="2" t="s">
        <v>267</v>
      </c>
      <c r="H123" s="2">
        <v>10</v>
      </c>
      <c r="I123" s="2" t="s">
        <v>268</v>
      </c>
      <c r="J123" s="2" t="s">
        <v>109</v>
      </c>
      <c r="K123" s="2">
        <v>2019</v>
      </c>
      <c r="L123" s="2" t="s">
        <v>232</v>
      </c>
      <c r="M123" s="2">
        <v>14</v>
      </c>
      <c r="N123" s="2">
        <v>1.4650000000000001</v>
      </c>
      <c r="O123" s="2" t="s">
        <v>13</v>
      </c>
      <c r="P123" s="2">
        <v>55.137</v>
      </c>
      <c r="Q123" s="2" t="s">
        <v>26</v>
      </c>
      <c r="R123" s="2">
        <v>5</v>
      </c>
      <c r="S123" s="2">
        <v>5.88</v>
      </c>
      <c r="T123" s="2" t="s">
        <v>13</v>
      </c>
      <c r="W123" s="5" t="str" cm="1">
        <f t="array" ref="W123">_xlfn.TEXTJOIN(", ",TRUE, IF(COUNTIF(G123,"*"&amp;Afferenti!$A$1:'Afferenti'!$A$46&amp;"*"), Afferenti!$A$1:'Afferenti'!$A$46, ""))</f>
        <v>BIGONGIARI, BROGI, MAESTRO, MARROCCHESI</v>
      </c>
    </row>
    <row r="124" spans="1:23" x14ac:dyDescent="0.2">
      <c r="A124" s="2" t="s">
        <v>1792</v>
      </c>
      <c r="B124" s="2" t="s">
        <v>1793</v>
      </c>
      <c r="C124" s="2" t="s">
        <v>1794</v>
      </c>
      <c r="E124" s="2" t="s">
        <v>280</v>
      </c>
      <c r="F124" s="2" t="s">
        <v>197</v>
      </c>
      <c r="G124" s="2" t="s">
        <v>267</v>
      </c>
      <c r="H124" s="2">
        <v>10</v>
      </c>
      <c r="I124" s="2" t="s">
        <v>269</v>
      </c>
      <c r="J124" s="2" t="s">
        <v>11</v>
      </c>
      <c r="K124" s="2">
        <v>2019</v>
      </c>
      <c r="L124" s="2" t="s">
        <v>253</v>
      </c>
      <c r="M124" s="2">
        <v>148</v>
      </c>
      <c r="N124" s="2">
        <v>1.4390000000000001</v>
      </c>
      <c r="O124" s="2" t="s">
        <v>13</v>
      </c>
      <c r="P124" s="2">
        <v>8.9280000000000008</v>
      </c>
      <c r="Q124" s="2" t="s">
        <v>13</v>
      </c>
      <c r="R124" s="2">
        <v>90</v>
      </c>
      <c r="S124" s="2">
        <v>2.13</v>
      </c>
      <c r="T124" s="2" t="s">
        <v>13</v>
      </c>
      <c r="U124" s="2">
        <v>6.4710000000000001</v>
      </c>
      <c r="V124" s="2" t="s">
        <v>13</v>
      </c>
      <c r="W124" s="5" t="str" cm="1">
        <f t="array" ref="W124">_xlfn.TEXTJOIN(", ",TRUE, IF(COUNTIF(G124,"*"&amp;Afferenti!$A$1:'Afferenti'!$A$46&amp;"*"), Afferenti!$A$1:'Afferenti'!$A$46, ""))</f>
        <v>BIGONGIARI, BROGI, MAESTRO, MARROCCHESI</v>
      </c>
    </row>
    <row r="125" spans="1:23" x14ac:dyDescent="0.2">
      <c r="A125" s="2" t="s">
        <v>1792</v>
      </c>
      <c r="B125" s="2" t="s">
        <v>1793</v>
      </c>
      <c r="C125" s="2" t="s">
        <v>1794</v>
      </c>
      <c r="E125" s="2" t="s">
        <v>280</v>
      </c>
      <c r="F125" s="2" t="s">
        <v>197</v>
      </c>
      <c r="G125" s="2" t="s">
        <v>270</v>
      </c>
      <c r="H125" s="2">
        <v>10</v>
      </c>
      <c r="I125" s="2" t="s">
        <v>271</v>
      </c>
      <c r="J125" s="2" t="s">
        <v>11</v>
      </c>
      <c r="K125" s="2">
        <v>2019</v>
      </c>
      <c r="L125" s="2" t="s">
        <v>230</v>
      </c>
      <c r="M125" s="2">
        <v>12</v>
      </c>
      <c r="N125" s="2">
        <v>18.152000000000001</v>
      </c>
      <c r="O125" s="2" t="s">
        <v>13</v>
      </c>
      <c r="P125" s="2">
        <v>53.082000000000001</v>
      </c>
      <c r="Q125" s="2" t="s">
        <v>26</v>
      </c>
      <c r="R125" s="2">
        <v>6</v>
      </c>
      <c r="W125" s="5" t="str" cm="1">
        <f t="array" ref="W125">_xlfn.TEXTJOIN(", ",TRUE, IF(COUNTIF(G125,"*"&amp;Afferenti!$A$1:'Afferenti'!$A$46&amp;"*"), Afferenti!$A$1:'Afferenti'!$A$46, ""))</f>
        <v>BIGONGIARI, BROGI, MAESTRO, MARROCCHESI</v>
      </c>
    </row>
    <row r="126" spans="1:23" x14ac:dyDescent="0.2">
      <c r="A126" s="2" t="s">
        <v>1792</v>
      </c>
      <c r="B126" s="2" t="s">
        <v>1793</v>
      </c>
      <c r="C126" s="2" t="s">
        <v>1794</v>
      </c>
      <c r="E126" s="2" t="s">
        <v>280</v>
      </c>
      <c r="F126" s="2" t="s">
        <v>197</v>
      </c>
      <c r="G126" s="2" t="s">
        <v>272</v>
      </c>
      <c r="H126" s="2">
        <v>11</v>
      </c>
      <c r="I126" s="2" t="s">
        <v>273</v>
      </c>
      <c r="J126" s="2" t="s">
        <v>11</v>
      </c>
      <c r="K126" s="2">
        <v>2018</v>
      </c>
      <c r="L126" s="2" t="s">
        <v>274</v>
      </c>
      <c r="M126" s="2">
        <v>21</v>
      </c>
      <c r="N126" s="2">
        <v>29.318000000000001</v>
      </c>
      <c r="O126" s="2" t="s">
        <v>14</v>
      </c>
      <c r="P126" s="2">
        <v>5.9</v>
      </c>
      <c r="Q126" s="2" t="s">
        <v>13</v>
      </c>
      <c r="R126" s="2">
        <v>2</v>
      </c>
      <c r="S126" s="2">
        <v>89.83</v>
      </c>
      <c r="T126" s="2" t="s">
        <v>33</v>
      </c>
      <c r="U126" s="2">
        <v>16.666665999999999</v>
      </c>
      <c r="V126" s="2" t="s">
        <v>13</v>
      </c>
      <c r="W126" s="5" t="str" cm="1">
        <f t="array" ref="W126">_xlfn.TEXTJOIN(", ",TRUE, IF(COUNTIF(G126,"*"&amp;Afferenti!$A$1:'Afferenti'!$A$46&amp;"*"), Afferenti!$A$1:'Afferenti'!$A$46, ""))</f>
        <v>BIGONGIARI, BROGI, MAESTRO, MARROCCHESI</v>
      </c>
    </row>
    <row r="127" spans="1:23" x14ac:dyDescent="0.2">
      <c r="A127" s="2" t="s">
        <v>1792</v>
      </c>
      <c r="B127" s="2" t="s">
        <v>1793</v>
      </c>
      <c r="C127" s="2" t="s">
        <v>1794</v>
      </c>
      <c r="E127" s="2" t="s">
        <v>280</v>
      </c>
      <c r="F127" s="2" t="s">
        <v>197</v>
      </c>
      <c r="G127" s="2" t="s">
        <v>272</v>
      </c>
      <c r="H127" s="2">
        <v>11</v>
      </c>
      <c r="I127" s="2" t="s">
        <v>275</v>
      </c>
      <c r="J127" s="2" t="s">
        <v>11</v>
      </c>
      <c r="K127" s="2">
        <v>2018</v>
      </c>
      <c r="L127" s="2" t="s">
        <v>276</v>
      </c>
      <c r="M127" s="2">
        <v>19</v>
      </c>
      <c r="N127" s="2">
        <v>32.576000000000001</v>
      </c>
      <c r="O127" s="2" t="s">
        <v>14</v>
      </c>
      <c r="P127" s="2">
        <v>0.23599999999999999</v>
      </c>
      <c r="Q127" s="2" t="s">
        <v>13</v>
      </c>
      <c r="R127" s="2">
        <v>9</v>
      </c>
      <c r="S127" s="2">
        <v>59.1</v>
      </c>
      <c r="T127" s="2" t="s">
        <v>26</v>
      </c>
      <c r="U127" s="2">
        <v>9.4202899999999996</v>
      </c>
      <c r="V127" s="2" t="s">
        <v>13</v>
      </c>
      <c r="W127" s="5" t="str" cm="1">
        <f t="array" ref="W127">_xlfn.TEXTJOIN(", ",TRUE, IF(COUNTIF(G127,"*"&amp;Afferenti!$A$1:'Afferenti'!$A$46&amp;"*"), Afferenti!$A$1:'Afferenti'!$A$46, ""))</f>
        <v>BIGONGIARI, BROGI, MAESTRO, MARROCCHESI</v>
      </c>
    </row>
    <row r="128" spans="1:23" x14ac:dyDescent="0.2">
      <c r="A128" s="2" t="s">
        <v>1792</v>
      </c>
      <c r="B128" s="2" t="s">
        <v>1793</v>
      </c>
      <c r="C128" s="2" t="s">
        <v>1794</v>
      </c>
      <c r="E128" s="2" t="s">
        <v>280</v>
      </c>
      <c r="F128" s="2" t="s">
        <v>197</v>
      </c>
      <c r="G128" s="2" t="s">
        <v>272</v>
      </c>
      <c r="H128" s="2">
        <v>11</v>
      </c>
      <c r="I128" s="2" t="s">
        <v>277</v>
      </c>
      <c r="J128" s="2" t="s">
        <v>11</v>
      </c>
      <c r="K128" s="2">
        <v>2018</v>
      </c>
      <c r="L128" s="2" t="s">
        <v>253</v>
      </c>
      <c r="M128" s="2">
        <v>179</v>
      </c>
      <c r="N128" s="2">
        <v>1.4850000000000001</v>
      </c>
      <c r="O128" s="2" t="s">
        <v>13</v>
      </c>
      <c r="P128" s="2">
        <v>9.8620000000000001</v>
      </c>
      <c r="Q128" s="2" t="s">
        <v>13</v>
      </c>
      <c r="R128" s="2">
        <v>120</v>
      </c>
      <c r="S128" s="2">
        <v>1.76</v>
      </c>
      <c r="T128" s="2" t="s">
        <v>13</v>
      </c>
      <c r="U128" s="2">
        <v>6.7901235</v>
      </c>
      <c r="V128" s="2" t="s">
        <v>13</v>
      </c>
      <c r="W128" s="5" t="str" cm="1">
        <f t="array" ref="W128">_xlfn.TEXTJOIN(", ",TRUE, IF(COUNTIF(G128,"*"&amp;Afferenti!$A$1:'Afferenti'!$A$46&amp;"*"), Afferenti!$A$1:'Afferenti'!$A$46, ""))</f>
        <v>BIGONGIARI, BROGI, MAESTRO, MARROCCHESI</v>
      </c>
    </row>
    <row r="129" spans="1:23" x14ac:dyDescent="0.2">
      <c r="A129" s="2" t="s">
        <v>808</v>
      </c>
      <c r="B129" s="2" t="s">
        <v>194</v>
      </c>
      <c r="C129" s="2" t="s">
        <v>609</v>
      </c>
      <c r="D129" s="2" t="s">
        <v>809</v>
      </c>
      <c r="E129" s="2" t="s">
        <v>69</v>
      </c>
      <c r="F129" s="2" t="s">
        <v>704</v>
      </c>
      <c r="G129" s="2" t="s">
        <v>810</v>
      </c>
      <c r="H129" s="2">
        <v>1</v>
      </c>
      <c r="I129" s="2" t="s">
        <v>811</v>
      </c>
      <c r="J129" s="2" t="s">
        <v>92</v>
      </c>
      <c r="K129" s="2">
        <v>2016</v>
      </c>
      <c r="W129" s="5" t="str" cm="1">
        <f t="array" ref="W129">_xlfn.TEXTJOIN(", ",TRUE, IF(COUNTIF(G129,"*"&amp;Afferenti!$A$1:'Afferenti'!$A$46&amp;"*"), Afferenti!$A$1:'Afferenti'!$A$46, ""))</f>
        <v>BOSCATO</v>
      </c>
    </row>
    <row r="130" spans="1:23" x14ac:dyDescent="0.2">
      <c r="A130" s="2" t="s">
        <v>808</v>
      </c>
      <c r="B130" s="2" t="s">
        <v>194</v>
      </c>
      <c r="C130" s="2" t="s">
        <v>609</v>
      </c>
      <c r="D130" s="2" t="s">
        <v>809</v>
      </c>
      <c r="E130" s="2" t="s">
        <v>69</v>
      </c>
      <c r="F130" s="2" t="s">
        <v>704</v>
      </c>
      <c r="G130" s="2" t="s">
        <v>810</v>
      </c>
      <c r="H130" s="2">
        <v>1</v>
      </c>
      <c r="I130" s="2" t="s">
        <v>812</v>
      </c>
      <c r="J130" s="2" t="s">
        <v>92</v>
      </c>
      <c r="K130" s="2">
        <v>2017</v>
      </c>
      <c r="W130" s="5" t="str" cm="1">
        <f t="array" ref="W130">_xlfn.TEXTJOIN(", ",TRUE, IF(COUNTIF(G130,"*"&amp;Afferenti!$A$1:'Afferenti'!$A$46&amp;"*"), Afferenti!$A$1:'Afferenti'!$A$46, ""))</f>
        <v>BOSCATO</v>
      </c>
    </row>
    <row r="131" spans="1:23" x14ac:dyDescent="0.2">
      <c r="A131" s="2" t="s">
        <v>808</v>
      </c>
      <c r="B131" s="2" t="s">
        <v>194</v>
      </c>
      <c r="C131" s="2" t="s">
        <v>609</v>
      </c>
      <c r="D131" s="2" t="s">
        <v>809</v>
      </c>
      <c r="E131" s="2" t="s">
        <v>69</v>
      </c>
      <c r="F131" s="2" t="s">
        <v>704</v>
      </c>
      <c r="G131" s="2" t="s">
        <v>810</v>
      </c>
      <c r="H131" s="2">
        <v>1</v>
      </c>
      <c r="I131" s="2" t="s">
        <v>813</v>
      </c>
      <c r="J131" s="2" t="s">
        <v>11</v>
      </c>
      <c r="K131" s="2">
        <v>2016</v>
      </c>
      <c r="L131" s="2" t="s">
        <v>60</v>
      </c>
      <c r="M131" s="2">
        <v>14</v>
      </c>
      <c r="N131" s="2">
        <v>48.125999999999998</v>
      </c>
      <c r="O131" s="2" t="s">
        <v>14</v>
      </c>
      <c r="P131" s="2">
        <v>33.021999999999998</v>
      </c>
      <c r="Q131" s="2" t="s">
        <v>14</v>
      </c>
      <c r="R131" s="2">
        <v>12</v>
      </c>
      <c r="S131" s="2">
        <v>56.33</v>
      </c>
      <c r="T131" s="2" t="s">
        <v>26</v>
      </c>
      <c r="U131" s="2">
        <v>39.095745000000001</v>
      </c>
      <c r="V131" s="2" t="s">
        <v>14</v>
      </c>
      <c r="W131" s="5" t="str" cm="1">
        <f t="array" ref="W131">_xlfn.TEXTJOIN(", ",TRUE, IF(COUNTIF(G131,"*"&amp;Afferenti!$A$1:'Afferenti'!$A$46&amp;"*"), Afferenti!$A$1:'Afferenti'!$A$46, ""))</f>
        <v>BOSCATO</v>
      </c>
    </row>
    <row r="132" spans="1:23" x14ac:dyDescent="0.2">
      <c r="A132" s="2" t="s">
        <v>808</v>
      </c>
      <c r="B132" s="2" t="s">
        <v>194</v>
      </c>
      <c r="C132" s="2" t="s">
        <v>609</v>
      </c>
      <c r="D132" s="2" t="s">
        <v>809</v>
      </c>
      <c r="E132" s="2" t="s">
        <v>69</v>
      </c>
      <c r="F132" s="2" t="s">
        <v>704</v>
      </c>
      <c r="G132" s="2" t="s">
        <v>814</v>
      </c>
      <c r="H132" s="2">
        <v>2</v>
      </c>
      <c r="I132" s="2" t="s">
        <v>815</v>
      </c>
      <c r="J132" s="2" t="s">
        <v>92</v>
      </c>
      <c r="K132" s="2">
        <v>2019</v>
      </c>
      <c r="W132" s="5" t="str" cm="1">
        <f t="array" ref="W132">_xlfn.TEXTJOIN(", ",TRUE, IF(COUNTIF(G132,"*"&amp;Afferenti!$A$1:'Afferenti'!$A$46&amp;"*"), Afferenti!$A$1:'Afferenti'!$A$46, ""))</f>
        <v>BOSCATO</v>
      </c>
    </row>
    <row r="133" spans="1:23" x14ac:dyDescent="0.2">
      <c r="A133" s="2" t="s">
        <v>808</v>
      </c>
      <c r="B133" s="2" t="s">
        <v>194</v>
      </c>
      <c r="C133" s="2" t="s">
        <v>609</v>
      </c>
      <c r="D133" s="2" t="s">
        <v>809</v>
      </c>
      <c r="E133" s="2" t="s">
        <v>69</v>
      </c>
      <c r="F133" s="2" t="s">
        <v>704</v>
      </c>
      <c r="G133" s="2" t="s">
        <v>814</v>
      </c>
      <c r="H133" s="2">
        <v>2</v>
      </c>
      <c r="I133" s="2" t="s">
        <v>816</v>
      </c>
      <c r="J133" s="2" t="s">
        <v>92</v>
      </c>
      <c r="K133" s="2">
        <v>2017</v>
      </c>
      <c r="W133" s="5" t="str" cm="1">
        <f t="array" ref="W133">_xlfn.TEXTJOIN(", ",TRUE, IF(COUNTIF(G133,"*"&amp;Afferenti!$A$1:'Afferenti'!$A$46&amp;"*"), Afferenti!$A$1:'Afferenti'!$A$46, ""))</f>
        <v>BOSCATO</v>
      </c>
    </row>
    <row r="134" spans="1:23" x14ac:dyDescent="0.2">
      <c r="A134" s="2" t="s">
        <v>808</v>
      </c>
      <c r="B134" s="2" t="s">
        <v>194</v>
      </c>
      <c r="C134" s="2" t="s">
        <v>609</v>
      </c>
      <c r="D134" s="2" t="s">
        <v>809</v>
      </c>
      <c r="E134" s="2" t="s">
        <v>69</v>
      </c>
      <c r="F134" s="2" t="s">
        <v>704</v>
      </c>
      <c r="G134" s="2" t="s">
        <v>817</v>
      </c>
      <c r="H134" s="2">
        <v>2</v>
      </c>
      <c r="I134" s="2" t="s">
        <v>818</v>
      </c>
      <c r="J134" s="2" t="s">
        <v>11</v>
      </c>
      <c r="K134" s="2">
        <v>2018</v>
      </c>
      <c r="L134" s="2" t="s">
        <v>819</v>
      </c>
      <c r="M134" s="2">
        <v>12</v>
      </c>
      <c r="N134" s="2">
        <v>53.488</v>
      </c>
      <c r="O134" s="2" t="s">
        <v>26</v>
      </c>
      <c r="P134" s="2">
        <v>15.675000000000001</v>
      </c>
      <c r="Q134" s="2" t="s">
        <v>13</v>
      </c>
      <c r="R134" s="2">
        <v>13</v>
      </c>
      <c r="S134" s="2">
        <v>29.25</v>
      </c>
      <c r="T134" s="2" t="s">
        <v>14</v>
      </c>
      <c r="U134" s="2">
        <v>5.0724640000000001</v>
      </c>
      <c r="V134" s="2" t="s">
        <v>13</v>
      </c>
      <c r="W134" s="5" t="str" cm="1">
        <f t="array" ref="W134">_xlfn.TEXTJOIN(", ",TRUE, IF(COUNTIF(G134,"*"&amp;Afferenti!$A$1:'Afferenti'!$A$46&amp;"*"), Afferenti!$A$1:'Afferenti'!$A$46, ""))</f>
        <v>BOSCATO</v>
      </c>
    </row>
    <row r="135" spans="1:23" x14ac:dyDescent="0.2">
      <c r="A135" s="2" t="s">
        <v>808</v>
      </c>
      <c r="B135" s="2" t="s">
        <v>194</v>
      </c>
      <c r="C135" s="2" t="s">
        <v>609</v>
      </c>
      <c r="D135" s="2" t="s">
        <v>809</v>
      </c>
      <c r="E135" s="2" t="s">
        <v>69</v>
      </c>
      <c r="F135" s="2" t="s">
        <v>704</v>
      </c>
      <c r="G135" s="2" t="s">
        <v>817</v>
      </c>
      <c r="H135" s="2">
        <v>2</v>
      </c>
      <c r="I135" s="2" t="s">
        <v>820</v>
      </c>
      <c r="J135" s="2" t="s">
        <v>11</v>
      </c>
      <c r="K135" s="2">
        <v>2016</v>
      </c>
      <c r="L135" s="2" t="s">
        <v>763</v>
      </c>
      <c r="W135" s="5" t="str" cm="1">
        <f t="array" ref="W135">_xlfn.TEXTJOIN(", ",TRUE, IF(COUNTIF(G135,"*"&amp;Afferenti!$A$1:'Afferenti'!$A$46&amp;"*"), Afferenti!$A$1:'Afferenti'!$A$46, ""))</f>
        <v>BOSCATO</v>
      </c>
    </row>
    <row r="136" spans="1:23" x14ac:dyDescent="0.2">
      <c r="A136" s="2" t="s">
        <v>808</v>
      </c>
      <c r="B136" s="2" t="s">
        <v>194</v>
      </c>
      <c r="C136" s="2" t="s">
        <v>609</v>
      </c>
      <c r="D136" s="2" t="s">
        <v>809</v>
      </c>
      <c r="E136" s="2" t="s">
        <v>69</v>
      </c>
      <c r="F136" s="2" t="s">
        <v>704</v>
      </c>
      <c r="G136" s="2" t="s">
        <v>817</v>
      </c>
      <c r="H136" s="2">
        <v>2</v>
      </c>
      <c r="I136" s="2" t="s">
        <v>821</v>
      </c>
      <c r="J136" s="2" t="s">
        <v>92</v>
      </c>
      <c r="K136" s="2">
        <v>2017</v>
      </c>
      <c r="W136" s="5" t="str" cm="1">
        <f t="array" ref="W136">_xlfn.TEXTJOIN(", ",TRUE, IF(COUNTIF(G136,"*"&amp;Afferenti!$A$1:'Afferenti'!$A$46&amp;"*"), Afferenti!$A$1:'Afferenti'!$A$46, ""))</f>
        <v>BOSCATO</v>
      </c>
    </row>
    <row r="137" spans="1:23" x14ac:dyDescent="0.2">
      <c r="A137" s="2" t="s">
        <v>808</v>
      </c>
      <c r="B137" s="2" t="s">
        <v>194</v>
      </c>
      <c r="C137" s="2" t="s">
        <v>609</v>
      </c>
      <c r="D137" s="2" t="s">
        <v>809</v>
      </c>
      <c r="E137" s="2" t="s">
        <v>69</v>
      </c>
      <c r="F137" s="2" t="s">
        <v>704</v>
      </c>
      <c r="G137" s="2" t="s">
        <v>822</v>
      </c>
      <c r="H137" s="2">
        <v>2</v>
      </c>
      <c r="I137" s="2" t="s">
        <v>823</v>
      </c>
      <c r="J137" s="2" t="s">
        <v>92</v>
      </c>
      <c r="K137" s="2">
        <v>2017</v>
      </c>
      <c r="W137" s="5" t="str" cm="1">
        <f t="array" ref="W137">_xlfn.TEXTJOIN(", ",TRUE, IF(COUNTIF(G137,"*"&amp;Afferenti!$A$1:'Afferenti'!$A$46&amp;"*"), Afferenti!$A$1:'Afferenti'!$A$46, ""))</f>
        <v>BOSCATO</v>
      </c>
    </row>
    <row r="138" spans="1:23" x14ac:dyDescent="0.2">
      <c r="A138" s="2" t="s">
        <v>808</v>
      </c>
      <c r="B138" s="2" t="s">
        <v>194</v>
      </c>
      <c r="C138" s="2" t="s">
        <v>609</v>
      </c>
      <c r="D138" s="2" t="s">
        <v>809</v>
      </c>
      <c r="E138" s="2" t="s">
        <v>69</v>
      </c>
      <c r="F138" s="2" t="s">
        <v>704</v>
      </c>
      <c r="G138" s="2" t="s">
        <v>822</v>
      </c>
      <c r="H138" s="2">
        <v>2</v>
      </c>
      <c r="I138" s="2" t="s">
        <v>824</v>
      </c>
      <c r="J138" s="2" t="s">
        <v>11</v>
      </c>
      <c r="K138" s="2">
        <v>2015</v>
      </c>
      <c r="L138" s="2" t="s">
        <v>757</v>
      </c>
      <c r="M138" s="2">
        <v>52</v>
      </c>
      <c r="N138" s="2">
        <v>3.2989999999999999</v>
      </c>
      <c r="O138" s="2" t="s">
        <v>13</v>
      </c>
      <c r="P138" s="2">
        <v>1.7000000000000001E-2</v>
      </c>
      <c r="Q138" s="2" t="s">
        <v>13</v>
      </c>
      <c r="R138" s="2">
        <v>47</v>
      </c>
      <c r="W138" s="5" t="str" cm="1">
        <f t="array" ref="W138">_xlfn.TEXTJOIN(", ",TRUE, IF(COUNTIF(G138,"*"&amp;Afferenti!$A$1:'Afferenti'!$A$46&amp;"*"), Afferenti!$A$1:'Afferenti'!$A$46, ""))</f>
        <v>BOSCATO</v>
      </c>
    </row>
    <row r="139" spans="1:23" x14ac:dyDescent="0.2">
      <c r="A139" s="2" t="s">
        <v>808</v>
      </c>
      <c r="B139" s="2" t="s">
        <v>194</v>
      </c>
      <c r="C139" s="2" t="s">
        <v>609</v>
      </c>
      <c r="D139" s="2" t="s">
        <v>809</v>
      </c>
      <c r="E139" s="2" t="s">
        <v>69</v>
      </c>
      <c r="F139" s="2" t="s">
        <v>704</v>
      </c>
      <c r="G139" s="2" t="s">
        <v>721</v>
      </c>
      <c r="H139" s="2">
        <v>3</v>
      </c>
      <c r="I139" s="2" t="s">
        <v>722</v>
      </c>
      <c r="J139" s="2" t="s">
        <v>11</v>
      </c>
      <c r="K139" s="2">
        <v>2017</v>
      </c>
      <c r="L139" s="2" t="s">
        <v>723</v>
      </c>
      <c r="M139" s="2">
        <v>21</v>
      </c>
      <c r="N139" s="2">
        <v>18.791</v>
      </c>
      <c r="O139" s="2" t="s">
        <v>13</v>
      </c>
      <c r="P139" s="2">
        <v>62.198</v>
      </c>
      <c r="Q139" s="2" t="s">
        <v>26</v>
      </c>
      <c r="R139" s="2">
        <v>17</v>
      </c>
      <c r="S139" s="2">
        <v>22.67</v>
      </c>
      <c r="T139" s="2" t="s">
        <v>13</v>
      </c>
      <c r="U139" s="2">
        <v>58.510640000000002</v>
      </c>
      <c r="V139" s="2" t="s">
        <v>26</v>
      </c>
      <c r="W139" s="5" t="str" cm="1">
        <f t="array" ref="W139">_xlfn.TEXTJOIN(", ",TRUE, IF(COUNTIF(G139,"*"&amp;Afferenti!$A$1:'Afferenti'!$A$46&amp;"*"), Afferenti!$A$1:'Afferenti'!$A$46, ""))</f>
        <v>BOSCATO, MORONI</v>
      </c>
    </row>
    <row r="140" spans="1:23" x14ac:dyDescent="0.2">
      <c r="A140" s="2" t="s">
        <v>808</v>
      </c>
      <c r="B140" s="2" t="s">
        <v>194</v>
      </c>
      <c r="C140" s="2" t="s">
        <v>609</v>
      </c>
      <c r="D140" s="2" t="s">
        <v>809</v>
      </c>
      <c r="E140" s="2" t="s">
        <v>69</v>
      </c>
      <c r="F140" s="2" t="s">
        <v>704</v>
      </c>
      <c r="G140" s="2" t="s">
        <v>825</v>
      </c>
      <c r="H140" s="2">
        <v>3</v>
      </c>
      <c r="I140" s="2" t="s">
        <v>826</v>
      </c>
      <c r="J140" s="2" t="s">
        <v>109</v>
      </c>
      <c r="K140" s="2">
        <v>2019</v>
      </c>
      <c r="W140" s="5" t="str" cm="1">
        <f t="array" ref="W140">_xlfn.TEXTJOIN(", ",TRUE, IF(COUNTIF(G140,"*"&amp;Afferenti!$A$1:'Afferenti'!$A$46&amp;"*"), Afferenti!$A$1:'Afferenti'!$A$46, ""))</f>
        <v>BOSCATO</v>
      </c>
    </row>
    <row r="141" spans="1:23" x14ac:dyDescent="0.2">
      <c r="A141" s="2" t="s">
        <v>808</v>
      </c>
      <c r="B141" s="2" t="s">
        <v>194</v>
      </c>
      <c r="C141" s="2" t="s">
        <v>609</v>
      </c>
      <c r="D141" s="2" t="s">
        <v>809</v>
      </c>
      <c r="E141" s="2" t="s">
        <v>69</v>
      </c>
      <c r="F141" s="2" t="s">
        <v>704</v>
      </c>
      <c r="G141" s="2" t="s">
        <v>827</v>
      </c>
      <c r="H141" s="2">
        <v>3</v>
      </c>
      <c r="I141" s="2" t="s">
        <v>828</v>
      </c>
      <c r="J141" s="2" t="s">
        <v>11</v>
      </c>
      <c r="K141" s="2">
        <v>2015</v>
      </c>
      <c r="L141" s="2" t="s">
        <v>41</v>
      </c>
      <c r="M141" s="2">
        <v>42</v>
      </c>
      <c r="N141" s="2">
        <v>23.49</v>
      </c>
      <c r="O141" s="2" t="s">
        <v>13</v>
      </c>
      <c r="P141" s="2">
        <v>61.914000000000001</v>
      </c>
      <c r="Q141" s="2" t="s">
        <v>26</v>
      </c>
      <c r="R141" s="2">
        <v>38</v>
      </c>
      <c r="S141" s="2">
        <v>17.010000000000002</v>
      </c>
      <c r="T141" s="2" t="s">
        <v>13</v>
      </c>
      <c r="U141" s="2">
        <v>10.317</v>
      </c>
      <c r="V141" s="2" t="s">
        <v>13</v>
      </c>
      <c r="W141" s="5" t="str" cm="1">
        <f t="array" ref="W141">_xlfn.TEXTJOIN(", ",TRUE, IF(COUNTIF(G141,"*"&amp;Afferenti!$A$1:'Afferenti'!$A$46&amp;"*"), Afferenti!$A$1:'Afferenti'!$A$46, ""))</f>
        <v>BOSCATO</v>
      </c>
    </row>
    <row r="142" spans="1:23" x14ac:dyDescent="0.2">
      <c r="A142" s="2" t="s">
        <v>808</v>
      </c>
      <c r="B142" s="2" t="s">
        <v>194</v>
      </c>
      <c r="C142" s="2" t="s">
        <v>609</v>
      </c>
      <c r="D142" s="2" t="s">
        <v>809</v>
      </c>
      <c r="E142" s="2" t="s">
        <v>69</v>
      </c>
      <c r="F142" s="2" t="s">
        <v>704</v>
      </c>
      <c r="G142" s="2" t="s">
        <v>829</v>
      </c>
      <c r="H142" s="2">
        <v>3</v>
      </c>
      <c r="I142" s="2" t="s">
        <v>830</v>
      </c>
      <c r="J142" s="2" t="s">
        <v>11</v>
      </c>
      <c r="K142" s="2">
        <v>2017</v>
      </c>
      <c r="L142" s="2" t="s">
        <v>757</v>
      </c>
      <c r="M142" s="2">
        <v>31</v>
      </c>
      <c r="N142" s="2">
        <v>6.024</v>
      </c>
      <c r="O142" s="2" t="s">
        <v>13</v>
      </c>
      <c r="P142" s="2">
        <v>1.4E-2</v>
      </c>
      <c r="Q142" s="2" t="s">
        <v>13</v>
      </c>
      <c r="R142" s="2">
        <v>28</v>
      </c>
      <c r="S142" s="2">
        <v>20.64</v>
      </c>
      <c r="T142" s="2" t="s">
        <v>13</v>
      </c>
      <c r="U142" s="2">
        <v>6.0526314000000001</v>
      </c>
      <c r="V142" s="2" t="s">
        <v>13</v>
      </c>
      <c r="W142" s="5" t="str" cm="1">
        <f t="array" ref="W142">_xlfn.TEXTJOIN(", ",TRUE, IF(COUNTIF(G142,"*"&amp;Afferenti!$A$1:'Afferenti'!$A$46&amp;"*"), Afferenti!$A$1:'Afferenti'!$A$46, ""))</f>
        <v>BOSCATO</v>
      </c>
    </row>
    <row r="143" spans="1:23" x14ac:dyDescent="0.2">
      <c r="A143" s="2" t="s">
        <v>808</v>
      </c>
      <c r="B143" s="2" t="s">
        <v>194</v>
      </c>
      <c r="C143" s="2" t="s">
        <v>609</v>
      </c>
      <c r="D143" s="2" t="s">
        <v>809</v>
      </c>
      <c r="E143" s="2" t="s">
        <v>69</v>
      </c>
      <c r="F143" s="2" t="s">
        <v>704</v>
      </c>
      <c r="G143" s="2" t="s">
        <v>831</v>
      </c>
      <c r="H143" s="2">
        <v>4</v>
      </c>
      <c r="I143" s="2" t="s">
        <v>832</v>
      </c>
      <c r="J143" s="2" t="s">
        <v>92</v>
      </c>
      <c r="K143" s="2">
        <v>2018</v>
      </c>
      <c r="W143" s="5" t="str" cm="1">
        <f t="array" ref="W143">_xlfn.TEXTJOIN(", ",TRUE, IF(COUNTIF(G143,"*"&amp;Afferenti!$A$1:'Afferenti'!$A$46&amp;"*"), Afferenti!$A$1:'Afferenti'!$A$46, ""))</f>
        <v>BOSCATO</v>
      </c>
    </row>
    <row r="144" spans="1:23" x14ac:dyDescent="0.2">
      <c r="A144" s="2" t="s">
        <v>808</v>
      </c>
      <c r="B144" s="2" t="s">
        <v>194</v>
      </c>
      <c r="C144" s="2" t="s">
        <v>609</v>
      </c>
      <c r="D144" s="2" t="s">
        <v>809</v>
      </c>
      <c r="E144" s="2" t="s">
        <v>69</v>
      </c>
      <c r="F144" s="2" t="s">
        <v>704</v>
      </c>
      <c r="G144" s="2" t="s">
        <v>833</v>
      </c>
      <c r="H144" s="2">
        <v>4</v>
      </c>
      <c r="I144" s="2" t="s">
        <v>834</v>
      </c>
      <c r="J144" s="2" t="s">
        <v>92</v>
      </c>
      <c r="K144" s="2">
        <v>2017</v>
      </c>
      <c r="W144" s="5" t="str" cm="1">
        <f t="array" ref="W144">_xlfn.TEXTJOIN(", ",TRUE, IF(COUNTIF(G144,"*"&amp;Afferenti!$A$1:'Afferenti'!$A$46&amp;"*"), Afferenti!$A$1:'Afferenti'!$A$46, ""))</f>
        <v>BOSCATO</v>
      </c>
    </row>
    <row r="145" spans="1:23" x14ac:dyDescent="0.2">
      <c r="A145" s="2" t="s">
        <v>808</v>
      </c>
      <c r="B145" s="2" t="s">
        <v>194</v>
      </c>
      <c r="C145" s="2" t="s">
        <v>609</v>
      </c>
      <c r="D145" s="2" t="s">
        <v>809</v>
      </c>
      <c r="E145" s="2" t="s">
        <v>69</v>
      </c>
      <c r="F145" s="2" t="s">
        <v>704</v>
      </c>
      <c r="G145" s="2" t="s">
        <v>730</v>
      </c>
      <c r="H145" s="2">
        <v>4</v>
      </c>
      <c r="I145" s="2" t="s">
        <v>731</v>
      </c>
      <c r="J145" s="2" t="s">
        <v>92</v>
      </c>
      <c r="K145" s="2">
        <v>2017</v>
      </c>
      <c r="W145" s="5" t="str" cm="1">
        <f t="array" ref="W145">_xlfn.TEXTJOIN(", ",TRUE, IF(COUNTIF(G145,"*"&amp;Afferenti!$A$1:'Afferenti'!$A$46&amp;"*"), Afferenti!$A$1:'Afferenti'!$A$46, ""))</f>
        <v>BOSCATO, MORONI</v>
      </c>
    </row>
    <row r="146" spans="1:23" x14ac:dyDescent="0.2">
      <c r="A146" s="2" t="s">
        <v>808</v>
      </c>
      <c r="B146" s="2" t="s">
        <v>194</v>
      </c>
      <c r="C146" s="2" t="s">
        <v>609</v>
      </c>
      <c r="D146" s="2" t="s">
        <v>809</v>
      </c>
      <c r="E146" s="2" t="s">
        <v>69</v>
      </c>
      <c r="F146" s="2" t="s">
        <v>704</v>
      </c>
      <c r="G146" s="2" t="s">
        <v>732</v>
      </c>
      <c r="H146" s="2">
        <v>4</v>
      </c>
      <c r="I146" s="2" t="s">
        <v>733</v>
      </c>
      <c r="J146" s="2" t="s">
        <v>92</v>
      </c>
      <c r="K146" s="2">
        <v>2018</v>
      </c>
      <c r="W146" s="5" t="str" cm="1">
        <f t="array" ref="W146">_xlfn.TEXTJOIN(", ",TRUE, IF(COUNTIF(G146,"*"&amp;Afferenti!$A$1:'Afferenti'!$A$46&amp;"*"), Afferenti!$A$1:'Afferenti'!$A$46, ""))</f>
        <v>BOSCATO, MORONI</v>
      </c>
    </row>
    <row r="147" spans="1:23" x14ac:dyDescent="0.2">
      <c r="A147" s="2" t="s">
        <v>808</v>
      </c>
      <c r="B147" s="2" t="s">
        <v>194</v>
      </c>
      <c r="C147" s="2" t="s">
        <v>609</v>
      </c>
      <c r="D147" s="2" t="s">
        <v>809</v>
      </c>
      <c r="E147" s="2" t="s">
        <v>69</v>
      </c>
      <c r="F147" s="2" t="s">
        <v>704</v>
      </c>
      <c r="G147" s="2" t="s">
        <v>835</v>
      </c>
      <c r="H147" s="2">
        <v>4</v>
      </c>
      <c r="I147" s="2" t="s">
        <v>836</v>
      </c>
      <c r="J147" s="2" t="s">
        <v>11</v>
      </c>
      <c r="K147" s="2">
        <v>2018</v>
      </c>
      <c r="L147" s="2" t="s">
        <v>837</v>
      </c>
      <c r="M147" s="2">
        <v>14</v>
      </c>
      <c r="N147" s="2">
        <v>25.8</v>
      </c>
      <c r="O147" s="2" t="s">
        <v>14</v>
      </c>
      <c r="P147" s="2">
        <v>19.100000000000001</v>
      </c>
      <c r="Q147" s="2" t="s">
        <v>13</v>
      </c>
      <c r="R147" s="2">
        <v>11</v>
      </c>
      <c r="S147" s="2">
        <v>48.08</v>
      </c>
      <c r="T147" s="2" t="s">
        <v>14</v>
      </c>
      <c r="U147" s="2">
        <v>48.214286999999999</v>
      </c>
      <c r="V147" s="2" t="s">
        <v>14</v>
      </c>
      <c r="W147" s="5" t="str" cm="1">
        <f t="array" ref="W147">_xlfn.TEXTJOIN(", ",TRUE, IF(COUNTIF(G147,"*"&amp;Afferenti!$A$1:'Afferenti'!$A$46&amp;"*"), Afferenti!$A$1:'Afferenti'!$A$46, ""))</f>
        <v>BOSCATO</v>
      </c>
    </row>
    <row r="148" spans="1:23" x14ac:dyDescent="0.2">
      <c r="A148" s="2" t="s">
        <v>808</v>
      </c>
      <c r="B148" s="2" t="s">
        <v>194</v>
      </c>
      <c r="C148" s="2" t="s">
        <v>609</v>
      </c>
      <c r="D148" s="2" t="s">
        <v>809</v>
      </c>
      <c r="E148" s="2" t="s">
        <v>69</v>
      </c>
      <c r="F148" s="2" t="s">
        <v>704</v>
      </c>
      <c r="G148" s="2" t="s">
        <v>838</v>
      </c>
      <c r="H148" s="2">
        <v>5</v>
      </c>
      <c r="I148" s="2" t="s">
        <v>839</v>
      </c>
      <c r="J148" s="2" t="s">
        <v>11</v>
      </c>
      <c r="K148" s="2">
        <v>2019</v>
      </c>
      <c r="L148" s="2" t="s">
        <v>754</v>
      </c>
      <c r="M148" s="2">
        <v>30</v>
      </c>
      <c r="N148" s="2">
        <v>6.4889999999999999</v>
      </c>
      <c r="O148" s="2" t="s">
        <v>13</v>
      </c>
      <c r="P148" s="2">
        <v>2</v>
      </c>
      <c r="Q148" s="2" t="s">
        <v>13</v>
      </c>
      <c r="R148" s="2">
        <v>31</v>
      </c>
      <c r="S148" s="2">
        <v>8.69</v>
      </c>
      <c r="T148" s="2" t="s">
        <v>13</v>
      </c>
      <c r="U148" s="2">
        <v>1.4790000000000001</v>
      </c>
      <c r="V148" s="2" t="s">
        <v>13</v>
      </c>
      <c r="W148" s="5" t="str" cm="1">
        <f t="array" ref="W148">_xlfn.TEXTJOIN(", ",TRUE, IF(COUNTIF(G148,"*"&amp;Afferenti!$A$1:'Afferenti'!$A$46&amp;"*"), Afferenti!$A$1:'Afferenti'!$A$46, ""))</f>
        <v>BOSCATO</v>
      </c>
    </row>
    <row r="149" spans="1:23" x14ac:dyDescent="0.2">
      <c r="A149" s="2" t="s">
        <v>808</v>
      </c>
      <c r="B149" s="2" t="s">
        <v>194</v>
      </c>
      <c r="C149" s="2" t="s">
        <v>609</v>
      </c>
      <c r="D149" s="2" t="s">
        <v>809</v>
      </c>
      <c r="E149" s="2" t="s">
        <v>69</v>
      </c>
      <c r="F149" s="2" t="s">
        <v>704</v>
      </c>
      <c r="G149" s="2" t="s">
        <v>840</v>
      </c>
      <c r="H149" s="2">
        <v>5</v>
      </c>
      <c r="I149" s="2" t="s">
        <v>841</v>
      </c>
      <c r="J149" s="2" t="s">
        <v>72</v>
      </c>
      <c r="K149" s="2">
        <v>2016</v>
      </c>
      <c r="L149" s="2" t="s">
        <v>746</v>
      </c>
      <c r="W149" s="5" t="str" cm="1">
        <f t="array" ref="W149">_xlfn.TEXTJOIN(", ",TRUE, IF(COUNTIF(G149,"*"&amp;Afferenti!$A$1:'Afferenti'!$A$46&amp;"*"), Afferenti!$A$1:'Afferenti'!$A$46, ""))</f>
        <v>BOSCATO</v>
      </c>
    </row>
    <row r="150" spans="1:23" x14ac:dyDescent="0.2">
      <c r="A150" s="2" t="s">
        <v>808</v>
      </c>
      <c r="B150" s="2" t="s">
        <v>194</v>
      </c>
      <c r="C150" s="2" t="s">
        <v>609</v>
      </c>
      <c r="D150" s="2" t="s">
        <v>809</v>
      </c>
      <c r="E150" s="2" t="s">
        <v>69</v>
      </c>
      <c r="F150" s="2" t="s">
        <v>704</v>
      </c>
      <c r="G150" s="2" t="s">
        <v>842</v>
      </c>
      <c r="H150" s="2">
        <v>5</v>
      </c>
      <c r="I150" s="2" t="s">
        <v>843</v>
      </c>
      <c r="J150" s="2" t="s">
        <v>11</v>
      </c>
      <c r="K150" s="2">
        <v>2016</v>
      </c>
      <c r="L150" s="2" t="s">
        <v>60</v>
      </c>
      <c r="M150" s="2">
        <v>32</v>
      </c>
      <c r="N150" s="2">
        <v>18.760999999999999</v>
      </c>
      <c r="O150" s="2" t="s">
        <v>13</v>
      </c>
      <c r="P150" s="2">
        <v>33.021999999999998</v>
      </c>
      <c r="Q150" s="2" t="s">
        <v>14</v>
      </c>
      <c r="R150" s="2">
        <v>32</v>
      </c>
      <c r="S150" s="2">
        <v>19.38</v>
      </c>
      <c r="T150" s="2" t="s">
        <v>13</v>
      </c>
      <c r="U150" s="2">
        <v>39.095745000000001</v>
      </c>
      <c r="V150" s="2" t="s">
        <v>14</v>
      </c>
      <c r="W150" s="5" t="str" cm="1">
        <f t="array" ref="W150">_xlfn.TEXTJOIN(", ",TRUE, IF(COUNTIF(G150,"*"&amp;Afferenti!$A$1:'Afferenti'!$A$46&amp;"*"), Afferenti!$A$1:'Afferenti'!$A$46, ""))</f>
        <v>BOSCATO</v>
      </c>
    </row>
    <row r="151" spans="1:23" x14ac:dyDescent="0.2">
      <c r="A151" s="2" t="s">
        <v>808</v>
      </c>
      <c r="B151" s="2" t="s">
        <v>194</v>
      </c>
      <c r="C151" s="2" t="s">
        <v>609</v>
      </c>
      <c r="D151" s="2" t="s">
        <v>809</v>
      </c>
      <c r="E151" s="2" t="s">
        <v>69</v>
      </c>
      <c r="F151" s="2" t="s">
        <v>704</v>
      </c>
      <c r="G151" s="2" t="s">
        <v>844</v>
      </c>
      <c r="H151" s="2">
        <v>5</v>
      </c>
      <c r="I151" s="2" t="s">
        <v>845</v>
      </c>
      <c r="J151" s="2" t="s">
        <v>11</v>
      </c>
      <c r="K151" s="2">
        <v>2016</v>
      </c>
      <c r="L151" s="2" t="s">
        <v>743</v>
      </c>
      <c r="R151" s="2">
        <v>15</v>
      </c>
      <c r="S151" s="2">
        <v>14.13</v>
      </c>
      <c r="T151" s="2" t="s">
        <v>13</v>
      </c>
      <c r="W151" s="5" t="str" cm="1">
        <f t="array" ref="W151">_xlfn.TEXTJOIN(", ",TRUE, IF(COUNTIF(G151,"*"&amp;Afferenti!$A$1:'Afferenti'!$A$46&amp;"*"), Afferenti!$A$1:'Afferenti'!$A$46, ""))</f>
        <v>BOSCATO</v>
      </c>
    </row>
    <row r="152" spans="1:23" x14ac:dyDescent="0.2">
      <c r="A152" s="2" t="s">
        <v>808</v>
      </c>
      <c r="B152" s="2" t="s">
        <v>194</v>
      </c>
      <c r="C152" s="2" t="s">
        <v>609</v>
      </c>
      <c r="D152" s="2" t="s">
        <v>809</v>
      </c>
      <c r="E152" s="2" t="s">
        <v>69</v>
      </c>
      <c r="F152" s="2" t="s">
        <v>704</v>
      </c>
      <c r="G152" s="2" t="s">
        <v>846</v>
      </c>
      <c r="H152" s="2">
        <v>5</v>
      </c>
      <c r="I152" s="2" t="s">
        <v>847</v>
      </c>
      <c r="J152" s="2" t="s">
        <v>11</v>
      </c>
      <c r="K152" s="2">
        <v>2019</v>
      </c>
      <c r="L152" s="2" t="s">
        <v>757</v>
      </c>
      <c r="M152" s="2">
        <v>42</v>
      </c>
      <c r="N152" s="2">
        <v>0.79900000000000004</v>
      </c>
      <c r="O152" s="2" t="s">
        <v>13</v>
      </c>
      <c r="P152" s="2">
        <v>1.2E-2</v>
      </c>
      <c r="Q152" s="2" t="s">
        <v>13</v>
      </c>
      <c r="R152" s="2">
        <v>39</v>
      </c>
      <c r="S152" s="2">
        <v>5.61</v>
      </c>
      <c r="T152" s="2" t="s">
        <v>13</v>
      </c>
      <c r="U152" s="2">
        <v>14.75</v>
      </c>
      <c r="V152" s="2" t="s">
        <v>13</v>
      </c>
      <c r="W152" s="5" t="str" cm="1">
        <f t="array" ref="W152">_xlfn.TEXTJOIN(", ",TRUE, IF(COUNTIF(G152,"*"&amp;Afferenti!$A$1:'Afferenti'!$A$46&amp;"*"), Afferenti!$A$1:'Afferenti'!$A$46, ""))</f>
        <v>BOSCATO</v>
      </c>
    </row>
    <row r="153" spans="1:23" x14ac:dyDescent="0.2">
      <c r="A153" s="2" t="s">
        <v>808</v>
      </c>
      <c r="B153" s="2" t="s">
        <v>194</v>
      </c>
      <c r="C153" s="2" t="s">
        <v>609</v>
      </c>
      <c r="D153" s="2" t="s">
        <v>809</v>
      </c>
      <c r="E153" s="2" t="s">
        <v>69</v>
      </c>
      <c r="F153" s="2" t="s">
        <v>704</v>
      </c>
      <c r="G153" s="2" t="s">
        <v>848</v>
      </c>
      <c r="H153" s="2">
        <v>6</v>
      </c>
      <c r="I153" s="2" t="s">
        <v>849</v>
      </c>
      <c r="J153" s="2" t="s">
        <v>43</v>
      </c>
      <c r="K153" s="2">
        <v>2018</v>
      </c>
      <c r="L153" s="2" t="s">
        <v>763</v>
      </c>
      <c r="W153" s="5" t="str" cm="1">
        <f t="array" ref="W153">_xlfn.TEXTJOIN(", ",TRUE, IF(COUNTIF(G153,"*"&amp;Afferenti!$A$1:'Afferenti'!$A$46&amp;"*"), Afferenti!$A$1:'Afferenti'!$A$46, ""))</f>
        <v>BOSCATO</v>
      </c>
    </row>
    <row r="154" spans="1:23" x14ac:dyDescent="0.2">
      <c r="A154" s="2" t="s">
        <v>808</v>
      </c>
      <c r="B154" s="2" t="s">
        <v>194</v>
      </c>
      <c r="C154" s="2" t="s">
        <v>609</v>
      </c>
      <c r="D154" s="2" t="s">
        <v>809</v>
      </c>
      <c r="E154" s="2" t="s">
        <v>69</v>
      </c>
      <c r="F154" s="2" t="s">
        <v>704</v>
      </c>
      <c r="G154" s="2" t="s">
        <v>850</v>
      </c>
      <c r="H154" s="2">
        <v>6</v>
      </c>
      <c r="I154" s="2" t="s">
        <v>851</v>
      </c>
      <c r="J154" s="2" t="s">
        <v>11</v>
      </c>
      <c r="K154" s="2">
        <v>2018</v>
      </c>
      <c r="L154" s="2" t="s">
        <v>743</v>
      </c>
      <c r="R154" s="2">
        <v>15</v>
      </c>
      <c r="S154" s="2">
        <v>8.89</v>
      </c>
      <c r="T154" s="2" t="s">
        <v>13</v>
      </c>
      <c r="W154" s="5" t="str" cm="1">
        <f t="array" ref="W154">_xlfn.TEXTJOIN(", ",TRUE, IF(COUNTIF(G154,"*"&amp;Afferenti!$A$1:'Afferenti'!$A$46&amp;"*"), Afferenti!$A$1:'Afferenti'!$A$46, ""))</f>
        <v>BOSCATO</v>
      </c>
    </row>
    <row r="155" spans="1:23" x14ac:dyDescent="0.2">
      <c r="A155" s="2" t="s">
        <v>808</v>
      </c>
      <c r="B155" s="2" t="s">
        <v>194</v>
      </c>
      <c r="C155" s="2" t="s">
        <v>609</v>
      </c>
      <c r="D155" s="2" t="s">
        <v>809</v>
      </c>
      <c r="E155" s="2" t="s">
        <v>69</v>
      </c>
      <c r="F155" s="2" t="s">
        <v>704</v>
      </c>
      <c r="G155" s="2" t="s">
        <v>852</v>
      </c>
      <c r="H155" s="2">
        <v>6</v>
      </c>
      <c r="I155" s="2" t="s">
        <v>853</v>
      </c>
      <c r="J155" s="2" t="s">
        <v>11</v>
      </c>
      <c r="K155" s="2">
        <v>2016</v>
      </c>
      <c r="L155" s="2" t="s">
        <v>713</v>
      </c>
      <c r="M155" s="2">
        <v>16</v>
      </c>
      <c r="N155" s="2">
        <v>18.995000000000001</v>
      </c>
      <c r="O155" s="2" t="s">
        <v>13</v>
      </c>
      <c r="P155" s="2">
        <v>17.260000000000002</v>
      </c>
      <c r="Q155" s="2" t="s">
        <v>13</v>
      </c>
      <c r="R155" s="2">
        <v>16</v>
      </c>
      <c r="S155" s="2">
        <v>14.13</v>
      </c>
      <c r="T155" s="2" t="s">
        <v>13</v>
      </c>
      <c r="U155" s="2">
        <v>47.074466999999999</v>
      </c>
      <c r="V155" s="2" t="s">
        <v>14</v>
      </c>
      <c r="W155" s="5" t="str" cm="1">
        <f t="array" ref="W155">_xlfn.TEXTJOIN(", ",TRUE, IF(COUNTIF(G155,"*"&amp;Afferenti!$A$1:'Afferenti'!$A$46&amp;"*"), Afferenti!$A$1:'Afferenti'!$A$46, ""))</f>
        <v>BOSCATO</v>
      </c>
    </row>
    <row r="156" spans="1:23" x14ac:dyDescent="0.2">
      <c r="A156" s="2" t="s">
        <v>808</v>
      </c>
      <c r="B156" s="2" t="s">
        <v>194</v>
      </c>
      <c r="C156" s="2" t="s">
        <v>609</v>
      </c>
      <c r="D156" s="2" t="s">
        <v>809</v>
      </c>
      <c r="E156" s="2" t="s">
        <v>69</v>
      </c>
      <c r="F156" s="2" t="s">
        <v>704</v>
      </c>
      <c r="G156" s="2" t="s">
        <v>747</v>
      </c>
      <c r="H156" s="2">
        <v>7</v>
      </c>
      <c r="I156" s="2" t="s">
        <v>748</v>
      </c>
      <c r="J156" s="2" t="s">
        <v>11</v>
      </c>
      <c r="K156" s="2">
        <v>2016</v>
      </c>
      <c r="L156" s="2" t="s">
        <v>749</v>
      </c>
      <c r="W156" s="5" t="str" cm="1">
        <f t="array" ref="W156">_xlfn.TEXTJOIN(", ",TRUE, IF(COUNTIF(G156,"*"&amp;Afferenti!$A$1:'Afferenti'!$A$46&amp;"*"), Afferenti!$A$1:'Afferenti'!$A$46, ""))</f>
        <v>BOSCATO, MANGANELLI, MORONI</v>
      </c>
    </row>
    <row r="157" spans="1:23" x14ac:dyDescent="0.2">
      <c r="A157" s="2" t="s">
        <v>808</v>
      </c>
      <c r="B157" s="2" t="s">
        <v>194</v>
      </c>
      <c r="C157" s="2" t="s">
        <v>609</v>
      </c>
      <c r="D157" s="2" t="s">
        <v>809</v>
      </c>
      <c r="E157" s="2" t="s">
        <v>69</v>
      </c>
      <c r="F157" s="2" t="s">
        <v>704</v>
      </c>
      <c r="G157" s="2" t="s">
        <v>752</v>
      </c>
      <c r="H157" s="2">
        <v>8</v>
      </c>
      <c r="I157" s="2" t="s">
        <v>753</v>
      </c>
      <c r="J157" s="2" t="s">
        <v>11</v>
      </c>
      <c r="K157" s="2">
        <v>2019</v>
      </c>
      <c r="L157" s="2" t="s">
        <v>754</v>
      </c>
      <c r="M157" s="2">
        <v>51</v>
      </c>
      <c r="N157" s="2">
        <v>2.274</v>
      </c>
      <c r="O157" s="2" t="s">
        <v>13</v>
      </c>
      <c r="P157" s="2">
        <v>2</v>
      </c>
      <c r="Q157" s="2" t="s">
        <v>13</v>
      </c>
      <c r="R157" s="2">
        <v>50</v>
      </c>
      <c r="S157" s="2">
        <v>3.55</v>
      </c>
      <c r="T157" s="2" t="s">
        <v>13</v>
      </c>
      <c r="U157" s="2">
        <v>1.4790000000000001</v>
      </c>
      <c r="V157" s="2" t="s">
        <v>13</v>
      </c>
      <c r="W157" s="5" t="str" cm="1">
        <f t="array" ref="W157">_xlfn.TEXTJOIN(", ",TRUE, IF(COUNTIF(G157,"*"&amp;Afferenti!$A$1:'Afferenti'!$A$46&amp;"*"), Afferenti!$A$1:'Afferenti'!$A$46, ""))</f>
        <v>BOSCATO, MORONI</v>
      </c>
    </row>
    <row r="158" spans="1:23" x14ac:dyDescent="0.2">
      <c r="A158" s="2" t="s">
        <v>808</v>
      </c>
      <c r="B158" s="2" t="s">
        <v>194</v>
      </c>
      <c r="C158" s="2" t="s">
        <v>609</v>
      </c>
      <c r="D158" s="2" t="s">
        <v>809</v>
      </c>
      <c r="E158" s="2" t="s">
        <v>69</v>
      </c>
      <c r="F158" s="2" t="s">
        <v>704</v>
      </c>
      <c r="G158" s="2" t="s">
        <v>761</v>
      </c>
      <c r="H158" s="2">
        <v>11</v>
      </c>
      <c r="I158" s="2" t="s">
        <v>762</v>
      </c>
      <c r="J158" s="2" t="s">
        <v>43</v>
      </c>
      <c r="K158" s="2">
        <v>2018</v>
      </c>
      <c r="L158" s="2" t="s">
        <v>763</v>
      </c>
      <c r="W158" s="5" t="str" cm="1">
        <f t="array" ref="W158">_xlfn.TEXTJOIN(", ",TRUE, IF(COUNTIF(G158,"*"&amp;Afferenti!$A$1:'Afferenti'!$A$46&amp;"*"), Afferenti!$A$1:'Afferenti'!$A$46, ""))</f>
        <v>BOSCATO, MORONI</v>
      </c>
    </row>
    <row r="159" spans="1:23" x14ac:dyDescent="0.2">
      <c r="A159" s="2" t="s">
        <v>808</v>
      </c>
      <c r="B159" s="2" t="s">
        <v>194</v>
      </c>
      <c r="C159" s="2" t="s">
        <v>609</v>
      </c>
      <c r="D159" s="2" t="s">
        <v>809</v>
      </c>
      <c r="E159" s="2" t="s">
        <v>69</v>
      </c>
      <c r="F159" s="2" t="s">
        <v>704</v>
      </c>
      <c r="G159" s="2" t="s">
        <v>764</v>
      </c>
      <c r="H159" s="2">
        <v>14</v>
      </c>
      <c r="I159" s="2" t="s">
        <v>765</v>
      </c>
      <c r="J159" s="2" t="s">
        <v>11</v>
      </c>
      <c r="K159" s="2">
        <v>2018</v>
      </c>
      <c r="L159" s="2" t="s">
        <v>766</v>
      </c>
      <c r="M159" s="2">
        <v>40</v>
      </c>
      <c r="N159" s="2">
        <v>1.9910000000000001</v>
      </c>
      <c r="O159" s="2" t="s">
        <v>13</v>
      </c>
      <c r="P159" s="2">
        <v>10.692</v>
      </c>
      <c r="Q159" s="2" t="s">
        <v>13</v>
      </c>
      <c r="R159" s="2">
        <v>39</v>
      </c>
      <c r="S159" s="2">
        <v>1.91</v>
      </c>
      <c r="T159" s="2" t="s">
        <v>13</v>
      </c>
      <c r="U159" s="2">
        <v>10.555555</v>
      </c>
      <c r="V159" s="2" t="s">
        <v>13</v>
      </c>
      <c r="W159" s="5" t="str" cm="1">
        <f t="array" ref="W159">_xlfn.TEXTJOIN(", ",TRUE, IF(COUNTIF(G159,"*"&amp;Afferenti!$A$1:'Afferenti'!$A$46&amp;"*"), Afferenti!$A$1:'Afferenti'!$A$46, ""))</f>
        <v>BOSCATO, MORONI</v>
      </c>
    </row>
    <row r="160" spans="1:23" x14ac:dyDescent="0.2">
      <c r="A160" s="2" t="s">
        <v>1144</v>
      </c>
      <c r="B160" s="2" t="s">
        <v>1145</v>
      </c>
      <c r="C160" s="2" t="s">
        <v>1146</v>
      </c>
      <c r="D160" s="2" t="s">
        <v>1147</v>
      </c>
      <c r="E160" s="2" t="s">
        <v>8</v>
      </c>
      <c r="F160" s="2" t="s">
        <v>616</v>
      </c>
      <c r="G160" s="2" t="s">
        <v>638</v>
      </c>
      <c r="H160" s="2">
        <v>2</v>
      </c>
      <c r="I160" s="2" t="s">
        <v>639</v>
      </c>
      <c r="J160" s="2" t="s">
        <v>11</v>
      </c>
      <c r="K160" s="2">
        <v>2016</v>
      </c>
      <c r="L160" s="2" t="s">
        <v>640</v>
      </c>
      <c r="M160" s="2">
        <v>75</v>
      </c>
      <c r="N160" s="2">
        <v>3.1179999999999999</v>
      </c>
      <c r="O160" s="2" t="s">
        <v>13</v>
      </c>
      <c r="P160" s="2">
        <v>23.341999999999999</v>
      </c>
      <c r="Q160" s="2" t="s">
        <v>13</v>
      </c>
      <c r="R160" s="2">
        <v>65</v>
      </c>
      <c r="S160" s="2">
        <v>6.16</v>
      </c>
      <c r="T160" s="2" t="s">
        <v>13</v>
      </c>
      <c r="U160" s="2">
        <v>30.519480000000001</v>
      </c>
      <c r="V160" s="2" t="s">
        <v>14</v>
      </c>
      <c r="W160" s="5" t="str" cm="1">
        <f t="array" ref="W160">_xlfn.TEXTJOIN(", ",TRUE, IF(COUNTIF(G160,"*"&amp;Afferenti!$A$1:'Afferenti'!$A$46&amp;"*"), Afferenti!$A$1:'Afferenti'!$A$46, ""))</f>
        <v>BOTTIGLI, DELOGU</v>
      </c>
    </row>
    <row r="161" spans="1:23" x14ac:dyDescent="0.2">
      <c r="A161" s="2" t="s">
        <v>1144</v>
      </c>
      <c r="B161" s="2" t="s">
        <v>1145</v>
      </c>
      <c r="C161" s="2" t="s">
        <v>1146</v>
      </c>
      <c r="D161" s="2" t="s">
        <v>1147</v>
      </c>
      <c r="E161" s="2" t="s">
        <v>8</v>
      </c>
      <c r="F161" s="2" t="s">
        <v>616</v>
      </c>
      <c r="G161" s="2" t="s">
        <v>1148</v>
      </c>
      <c r="H161" s="2">
        <v>2</v>
      </c>
      <c r="I161" s="2" t="s">
        <v>1149</v>
      </c>
      <c r="J161" s="2" t="s">
        <v>109</v>
      </c>
      <c r="K161" s="2">
        <v>2017</v>
      </c>
      <c r="M161" s="2">
        <v>24</v>
      </c>
      <c r="N161" s="2">
        <v>1.23</v>
      </c>
      <c r="O161" s="2" t="s">
        <v>13</v>
      </c>
      <c r="P161" s="2">
        <v>63.395000000000003</v>
      </c>
      <c r="Q161" s="2" t="s">
        <v>26</v>
      </c>
      <c r="R161" s="2">
        <v>28</v>
      </c>
      <c r="S161" s="2">
        <v>0.56000000000000005</v>
      </c>
      <c r="T161" s="2" t="s">
        <v>13</v>
      </c>
      <c r="W161" s="5" t="str" cm="1">
        <f t="array" ref="W161">_xlfn.TEXTJOIN(", ",TRUE, IF(COUNTIF(G161,"*"&amp;Afferenti!$A$1:'Afferenti'!$A$46&amp;"*"), Afferenti!$A$1:'Afferenti'!$A$46, ""))</f>
        <v>BOTTIGLI</v>
      </c>
    </row>
    <row r="162" spans="1:23" x14ac:dyDescent="0.2">
      <c r="A162" s="2" t="s">
        <v>1144</v>
      </c>
      <c r="B162" s="2" t="s">
        <v>1145</v>
      </c>
      <c r="C162" s="2" t="s">
        <v>1146</v>
      </c>
      <c r="D162" s="2" t="s">
        <v>1147</v>
      </c>
      <c r="E162" s="2" t="s">
        <v>8</v>
      </c>
      <c r="F162" s="2" t="s">
        <v>616</v>
      </c>
      <c r="G162" s="2" t="s">
        <v>641</v>
      </c>
      <c r="H162" s="2">
        <v>2</v>
      </c>
      <c r="I162" s="2" t="s">
        <v>642</v>
      </c>
      <c r="J162" s="2" t="s">
        <v>11</v>
      </c>
      <c r="K162" s="2">
        <v>2017</v>
      </c>
      <c r="L162" s="2" t="s">
        <v>230</v>
      </c>
      <c r="M162" s="2">
        <v>20</v>
      </c>
      <c r="N162" s="2">
        <v>2.8109999999999999</v>
      </c>
      <c r="O162" s="2" t="s">
        <v>13</v>
      </c>
      <c r="P162" s="2">
        <v>58.868000000000002</v>
      </c>
      <c r="Q162" s="2" t="s">
        <v>26</v>
      </c>
      <c r="R162" s="2">
        <v>19</v>
      </c>
      <c r="W162" s="5" t="str" cm="1">
        <f t="array" ref="W162">_xlfn.TEXTJOIN(", ",TRUE, IF(COUNTIF(G162,"*"&amp;Afferenti!$A$1:'Afferenti'!$A$46&amp;"*"), Afferenti!$A$1:'Afferenti'!$A$46, ""))</f>
        <v>BOTTIGLI, DELOGU</v>
      </c>
    </row>
    <row r="163" spans="1:23" x14ac:dyDescent="0.2">
      <c r="A163" s="2" t="s">
        <v>1144</v>
      </c>
      <c r="B163" s="2" t="s">
        <v>1145</v>
      </c>
      <c r="C163" s="2" t="s">
        <v>1146</v>
      </c>
      <c r="D163" s="2" t="s">
        <v>1147</v>
      </c>
      <c r="E163" s="2" t="s">
        <v>8</v>
      </c>
      <c r="F163" s="2" t="s">
        <v>616</v>
      </c>
      <c r="G163" s="2" t="s">
        <v>1150</v>
      </c>
      <c r="H163" s="2">
        <v>2</v>
      </c>
      <c r="I163" s="2" t="s">
        <v>1151</v>
      </c>
      <c r="J163" s="2" t="s">
        <v>11</v>
      </c>
      <c r="K163" s="2">
        <v>2019</v>
      </c>
      <c r="L163" s="2" t="s">
        <v>630</v>
      </c>
      <c r="M163" s="2">
        <v>40</v>
      </c>
      <c r="N163" s="2">
        <v>5.4240000000000004</v>
      </c>
      <c r="O163" s="2" t="s">
        <v>13</v>
      </c>
      <c r="P163" s="2">
        <v>32.932000000000002</v>
      </c>
      <c r="Q163" s="2" t="s">
        <v>14</v>
      </c>
      <c r="R163" s="2">
        <v>33</v>
      </c>
      <c r="W163" s="5" t="str" cm="1">
        <f t="array" ref="W163">_xlfn.TEXTJOIN(", ",TRUE, IF(COUNTIF(G163,"*"&amp;Afferenti!$A$1:'Afferenti'!$A$46&amp;"*"), Afferenti!$A$1:'Afferenti'!$A$46, ""))</f>
        <v>BOTTIGLI</v>
      </c>
    </row>
    <row r="164" spans="1:23" x14ac:dyDescent="0.2">
      <c r="A164" s="2" t="s">
        <v>1144</v>
      </c>
      <c r="B164" s="2" t="s">
        <v>1145</v>
      </c>
      <c r="C164" s="2" t="s">
        <v>1146</v>
      </c>
      <c r="D164" s="2" t="s">
        <v>1147</v>
      </c>
      <c r="E164" s="2" t="s">
        <v>8</v>
      </c>
      <c r="F164" s="2" t="s">
        <v>616</v>
      </c>
      <c r="G164" s="2" t="s">
        <v>1150</v>
      </c>
      <c r="H164" s="2">
        <v>2</v>
      </c>
      <c r="I164" s="2" t="s">
        <v>1152</v>
      </c>
      <c r="J164" s="2" t="s">
        <v>11</v>
      </c>
      <c r="K164" s="2">
        <v>2019</v>
      </c>
      <c r="L164" s="2" t="s">
        <v>1153</v>
      </c>
      <c r="M164" s="2">
        <v>42</v>
      </c>
      <c r="N164" s="2">
        <v>2.5</v>
      </c>
      <c r="O164" s="2" t="s">
        <v>13</v>
      </c>
      <c r="P164" s="2">
        <v>20.611999999999998</v>
      </c>
      <c r="Q164" s="2" t="s">
        <v>13</v>
      </c>
      <c r="R164" s="2">
        <v>39</v>
      </c>
      <c r="S164" s="2">
        <v>8.51</v>
      </c>
      <c r="T164" s="2" t="s">
        <v>13</v>
      </c>
      <c r="U164" s="2">
        <v>38.234999999999999</v>
      </c>
      <c r="V164" s="2" t="s">
        <v>14</v>
      </c>
      <c r="W164" s="5" t="str" cm="1">
        <f t="array" ref="W164">_xlfn.TEXTJOIN(", ",TRUE, IF(COUNTIF(G164,"*"&amp;Afferenti!$A$1:'Afferenti'!$A$46&amp;"*"), Afferenti!$A$1:'Afferenti'!$A$46, ""))</f>
        <v>BOTTIGLI</v>
      </c>
    </row>
    <row r="165" spans="1:23" x14ac:dyDescent="0.2">
      <c r="A165" s="2" t="s">
        <v>1144</v>
      </c>
      <c r="B165" s="2" t="s">
        <v>1145</v>
      </c>
      <c r="C165" s="2" t="s">
        <v>1146</v>
      </c>
      <c r="D165" s="2" t="s">
        <v>1147</v>
      </c>
      <c r="E165" s="2" t="s">
        <v>8</v>
      </c>
      <c r="F165" s="2" t="s">
        <v>616</v>
      </c>
      <c r="G165" s="2" t="s">
        <v>1150</v>
      </c>
      <c r="H165" s="2">
        <v>2</v>
      </c>
      <c r="I165" s="2" t="s">
        <v>1154</v>
      </c>
      <c r="J165" s="2" t="s">
        <v>109</v>
      </c>
      <c r="K165" s="2">
        <v>2018</v>
      </c>
      <c r="M165" s="2">
        <v>20</v>
      </c>
      <c r="N165" s="2">
        <v>5.6689999999999996</v>
      </c>
      <c r="O165" s="2" t="s">
        <v>13</v>
      </c>
      <c r="P165" s="2">
        <v>26.05</v>
      </c>
      <c r="Q165" s="2" t="s">
        <v>14</v>
      </c>
      <c r="R165" s="2">
        <v>18</v>
      </c>
      <c r="S165" s="2">
        <v>6.19</v>
      </c>
      <c r="T165" s="2" t="s">
        <v>13</v>
      </c>
      <c r="W165" s="5" t="str" cm="1">
        <f t="array" ref="W165">_xlfn.TEXTJOIN(", ",TRUE, IF(COUNTIF(G165,"*"&amp;Afferenti!$A$1:'Afferenti'!$A$46&amp;"*"), Afferenti!$A$1:'Afferenti'!$A$46, ""))</f>
        <v>BOTTIGLI</v>
      </c>
    </row>
    <row r="166" spans="1:23" x14ac:dyDescent="0.2">
      <c r="A166" s="2" t="s">
        <v>1144</v>
      </c>
      <c r="B166" s="2" t="s">
        <v>1145</v>
      </c>
      <c r="C166" s="2" t="s">
        <v>1146</v>
      </c>
      <c r="D166" s="2" t="s">
        <v>1147</v>
      </c>
      <c r="E166" s="2" t="s">
        <v>8</v>
      </c>
      <c r="F166" s="2" t="s">
        <v>616</v>
      </c>
      <c r="G166" s="2" t="s">
        <v>1150</v>
      </c>
      <c r="H166" s="2">
        <v>2</v>
      </c>
      <c r="I166" s="2" t="s">
        <v>1155</v>
      </c>
      <c r="J166" s="2" t="s">
        <v>11</v>
      </c>
      <c r="K166" s="2">
        <v>2019</v>
      </c>
      <c r="L166" s="2" t="s">
        <v>1156</v>
      </c>
      <c r="M166" s="2">
        <v>35</v>
      </c>
      <c r="N166" s="2">
        <v>6.2530000000000001</v>
      </c>
      <c r="O166" s="2" t="s">
        <v>13</v>
      </c>
      <c r="P166" s="2">
        <v>36.929000000000002</v>
      </c>
      <c r="Q166" s="2" t="s">
        <v>14</v>
      </c>
      <c r="R166" s="2">
        <v>28</v>
      </c>
      <c r="S166" s="2">
        <v>8.39</v>
      </c>
      <c r="T166" s="2" t="s">
        <v>13</v>
      </c>
      <c r="U166" s="2">
        <v>34.615000000000002</v>
      </c>
      <c r="V166" s="2" t="s">
        <v>14</v>
      </c>
      <c r="W166" s="5" t="str" cm="1">
        <f t="array" ref="W166">_xlfn.TEXTJOIN(", ",TRUE, IF(COUNTIF(G166,"*"&amp;Afferenti!$A$1:'Afferenti'!$A$46&amp;"*"), Afferenti!$A$1:'Afferenti'!$A$46, ""))</f>
        <v>BOTTIGLI</v>
      </c>
    </row>
    <row r="167" spans="1:23" x14ac:dyDescent="0.2">
      <c r="A167" s="2" t="s">
        <v>1144</v>
      </c>
      <c r="B167" s="2" t="s">
        <v>1145</v>
      </c>
      <c r="C167" s="2" t="s">
        <v>1146</v>
      </c>
      <c r="D167" s="2" t="s">
        <v>1147</v>
      </c>
      <c r="E167" s="2" t="s">
        <v>8</v>
      </c>
      <c r="F167" s="2" t="s">
        <v>616</v>
      </c>
      <c r="G167" s="2" t="s">
        <v>656</v>
      </c>
      <c r="H167" s="2">
        <v>3</v>
      </c>
      <c r="I167" s="2" t="s">
        <v>657</v>
      </c>
      <c r="J167" s="2" t="s">
        <v>11</v>
      </c>
      <c r="K167" s="2">
        <v>2019</v>
      </c>
      <c r="L167" s="2" t="s">
        <v>658</v>
      </c>
      <c r="M167" s="2">
        <v>42</v>
      </c>
      <c r="N167" s="2">
        <v>3.859</v>
      </c>
      <c r="O167" s="2" t="s">
        <v>13</v>
      </c>
      <c r="R167" s="2">
        <v>41</v>
      </c>
      <c r="W167" s="5" t="str" cm="1">
        <f t="array" ref="W167">_xlfn.TEXTJOIN(", ",TRUE, IF(COUNTIF(G167,"*"&amp;Afferenti!$A$1:'Afferenti'!$A$46&amp;"*"), Afferenti!$A$1:'Afferenti'!$A$46, ""))</f>
        <v>BOTTIGLI, DELOGU</v>
      </c>
    </row>
    <row r="168" spans="1:23" x14ac:dyDescent="0.2">
      <c r="A168" s="2" t="s">
        <v>1144</v>
      </c>
      <c r="B168" s="2" t="s">
        <v>1145</v>
      </c>
      <c r="C168" s="2" t="s">
        <v>1146</v>
      </c>
      <c r="D168" s="2" t="s">
        <v>1147</v>
      </c>
      <c r="E168" s="2" t="s">
        <v>8</v>
      </c>
      <c r="F168" s="2" t="s">
        <v>616</v>
      </c>
      <c r="G168" s="2" t="s">
        <v>1157</v>
      </c>
      <c r="H168" s="2">
        <v>3</v>
      </c>
      <c r="I168" s="2" t="s">
        <v>1158</v>
      </c>
      <c r="J168" s="2" t="s">
        <v>11</v>
      </c>
      <c r="K168" s="2">
        <v>2018</v>
      </c>
      <c r="L168" s="2" t="s">
        <v>1159</v>
      </c>
      <c r="M168" s="2">
        <v>28</v>
      </c>
      <c r="N168" s="2">
        <v>19.559000000000001</v>
      </c>
      <c r="O168" s="2" t="s">
        <v>13</v>
      </c>
      <c r="P168" s="2">
        <v>40.380000000000003</v>
      </c>
      <c r="Q168" s="2" t="s">
        <v>14</v>
      </c>
      <c r="R168" s="2">
        <v>25</v>
      </c>
      <c r="S168" s="2">
        <v>17.8</v>
      </c>
      <c r="T168" s="2" t="s">
        <v>13</v>
      </c>
      <c r="U168" s="2">
        <v>57.716050000000003</v>
      </c>
      <c r="V168" s="2" t="s">
        <v>26</v>
      </c>
      <c r="W168" s="5" t="str" cm="1">
        <f t="array" ref="W168">_xlfn.TEXTJOIN(", ",TRUE, IF(COUNTIF(G168,"*"&amp;Afferenti!$A$1:'Afferenti'!$A$46&amp;"*"), Afferenti!$A$1:'Afferenti'!$A$46, ""))</f>
        <v>BOTTIGLI</v>
      </c>
    </row>
    <row r="169" spans="1:23" x14ac:dyDescent="0.2">
      <c r="A169" s="2" t="s">
        <v>1144</v>
      </c>
      <c r="B169" s="2" t="s">
        <v>1145</v>
      </c>
      <c r="C169" s="2" t="s">
        <v>1146</v>
      </c>
      <c r="D169" s="2" t="s">
        <v>1147</v>
      </c>
      <c r="E169" s="2" t="s">
        <v>8</v>
      </c>
      <c r="F169" s="2" t="s">
        <v>616</v>
      </c>
      <c r="G169" s="2" t="s">
        <v>659</v>
      </c>
      <c r="H169" s="2">
        <v>3</v>
      </c>
      <c r="I169" s="2" t="s">
        <v>660</v>
      </c>
      <c r="J169" s="2" t="s">
        <v>11</v>
      </c>
      <c r="K169" s="2">
        <v>2019</v>
      </c>
      <c r="L169" s="2" t="s">
        <v>649</v>
      </c>
      <c r="M169" s="2">
        <v>47</v>
      </c>
      <c r="N169" s="2">
        <v>2.4289999999999998</v>
      </c>
      <c r="O169" s="2" t="s">
        <v>13</v>
      </c>
      <c r="P169" s="2">
        <v>28.042999999999999</v>
      </c>
      <c r="Q169" s="2" t="s">
        <v>14</v>
      </c>
      <c r="R169" s="2">
        <v>42</v>
      </c>
      <c r="S169" s="2">
        <v>4.21</v>
      </c>
      <c r="T169" s="2" t="s">
        <v>13</v>
      </c>
      <c r="U169" s="2">
        <v>43.814</v>
      </c>
      <c r="V169" s="2" t="s">
        <v>14</v>
      </c>
      <c r="W169" s="5" t="str" cm="1">
        <f t="array" ref="W169">_xlfn.TEXTJOIN(", ",TRUE, IF(COUNTIF(G169,"*"&amp;Afferenti!$A$1:'Afferenti'!$A$46&amp;"*"), Afferenti!$A$1:'Afferenti'!$A$46, ""))</f>
        <v>BOTTIGLI, DELOGU</v>
      </c>
    </row>
    <row r="170" spans="1:23" x14ac:dyDescent="0.2">
      <c r="A170" s="2" t="s">
        <v>1144</v>
      </c>
      <c r="B170" s="2" t="s">
        <v>1145</v>
      </c>
      <c r="C170" s="2" t="s">
        <v>1146</v>
      </c>
      <c r="D170" s="2" t="s">
        <v>1147</v>
      </c>
      <c r="E170" s="2" t="s">
        <v>8</v>
      </c>
      <c r="F170" s="2" t="s">
        <v>616</v>
      </c>
      <c r="G170" s="2" t="s">
        <v>770</v>
      </c>
      <c r="H170" s="2">
        <v>5</v>
      </c>
      <c r="I170" s="2" t="s">
        <v>771</v>
      </c>
      <c r="J170" s="2" t="s">
        <v>11</v>
      </c>
      <c r="K170" s="2">
        <v>2019</v>
      </c>
      <c r="L170" s="2" t="s">
        <v>611</v>
      </c>
      <c r="M170" s="2">
        <v>55</v>
      </c>
      <c r="N170" s="2">
        <v>3.327</v>
      </c>
      <c r="O170" s="2" t="s">
        <v>13</v>
      </c>
      <c r="P170" s="2">
        <v>0.46700000000000003</v>
      </c>
      <c r="Q170" s="2" t="s">
        <v>13</v>
      </c>
      <c r="R170" s="2">
        <v>40</v>
      </c>
      <c r="S170" s="2">
        <v>8.44</v>
      </c>
      <c r="T170" s="2" t="s">
        <v>13</v>
      </c>
      <c r="U170" s="2">
        <v>22.414000000000001</v>
      </c>
      <c r="V170" s="2" t="s">
        <v>13</v>
      </c>
      <c r="W170" s="5" t="str" cm="1">
        <f t="array" ref="W170">_xlfn.TEXTJOIN(", ",TRUE, IF(COUNTIF(G170,"*"&amp;Afferenti!$A$1:'Afferenti'!$A$46&amp;"*"), Afferenti!$A$1:'Afferenti'!$A$46, ""))</f>
        <v>BOTTIGLI, TURINI</v>
      </c>
    </row>
    <row r="171" spans="1:23" x14ac:dyDescent="0.2">
      <c r="A171" s="2" t="s">
        <v>1144</v>
      </c>
      <c r="B171" s="2" t="s">
        <v>1145</v>
      </c>
      <c r="C171" s="2" t="s">
        <v>1146</v>
      </c>
      <c r="D171" s="2" t="s">
        <v>1147</v>
      </c>
      <c r="E171" s="2" t="s">
        <v>8</v>
      </c>
      <c r="F171" s="2" t="s">
        <v>616</v>
      </c>
      <c r="G171" s="2" t="s">
        <v>1160</v>
      </c>
      <c r="H171" s="2">
        <v>5</v>
      </c>
      <c r="I171" s="2" t="s">
        <v>1161</v>
      </c>
      <c r="J171" s="2" t="s">
        <v>11</v>
      </c>
      <c r="K171" s="2">
        <v>2018</v>
      </c>
      <c r="L171" s="2" t="s">
        <v>610</v>
      </c>
      <c r="M171" s="2">
        <v>43</v>
      </c>
      <c r="N171" s="2">
        <v>5.73</v>
      </c>
      <c r="O171" s="2" t="s">
        <v>13</v>
      </c>
      <c r="P171" s="2">
        <v>0.35699999999999998</v>
      </c>
      <c r="Q171" s="2" t="s">
        <v>13</v>
      </c>
      <c r="R171" s="2">
        <v>33</v>
      </c>
      <c r="S171" s="2">
        <v>13.6</v>
      </c>
      <c r="T171" s="2" t="s">
        <v>13</v>
      </c>
      <c r="U171" s="2">
        <v>15.517241500000001</v>
      </c>
      <c r="V171" s="2" t="s">
        <v>13</v>
      </c>
      <c r="W171" s="5" t="str" cm="1">
        <f t="array" ref="W171">_xlfn.TEXTJOIN(", ",TRUE, IF(COUNTIF(G171,"*"&amp;Afferenti!$A$1:'Afferenti'!$A$46&amp;"*"), Afferenti!$A$1:'Afferenti'!$A$46, ""))</f>
        <v>BOTTIGLI</v>
      </c>
    </row>
    <row r="172" spans="1:23" x14ac:dyDescent="0.2">
      <c r="A172" s="2" t="s">
        <v>1144</v>
      </c>
      <c r="B172" s="2" t="s">
        <v>1145</v>
      </c>
      <c r="C172" s="2" t="s">
        <v>1146</v>
      </c>
      <c r="D172" s="2" t="s">
        <v>1147</v>
      </c>
      <c r="E172" s="2" t="s">
        <v>8</v>
      </c>
      <c r="F172" s="2" t="s">
        <v>616</v>
      </c>
      <c r="G172" s="2" t="s">
        <v>772</v>
      </c>
      <c r="H172" s="2">
        <v>7</v>
      </c>
      <c r="I172" s="2" t="s">
        <v>773</v>
      </c>
      <c r="J172" s="2" t="s">
        <v>11</v>
      </c>
      <c r="K172" s="2">
        <v>2015</v>
      </c>
      <c r="L172" s="2" t="s">
        <v>774</v>
      </c>
      <c r="M172" s="2">
        <v>129</v>
      </c>
      <c r="N172" s="2">
        <v>1.1919999999999999</v>
      </c>
      <c r="O172" s="2" t="s">
        <v>13</v>
      </c>
      <c r="P172" s="2">
        <v>34.869999999999997</v>
      </c>
      <c r="Q172" s="2" t="s">
        <v>14</v>
      </c>
      <c r="R172" s="2">
        <v>100</v>
      </c>
      <c r="S172" s="2">
        <v>2.85</v>
      </c>
      <c r="T172" s="2" t="s">
        <v>13</v>
      </c>
      <c r="U172" s="2">
        <v>33.929000000000002</v>
      </c>
      <c r="V172" s="2" t="s">
        <v>14</v>
      </c>
      <c r="W172" s="5" t="str" cm="1">
        <f t="array" ref="W172">_xlfn.TEXTJOIN(", ",TRUE, IF(COUNTIF(G172,"*"&amp;Afferenti!$A$1:'Afferenti'!$A$46&amp;"*"), Afferenti!$A$1:'Afferenti'!$A$46, ""))</f>
        <v>BOTTIGLI, TURINI</v>
      </c>
    </row>
    <row r="173" spans="1:23" x14ac:dyDescent="0.2">
      <c r="A173" s="2" t="s">
        <v>1144</v>
      </c>
      <c r="B173" s="2" t="s">
        <v>1145</v>
      </c>
      <c r="C173" s="2" t="s">
        <v>1146</v>
      </c>
      <c r="D173" s="2" t="s">
        <v>1147</v>
      </c>
      <c r="E173" s="2" t="s">
        <v>8</v>
      </c>
      <c r="F173" s="2" t="s">
        <v>616</v>
      </c>
      <c r="G173" s="2" t="s">
        <v>772</v>
      </c>
      <c r="H173" s="2">
        <v>7</v>
      </c>
      <c r="I173" s="2" t="s">
        <v>775</v>
      </c>
      <c r="J173" s="2" t="s">
        <v>11</v>
      </c>
      <c r="K173" s="2">
        <v>2015</v>
      </c>
      <c r="L173" s="2" t="s">
        <v>611</v>
      </c>
      <c r="M173" s="2">
        <v>14</v>
      </c>
      <c r="N173" s="2">
        <v>34.734000000000002</v>
      </c>
      <c r="O173" s="2" t="s">
        <v>14</v>
      </c>
      <c r="P173" s="2">
        <v>9.5239999999999991</v>
      </c>
      <c r="Q173" s="2" t="s">
        <v>13</v>
      </c>
      <c r="R173" s="2">
        <v>8</v>
      </c>
      <c r="S173" s="2">
        <v>63.07</v>
      </c>
      <c r="T173" s="2" t="s">
        <v>26</v>
      </c>
      <c r="U173" s="2">
        <v>19.643000000000001</v>
      </c>
      <c r="V173" s="2" t="s">
        <v>13</v>
      </c>
      <c r="W173" s="5" t="str" cm="1">
        <f t="array" ref="W173">_xlfn.TEXTJOIN(", ",TRUE, IF(COUNTIF(G173,"*"&amp;Afferenti!$A$1:'Afferenti'!$A$46&amp;"*"), Afferenti!$A$1:'Afferenti'!$A$46, ""))</f>
        <v>BOTTIGLI, TURINI</v>
      </c>
    </row>
    <row r="174" spans="1:23" x14ac:dyDescent="0.2">
      <c r="A174" s="2" t="s">
        <v>1144</v>
      </c>
      <c r="B174" s="2" t="s">
        <v>1145</v>
      </c>
      <c r="C174" s="2" t="s">
        <v>1146</v>
      </c>
      <c r="D174" s="2" t="s">
        <v>1147</v>
      </c>
      <c r="E174" s="2" t="s">
        <v>8</v>
      </c>
      <c r="F174" s="2" t="s">
        <v>616</v>
      </c>
      <c r="G174" s="2" t="s">
        <v>776</v>
      </c>
      <c r="H174" s="2">
        <v>8</v>
      </c>
      <c r="I174" s="2" t="s">
        <v>777</v>
      </c>
      <c r="J174" s="2" t="s">
        <v>11</v>
      </c>
      <c r="K174" s="2">
        <v>2017</v>
      </c>
      <c r="L174" s="2" t="s">
        <v>230</v>
      </c>
      <c r="M174" s="2">
        <v>23</v>
      </c>
      <c r="N174" s="2">
        <v>10.115</v>
      </c>
      <c r="O174" s="2" t="s">
        <v>13</v>
      </c>
      <c r="P174" s="2">
        <v>58.868000000000002</v>
      </c>
      <c r="Q174" s="2" t="s">
        <v>26</v>
      </c>
      <c r="R174" s="2">
        <v>14</v>
      </c>
      <c r="S174" s="2">
        <v>40.42</v>
      </c>
      <c r="T174" s="2" t="s">
        <v>14</v>
      </c>
      <c r="U174" s="2">
        <v>71.311480000000003</v>
      </c>
      <c r="V174" s="2" t="s">
        <v>26</v>
      </c>
      <c r="W174" s="5" t="str" cm="1">
        <f t="array" ref="W174">_xlfn.TEXTJOIN(", ",TRUE, IF(COUNTIF(G174,"*"&amp;Afferenti!$A$1:'Afferenti'!$A$46&amp;"*"), Afferenti!$A$1:'Afferenti'!$A$46, ""))</f>
        <v>BOTTIGLI, TURINI</v>
      </c>
    </row>
    <row r="175" spans="1:23" x14ac:dyDescent="0.2">
      <c r="A175" s="2" t="s">
        <v>1144</v>
      </c>
      <c r="B175" s="2" t="s">
        <v>1145</v>
      </c>
      <c r="C175" s="2" t="s">
        <v>1146</v>
      </c>
      <c r="D175" s="2" t="s">
        <v>1147</v>
      </c>
      <c r="E175" s="2" t="s">
        <v>8</v>
      </c>
      <c r="F175" s="2" t="s">
        <v>616</v>
      </c>
      <c r="G175" s="2" t="s">
        <v>776</v>
      </c>
      <c r="H175" s="2">
        <v>8</v>
      </c>
      <c r="I175" s="2" t="s">
        <v>778</v>
      </c>
      <c r="J175" s="2" t="s">
        <v>11</v>
      </c>
      <c r="K175" s="2">
        <v>2019</v>
      </c>
      <c r="L175" s="2" t="s">
        <v>611</v>
      </c>
      <c r="M175" s="2">
        <v>95</v>
      </c>
      <c r="N175" s="2">
        <v>0.81200000000000006</v>
      </c>
      <c r="O175" s="2" t="s">
        <v>13</v>
      </c>
      <c r="P175" s="2">
        <v>0.46700000000000003</v>
      </c>
      <c r="Q175" s="2" t="s">
        <v>13</v>
      </c>
      <c r="R175" s="2">
        <v>78</v>
      </c>
      <c r="W175" s="5" t="str" cm="1">
        <f t="array" ref="W175">_xlfn.TEXTJOIN(", ",TRUE, IF(COUNTIF(G175,"*"&amp;Afferenti!$A$1:'Afferenti'!$A$46&amp;"*"), Afferenti!$A$1:'Afferenti'!$A$46, ""))</f>
        <v>BOTTIGLI, TURINI</v>
      </c>
    </row>
    <row r="176" spans="1:23" x14ac:dyDescent="0.2">
      <c r="A176" s="2" t="s">
        <v>1144</v>
      </c>
      <c r="B176" s="2" t="s">
        <v>1145</v>
      </c>
      <c r="C176" s="2" t="s">
        <v>1146</v>
      </c>
      <c r="D176" s="2" t="s">
        <v>1147</v>
      </c>
      <c r="E176" s="2" t="s">
        <v>8</v>
      </c>
      <c r="F176" s="2" t="s">
        <v>616</v>
      </c>
      <c r="G176" s="2" t="s">
        <v>776</v>
      </c>
      <c r="H176" s="2">
        <v>8</v>
      </c>
      <c r="I176" s="2" t="s">
        <v>779</v>
      </c>
      <c r="J176" s="2" t="s">
        <v>11</v>
      </c>
      <c r="K176" s="2">
        <v>2016</v>
      </c>
      <c r="L176" s="2" t="s">
        <v>611</v>
      </c>
      <c r="M176" s="2">
        <v>109</v>
      </c>
      <c r="N176" s="2">
        <v>1.6160000000000001</v>
      </c>
      <c r="O176" s="2" t="s">
        <v>13</v>
      </c>
      <c r="P176" s="2">
        <v>0.04</v>
      </c>
      <c r="Q176" s="2" t="s">
        <v>13</v>
      </c>
      <c r="R176" s="2">
        <v>85</v>
      </c>
      <c r="W176" s="5" t="str" cm="1">
        <f t="array" ref="W176">_xlfn.TEXTJOIN(", ",TRUE, IF(COUNTIF(G176,"*"&amp;Afferenti!$A$1:'Afferenti'!$A$46&amp;"*"), Afferenti!$A$1:'Afferenti'!$A$46, ""))</f>
        <v>BOTTIGLI, TURINI</v>
      </c>
    </row>
    <row r="177" spans="1:23" x14ac:dyDescent="0.2">
      <c r="A177" s="2" t="s">
        <v>1144</v>
      </c>
      <c r="B177" s="2" t="s">
        <v>1145</v>
      </c>
      <c r="C177" s="2" t="s">
        <v>1146</v>
      </c>
      <c r="D177" s="2" t="s">
        <v>1147</v>
      </c>
      <c r="E177" s="2" t="s">
        <v>8</v>
      </c>
      <c r="F177" s="2" t="s">
        <v>616</v>
      </c>
      <c r="G177" s="2" t="s">
        <v>780</v>
      </c>
      <c r="H177" s="2">
        <v>12</v>
      </c>
      <c r="I177" s="2" t="s">
        <v>781</v>
      </c>
      <c r="J177" s="2" t="s">
        <v>11</v>
      </c>
      <c r="K177" s="2">
        <v>2019</v>
      </c>
      <c r="L177" s="2" t="s">
        <v>611</v>
      </c>
      <c r="M177" s="2">
        <v>75</v>
      </c>
      <c r="N177" s="2">
        <v>1.44</v>
      </c>
      <c r="O177" s="2" t="s">
        <v>13</v>
      </c>
      <c r="P177" s="2">
        <v>0.46700000000000003</v>
      </c>
      <c r="Q177" s="2" t="s">
        <v>13</v>
      </c>
      <c r="R177" s="2">
        <v>67</v>
      </c>
      <c r="S177" s="2">
        <v>2.73</v>
      </c>
      <c r="T177" s="2" t="s">
        <v>13</v>
      </c>
      <c r="U177" s="2">
        <v>22.414000000000001</v>
      </c>
      <c r="V177" s="2" t="s">
        <v>13</v>
      </c>
      <c r="W177" s="5" t="str" cm="1">
        <f t="array" ref="W177">_xlfn.TEXTJOIN(", ",TRUE, IF(COUNTIF(G177,"*"&amp;Afferenti!$A$1:'Afferenti'!$A$46&amp;"*"), Afferenti!$A$1:'Afferenti'!$A$46, ""))</f>
        <v>BOTTIGLI, TURINI</v>
      </c>
    </row>
    <row r="178" spans="1:23" x14ac:dyDescent="0.2">
      <c r="A178" s="2" t="s">
        <v>193</v>
      </c>
      <c r="B178" s="2" t="s">
        <v>194</v>
      </c>
      <c r="C178" s="2" t="s">
        <v>195</v>
      </c>
      <c r="D178" s="2" t="s">
        <v>196</v>
      </c>
      <c r="E178" s="2" t="s">
        <v>101</v>
      </c>
      <c r="F178" s="2" t="s">
        <v>197</v>
      </c>
      <c r="G178" s="2" t="s">
        <v>198</v>
      </c>
      <c r="H178" s="2">
        <v>1</v>
      </c>
      <c r="I178" s="2" t="s">
        <v>199</v>
      </c>
      <c r="J178" s="2" t="s">
        <v>11</v>
      </c>
      <c r="K178" s="2">
        <v>2019</v>
      </c>
      <c r="L178" s="2" t="s">
        <v>200</v>
      </c>
      <c r="M178" s="2">
        <v>4</v>
      </c>
      <c r="N178" s="2">
        <v>61.387999999999998</v>
      </c>
      <c r="O178" s="2" t="s">
        <v>26</v>
      </c>
      <c r="P178" s="2">
        <v>26.416</v>
      </c>
      <c r="Q178" s="2" t="s">
        <v>14</v>
      </c>
      <c r="R178" s="2">
        <v>3</v>
      </c>
      <c r="S178" s="2">
        <v>76.34</v>
      </c>
      <c r="T178" s="2" t="s">
        <v>33</v>
      </c>
      <c r="U178" s="2">
        <v>34.515999999999998</v>
      </c>
      <c r="V178" s="2" t="s">
        <v>14</v>
      </c>
      <c r="W178" s="5" t="str" cm="1">
        <f t="array" ref="W178">_xlfn.TEXTJOIN(", ",TRUE, IF(COUNTIF(G178,"*"&amp;Afferenti!$A$1:'Afferenti'!$A$46&amp;"*"), Afferenti!$A$1:'Afferenti'!$A$46, ""))</f>
        <v>BROGI</v>
      </c>
    </row>
    <row r="179" spans="1:23" x14ac:dyDescent="0.2">
      <c r="A179" s="2" t="s">
        <v>193</v>
      </c>
      <c r="B179" s="2" t="s">
        <v>194</v>
      </c>
      <c r="C179" s="2" t="s">
        <v>195</v>
      </c>
      <c r="D179" s="2" t="s">
        <v>196</v>
      </c>
      <c r="E179" s="2" t="s">
        <v>101</v>
      </c>
      <c r="F179" s="2" t="s">
        <v>197</v>
      </c>
      <c r="G179" s="2" t="s">
        <v>201</v>
      </c>
      <c r="H179" s="2">
        <v>2</v>
      </c>
      <c r="I179" s="2" t="s">
        <v>202</v>
      </c>
      <c r="J179" s="2" t="s">
        <v>109</v>
      </c>
      <c r="K179" s="2">
        <v>2016</v>
      </c>
      <c r="L179" s="2" t="s">
        <v>203</v>
      </c>
      <c r="M179" s="2">
        <v>15</v>
      </c>
      <c r="N179" s="2">
        <v>6.7140000000000004</v>
      </c>
      <c r="O179" s="2" t="s">
        <v>13</v>
      </c>
      <c r="R179" s="2">
        <v>15</v>
      </c>
      <c r="S179" s="2">
        <v>4.74</v>
      </c>
      <c r="T179" s="2" t="s">
        <v>13</v>
      </c>
      <c r="W179" s="5" t="str" cm="1">
        <f t="array" ref="W179">_xlfn.TEXTJOIN(", ",TRUE, IF(COUNTIF(G179,"*"&amp;Afferenti!$A$1:'Afferenti'!$A$46&amp;"*"), Afferenti!$A$1:'Afferenti'!$A$46, ""))</f>
        <v>BROGI, MARROCCHESI</v>
      </c>
    </row>
    <row r="180" spans="1:23" x14ac:dyDescent="0.2">
      <c r="A180" s="2" t="s">
        <v>193</v>
      </c>
      <c r="B180" s="2" t="s">
        <v>194</v>
      </c>
      <c r="C180" s="2" t="s">
        <v>195</v>
      </c>
      <c r="D180" s="2" t="s">
        <v>196</v>
      </c>
      <c r="E180" s="2" t="s">
        <v>101</v>
      </c>
      <c r="F180" s="2" t="s">
        <v>197</v>
      </c>
      <c r="G180" s="2" t="s">
        <v>201</v>
      </c>
      <c r="H180" s="2">
        <v>2</v>
      </c>
      <c r="I180" s="2" t="s">
        <v>204</v>
      </c>
      <c r="J180" s="2" t="s">
        <v>11</v>
      </c>
      <c r="K180" s="2">
        <v>2019</v>
      </c>
      <c r="L180" s="2" t="s">
        <v>205</v>
      </c>
      <c r="M180" s="2">
        <v>14</v>
      </c>
      <c r="N180" s="2">
        <v>23.167000000000002</v>
      </c>
      <c r="O180" s="2" t="s">
        <v>13</v>
      </c>
      <c r="P180" s="2">
        <v>42.424999999999997</v>
      </c>
      <c r="Q180" s="2" t="s">
        <v>14</v>
      </c>
      <c r="R180" s="2">
        <v>13</v>
      </c>
      <c r="W180" s="5" t="str" cm="1">
        <f t="array" ref="W180">_xlfn.TEXTJOIN(", ",TRUE, IF(COUNTIF(G180,"*"&amp;Afferenti!$A$1:'Afferenti'!$A$46&amp;"*"), Afferenti!$A$1:'Afferenti'!$A$46, ""))</f>
        <v>BROGI, MARROCCHESI</v>
      </c>
    </row>
    <row r="181" spans="1:23" x14ac:dyDescent="0.2">
      <c r="A181" s="2" t="s">
        <v>193</v>
      </c>
      <c r="B181" s="2" t="s">
        <v>194</v>
      </c>
      <c r="C181" s="2" t="s">
        <v>195</v>
      </c>
      <c r="D181" s="2" t="s">
        <v>196</v>
      </c>
      <c r="E181" s="2" t="s">
        <v>101</v>
      </c>
      <c r="F181" s="2" t="s">
        <v>197</v>
      </c>
      <c r="G181" s="2" t="s">
        <v>201</v>
      </c>
      <c r="H181" s="2">
        <v>2</v>
      </c>
      <c r="I181" s="2" t="s">
        <v>206</v>
      </c>
      <c r="J181" s="2" t="s">
        <v>11</v>
      </c>
      <c r="K181" s="2">
        <v>2017</v>
      </c>
      <c r="L181" s="2" t="s">
        <v>207</v>
      </c>
      <c r="M181" s="2">
        <v>15</v>
      </c>
      <c r="N181" s="2">
        <v>28.954000000000001</v>
      </c>
      <c r="O181" s="2" t="s">
        <v>14</v>
      </c>
      <c r="P181" s="2">
        <v>47.213999999999999</v>
      </c>
      <c r="Q181" s="2" t="s">
        <v>14</v>
      </c>
      <c r="R181" s="2">
        <v>14</v>
      </c>
      <c r="S181" s="2">
        <v>17.28</v>
      </c>
      <c r="T181" s="2" t="s">
        <v>13</v>
      </c>
      <c r="U181" s="2">
        <v>28.787877999999999</v>
      </c>
      <c r="V181" s="2" t="s">
        <v>14</v>
      </c>
      <c r="W181" s="5" t="str" cm="1">
        <f t="array" ref="W181">_xlfn.TEXTJOIN(", ",TRUE, IF(COUNTIF(G181,"*"&amp;Afferenti!$A$1:'Afferenti'!$A$46&amp;"*"), Afferenti!$A$1:'Afferenti'!$A$46, ""))</f>
        <v>BROGI, MARROCCHESI</v>
      </c>
    </row>
    <row r="182" spans="1:23" x14ac:dyDescent="0.2">
      <c r="A182" s="2" t="s">
        <v>193</v>
      </c>
      <c r="B182" s="2" t="s">
        <v>194</v>
      </c>
      <c r="C182" s="2" t="s">
        <v>195</v>
      </c>
      <c r="D182" s="2" t="s">
        <v>196</v>
      </c>
      <c r="E182" s="2" t="s">
        <v>101</v>
      </c>
      <c r="F182" s="2" t="s">
        <v>197</v>
      </c>
      <c r="G182" s="2" t="s">
        <v>201</v>
      </c>
      <c r="H182" s="2">
        <v>2</v>
      </c>
      <c r="I182" s="2" t="s">
        <v>208</v>
      </c>
      <c r="J182" s="2" t="s">
        <v>109</v>
      </c>
      <c r="K182" s="2">
        <v>2016</v>
      </c>
      <c r="M182" s="2">
        <v>0</v>
      </c>
      <c r="N182" s="2">
        <v>50.204999999999998</v>
      </c>
      <c r="O182" s="2" t="s">
        <v>26</v>
      </c>
      <c r="R182" s="2">
        <v>0</v>
      </c>
      <c r="S182" s="2">
        <v>100</v>
      </c>
      <c r="T182" s="2" t="s">
        <v>33</v>
      </c>
      <c r="W182" s="5" t="str" cm="1">
        <f t="array" ref="W182">_xlfn.TEXTJOIN(", ",TRUE, IF(COUNTIF(G182,"*"&amp;Afferenti!$A$1:'Afferenti'!$A$46&amp;"*"), Afferenti!$A$1:'Afferenti'!$A$46, ""))</f>
        <v>BROGI, MARROCCHESI</v>
      </c>
    </row>
    <row r="183" spans="1:23" x14ac:dyDescent="0.2">
      <c r="A183" s="2" t="s">
        <v>193</v>
      </c>
      <c r="B183" s="2" t="s">
        <v>194</v>
      </c>
      <c r="C183" s="2" t="s">
        <v>195</v>
      </c>
      <c r="D183" s="2" t="s">
        <v>196</v>
      </c>
      <c r="E183" s="2" t="s">
        <v>101</v>
      </c>
      <c r="F183" s="2" t="s">
        <v>197</v>
      </c>
      <c r="G183" s="2" t="s">
        <v>201</v>
      </c>
      <c r="H183" s="2">
        <v>2</v>
      </c>
      <c r="I183" s="2" t="s">
        <v>209</v>
      </c>
      <c r="J183" s="2" t="s">
        <v>11</v>
      </c>
      <c r="K183" s="2">
        <v>2018</v>
      </c>
      <c r="L183" s="2" t="s">
        <v>210</v>
      </c>
      <c r="M183" s="2">
        <v>5</v>
      </c>
      <c r="N183" s="2">
        <v>62.292000000000002</v>
      </c>
      <c r="O183" s="2" t="s">
        <v>26</v>
      </c>
      <c r="P183" s="2">
        <v>19.167000000000002</v>
      </c>
      <c r="Q183" s="2" t="s">
        <v>13</v>
      </c>
      <c r="R183" s="2">
        <v>3</v>
      </c>
      <c r="S183" s="2">
        <v>69.989999999999995</v>
      </c>
      <c r="T183" s="2" t="s">
        <v>26</v>
      </c>
      <c r="U183" s="2">
        <v>10</v>
      </c>
      <c r="V183" s="2" t="s">
        <v>13</v>
      </c>
      <c r="W183" s="5" t="str" cm="1">
        <f t="array" ref="W183">_xlfn.TEXTJOIN(", ",TRUE, IF(COUNTIF(G183,"*"&amp;Afferenti!$A$1:'Afferenti'!$A$46&amp;"*"), Afferenti!$A$1:'Afferenti'!$A$46, ""))</f>
        <v>BROGI, MARROCCHESI</v>
      </c>
    </row>
    <row r="184" spans="1:23" x14ac:dyDescent="0.2">
      <c r="A184" s="2" t="s">
        <v>193</v>
      </c>
      <c r="B184" s="2" t="s">
        <v>194</v>
      </c>
      <c r="C184" s="2" t="s">
        <v>195</v>
      </c>
      <c r="D184" s="2" t="s">
        <v>196</v>
      </c>
      <c r="E184" s="2" t="s">
        <v>101</v>
      </c>
      <c r="F184" s="2" t="s">
        <v>197</v>
      </c>
      <c r="G184" s="2" t="s">
        <v>211</v>
      </c>
      <c r="H184" s="2">
        <v>3</v>
      </c>
      <c r="I184" s="2" t="s">
        <v>212</v>
      </c>
      <c r="J184" s="2" t="s">
        <v>11</v>
      </c>
      <c r="K184" s="2">
        <v>2017</v>
      </c>
      <c r="L184" s="2" t="s">
        <v>213</v>
      </c>
      <c r="M184" s="2">
        <v>22</v>
      </c>
      <c r="N184" s="2">
        <v>25.131</v>
      </c>
      <c r="O184" s="2" t="s">
        <v>14</v>
      </c>
      <c r="P184" s="2">
        <v>25.84</v>
      </c>
      <c r="Q184" s="2" t="s">
        <v>14</v>
      </c>
      <c r="R184" s="2">
        <v>17</v>
      </c>
      <c r="S184" s="2">
        <v>32.35</v>
      </c>
      <c r="T184" s="2" t="s">
        <v>14</v>
      </c>
      <c r="U184" s="2">
        <v>31.73077</v>
      </c>
      <c r="V184" s="2" t="s">
        <v>14</v>
      </c>
      <c r="W184" s="5" t="str" cm="1">
        <f t="array" ref="W184">_xlfn.TEXTJOIN(", ",TRUE, IF(COUNTIF(G184,"*"&amp;Afferenti!$A$1:'Afferenti'!$A$46&amp;"*"), Afferenti!$A$1:'Afferenti'!$A$46, ""))</f>
        <v>BROGI, MARROCCHESI</v>
      </c>
    </row>
    <row r="185" spans="1:23" x14ac:dyDescent="0.2">
      <c r="A185" s="2" t="s">
        <v>193</v>
      </c>
      <c r="B185" s="2" t="s">
        <v>194</v>
      </c>
      <c r="C185" s="2" t="s">
        <v>195</v>
      </c>
      <c r="D185" s="2" t="s">
        <v>196</v>
      </c>
      <c r="E185" s="2" t="s">
        <v>101</v>
      </c>
      <c r="F185" s="2" t="s">
        <v>197</v>
      </c>
      <c r="G185" s="2" t="s">
        <v>214</v>
      </c>
      <c r="H185" s="2">
        <v>3</v>
      </c>
      <c r="I185" s="2" t="s">
        <v>215</v>
      </c>
      <c r="J185" s="2" t="s">
        <v>109</v>
      </c>
      <c r="K185" s="2">
        <v>2015</v>
      </c>
      <c r="L185" s="2" t="s">
        <v>216</v>
      </c>
      <c r="M185" s="2">
        <v>7</v>
      </c>
      <c r="N185" s="2">
        <v>0.97099999999999997</v>
      </c>
      <c r="O185" s="2" t="s">
        <v>13</v>
      </c>
      <c r="W185" s="5" t="str" cm="1">
        <f t="array" ref="W185">_xlfn.TEXTJOIN(", ",TRUE, IF(COUNTIF(G185,"*"&amp;Afferenti!$A$1:'Afferenti'!$A$46&amp;"*"), Afferenti!$A$1:'Afferenti'!$A$46, ""))</f>
        <v>BROGI, MAESTRO, MARROCCHESI</v>
      </c>
    </row>
    <row r="186" spans="1:23" x14ac:dyDescent="0.2">
      <c r="A186" s="2" t="s">
        <v>193</v>
      </c>
      <c r="B186" s="2" t="s">
        <v>194</v>
      </c>
      <c r="C186" s="2" t="s">
        <v>195</v>
      </c>
      <c r="D186" s="2" t="s">
        <v>196</v>
      </c>
      <c r="E186" s="2" t="s">
        <v>101</v>
      </c>
      <c r="F186" s="2" t="s">
        <v>197</v>
      </c>
      <c r="G186" s="2" t="s">
        <v>217</v>
      </c>
      <c r="H186" s="2">
        <v>4</v>
      </c>
      <c r="I186" s="2" t="s">
        <v>218</v>
      </c>
      <c r="J186" s="2" t="s">
        <v>11</v>
      </c>
      <c r="K186" s="2">
        <v>2019</v>
      </c>
      <c r="L186" s="2" t="s">
        <v>219</v>
      </c>
      <c r="M186" s="2">
        <v>4</v>
      </c>
      <c r="N186" s="2">
        <v>56.615000000000002</v>
      </c>
      <c r="O186" s="2" t="s">
        <v>26</v>
      </c>
      <c r="P186" s="2">
        <v>19.225999999999999</v>
      </c>
      <c r="Q186" s="2" t="s">
        <v>13</v>
      </c>
      <c r="R186" s="2">
        <v>4</v>
      </c>
      <c r="S186" s="2">
        <v>61.57</v>
      </c>
      <c r="T186" s="2" t="s">
        <v>26</v>
      </c>
      <c r="U186" s="2">
        <v>24.193999999999999</v>
      </c>
      <c r="V186" s="2" t="s">
        <v>13</v>
      </c>
      <c r="W186" s="5" t="str" cm="1">
        <f t="array" ref="W186">_xlfn.TEXTJOIN(", ",TRUE, IF(COUNTIF(G186,"*"&amp;Afferenti!$A$1:'Afferenti'!$A$46&amp;"*"), Afferenti!$A$1:'Afferenti'!$A$46, ""))</f>
        <v>BIGONGIARI, BROGI, MAESTRO, MARROCCHESI</v>
      </c>
    </row>
    <row r="187" spans="1:23" x14ac:dyDescent="0.2">
      <c r="A187" s="2" t="s">
        <v>193</v>
      </c>
      <c r="B187" s="2" t="s">
        <v>194</v>
      </c>
      <c r="C187" s="2" t="s">
        <v>195</v>
      </c>
      <c r="D187" s="2" t="s">
        <v>196</v>
      </c>
      <c r="E187" s="2" t="s">
        <v>101</v>
      </c>
      <c r="F187" s="2" t="s">
        <v>197</v>
      </c>
      <c r="G187" s="2" t="s">
        <v>220</v>
      </c>
      <c r="H187" s="2">
        <v>5</v>
      </c>
      <c r="I187" s="2" t="s">
        <v>221</v>
      </c>
      <c r="J187" s="2" t="s">
        <v>11</v>
      </c>
      <c r="K187" s="2">
        <v>2017</v>
      </c>
      <c r="L187" s="2" t="s">
        <v>207</v>
      </c>
      <c r="M187" s="2">
        <v>0</v>
      </c>
      <c r="N187" s="2">
        <v>89.962000000000003</v>
      </c>
      <c r="O187" s="2" t="s">
        <v>33</v>
      </c>
      <c r="P187" s="2">
        <v>47.213999999999999</v>
      </c>
      <c r="Q187" s="2" t="s">
        <v>14</v>
      </c>
      <c r="R187" s="2">
        <v>0</v>
      </c>
      <c r="S187" s="2">
        <v>100</v>
      </c>
      <c r="T187" s="2" t="s">
        <v>33</v>
      </c>
      <c r="U187" s="2">
        <v>28.787877999999999</v>
      </c>
      <c r="V187" s="2" t="s">
        <v>14</v>
      </c>
      <c r="W187" s="5" t="str" cm="1">
        <f t="array" ref="W187">_xlfn.TEXTJOIN(", ",TRUE, IF(COUNTIF(G187,"*"&amp;Afferenti!$A$1:'Afferenti'!$A$46&amp;"*"), Afferenti!$A$1:'Afferenti'!$A$46, ""))</f>
        <v>BIGONGIARI, BROGI, MARROCCHESI</v>
      </c>
    </row>
    <row r="188" spans="1:23" x14ac:dyDescent="0.2">
      <c r="A188" s="2" t="s">
        <v>193</v>
      </c>
      <c r="B188" s="2" t="s">
        <v>194</v>
      </c>
      <c r="C188" s="2" t="s">
        <v>195</v>
      </c>
      <c r="D188" s="2" t="s">
        <v>196</v>
      </c>
      <c r="E188" s="2" t="s">
        <v>101</v>
      </c>
      <c r="F188" s="2" t="s">
        <v>197</v>
      </c>
      <c r="G188" s="2" t="s">
        <v>222</v>
      </c>
      <c r="H188" s="2">
        <v>5</v>
      </c>
      <c r="I188" s="2" t="s">
        <v>223</v>
      </c>
      <c r="J188" s="2" t="s">
        <v>11</v>
      </c>
      <c r="K188" s="2">
        <v>2016</v>
      </c>
      <c r="L188" s="2" t="s">
        <v>207</v>
      </c>
      <c r="M188" s="2">
        <v>16</v>
      </c>
      <c r="N188" s="2">
        <v>28.173999999999999</v>
      </c>
      <c r="O188" s="2" t="s">
        <v>14</v>
      </c>
      <c r="P188" s="2">
        <v>46.341000000000001</v>
      </c>
      <c r="Q188" s="2" t="s">
        <v>14</v>
      </c>
      <c r="R188" s="2">
        <v>10</v>
      </c>
      <c r="S188" s="2">
        <v>29.15</v>
      </c>
      <c r="T188" s="2" t="s">
        <v>14</v>
      </c>
      <c r="U188" s="2">
        <v>16.666665999999999</v>
      </c>
      <c r="V188" s="2" t="s">
        <v>13</v>
      </c>
      <c r="W188" s="5" t="str" cm="1">
        <f t="array" ref="W188">_xlfn.TEXTJOIN(", ",TRUE, IF(COUNTIF(G188,"*"&amp;Afferenti!$A$1:'Afferenti'!$A$46&amp;"*"), Afferenti!$A$1:'Afferenti'!$A$46, ""))</f>
        <v>BIGONGIARI, BROGI, MAESTRO, MARROCCHESI</v>
      </c>
    </row>
    <row r="189" spans="1:23" x14ac:dyDescent="0.2">
      <c r="A189" s="2" t="s">
        <v>193</v>
      </c>
      <c r="B189" s="2" t="s">
        <v>194</v>
      </c>
      <c r="C189" s="2" t="s">
        <v>195</v>
      </c>
      <c r="D189" s="2" t="s">
        <v>196</v>
      </c>
      <c r="E189" s="2" t="s">
        <v>101</v>
      </c>
      <c r="F189" s="2" t="s">
        <v>197</v>
      </c>
      <c r="G189" s="2" t="s">
        <v>224</v>
      </c>
      <c r="H189" s="2">
        <v>6</v>
      </c>
      <c r="I189" s="2" t="s">
        <v>225</v>
      </c>
      <c r="J189" s="2" t="s">
        <v>109</v>
      </c>
      <c r="K189" s="2">
        <v>2015</v>
      </c>
      <c r="L189" s="2" t="s">
        <v>216</v>
      </c>
      <c r="M189" s="2">
        <v>0</v>
      </c>
      <c r="N189" s="2">
        <v>25.456</v>
      </c>
      <c r="O189" s="2" t="s">
        <v>14</v>
      </c>
      <c r="W189" s="5" t="str" cm="1">
        <f t="array" ref="W189">_xlfn.TEXTJOIN(", ",TRUE, IF(COUNTIF(G189,"*"&amp;Afferenti!$A$1:'Afferenti'!$A$46&amp;"*"), Afferenti!$A$1:'Afferenti'!$A$46, ""))</f>
        <v>BIGONGIARI, BROGI, MAESTRO, MARROCCHESI</v>
      </c>
    </row>
    <row r="190" spans="1:23" x14ac:dyDescent="0.2">
      <c r="A190" s="2" t="s">
        <v>193</v>
      </c>
      <c r="B190" s="2" t="s">
        <v>194</v>
      </c>
      <c r="C190" s="2" t="s">
        <v>195</v>
      </c>
      <c r="D190" s="2" t="s">
        <v>196</v>
      </c>
      <c r="E190" s="2" t="s">
        <v>101</v>
      </c>
      <c r="F190" s="2" t="s">
        <v>197</v>
      </c>
      <c r="G190" s="2" t="s">
        <v>226</v>
      </c>
      <c r="H190" s="2">
        <v>6</v>
      </c>
      <c r="I190" s="2" t="s">
        <v>227</v>
      </c>
      <c r="J190" s="2" t="s">
        <v>11</v>
      </c>
      <c r="K190" s="2">
        <v>2017</v>
      </c>
      <c r="L190" s="2" t="s">
        <v>207</v>
      </c>
      <c r="M190" s="2">
        <v>18</v>
      </c>
      <c r="N190" s="2">
        <v>24.164000000000001</v>
      </c>
      <c r="O190" s="2" t="s">
        <v>13</v>
      </c>
      <c r="P190" s="2">
        <v>47.213999999999999</v>
      </c>
      <c r="Q190" s="2" t="s">
        <v>14</v>
      </c>
      <c r="R190" s="2">
        <v>14</v>
      </c>
      <c r="S190" s="2">
        <v>17.28</v>
      </c>
      <c r="T190" s="2" t="s">
        <v>13</v>
      </c>
      <c r="U190" s="2">
        <v>28.787877999999999</v>
      </c>
      <c r="V190" s="2" t="s">
        <v>14</v>
      </c>
      <c r="W190" s="5" t="str" cm="1">
        <f t="array" ref="W190">_xlfn.TEXTJOIN(", ",TRUE, IF(COUNTIF(G190,"*"&amp;Afferenti!$A$1:'Afferenti'!$A$46&amp;"*"), Afferenti!$A$1:'Afferenti'!$A$46, ""))</f>
        <v>BIGONGIARI, BROGI, MAESTRO, MARROCCHESI</v>
      </c>
    </row>
    <row r="191" spans="1:23" x14ac:dyDescent="0.2">
      <c r="A191" s="2" t="s">
        <v>193</v>
      </c>
      <c r="B191" s="2" t="s">
        <v>194</v>
      </c>
      <c r="C191" s="2" t="s">
        <v>195</v>
      </c>
      <c r="D191" s="2" t="s">
        <v>196</v>
      </c>
      <c r="E191" s="2" t="s">
        <v>101</v>
      </c>
      <c r="F191" s="2" t="s">
        <v>197</v>
      </c>
      <c r="G191" s="2" t="s">
        <v>228</v>
      </c>
      <c r="H191" s="2">
        <v>7</v>
      </c>
      <c r="I191" s="2" t="s">
        <v>229</v>
      </c>
      <c r="J191" s="2" t="s">
        <v>11</v>
      </c>
      <c r="K191" s="2">
        <v>2017</v>
      </c>
      <c r="L191" s="2" t="s">
        <v>230</v>
      </c>
      <c r="M191" s="2">
        <v>1</v>
      </c>
      <c r="N191" s="2">
        <v>53.042999999999999</v>
      </c>
      <c r="O191" s="2" t="s">
        <v>26</v>
      </c>
      <c r="P191" s="2">
        <v>58.868000000000002</v>
      </c>
      <c r="Q191" s="2" t="s">
        <v>26</v>
      </c>
      <c r="R191" s="2">
        <v>1</v>
      </c>
      <c r="W191" s="5" t="str" cm="1">
        <f t="array" ref="W191">_xlfn.TEXTJOIN(", ",TRUE, IF(COUNTIF(G191,"*"&amp;Afferenti!$A$1:'Afferenti'!$A$46&amp;"*"), Afferenti!$A$1:'Afferenti'!$A$46, ""))</f>
        <v>BIGONGIARI, BROGI, MAESTRO, MARROCCHESI</v>
      </c>
    </row>
    <row r="192" spans="1:23" x14ac:dyDescent="0.2">
      <c r="A192" s="2" t="s">
        <v>193</v>
      </c>
      <c r="B192" s="2" t="s">
        <v>194</v>
      </c>
      <c r="C192" s="2" t="s">
        <v>195</v>
      </c>
      <c r="D192" s="2" t="s">
        <v>196</v>
      </c>
      <c r="E192" s="2" t="s">
        <v>101</v>
      </c>
      <c r="F192" s="2" t="s">
        <v>197</v>
      </c>
      <c r="G192" s="2" t="s">
        <v>228</v>
      </c>
      <c r="H192" s="2">
        <v>7</v>
      </c>
      <c r="I192" s="2" t="s">
        <v>231</v>
      </c>
      <c r="J192" s="2" t="s">
        <v>109</v>
      </c>
      <c r="K192" s="2">
        <v>2019</v>
      </c>
      <c r="L192" s="2" t="s">
        <v>232</v>
      </c>
      <c r="M192" s="2">
        <v>6</v>
      </c>
      <c r="N192" s="2">
        <v>6.78</v>
      </c>
      <c r="O192" s="2" t="s">
        <v>13</v>
      </c>
      <c r="P192" s="2">
        <v>55.137</v>
      </c>
      <c r="Q192" s="2" t="s">
        <v>26</v>
      </c>
      <c r="R192" s="2">
        <v>5</v>
      </c>
      <c r="W192" s="5" t="str" cm="1">
        <f t="array" ref="W192">_xlfn.TEXTJOIN(", ",TRUE, IF(COUNTIF(G192,"*"&amp;Afferenti!$A$1:'Afferenti'!$A$46&amp;"*"), Afferenti!$A$1:'Afferenti'!$A$46, ""))</f>
        <v>BIGONGIARI, BROGI, MAESTRO, MARROCCHESI</v>
      </c>
    </row>
    <row r="193" spans="1:23" x14ac:dyDescent="0.2">
      <c r="A193" s="2" t="s">
        <v>193</v>
      </c>
      <c r="B193" s="2" t="s">
        <v>194</v>
      </c>
      <c r="C193" s="2" t="s">
        <v>195</v>
      </c>
      <c r="D193" s="2" t="s">
        <v>196</v>
      </c>
      <c r="E193" s="2" t="s">
        <v>101</v>
      </c>
      <c r="F193" s="2" t="s">
        <v>197</v>
      </c>
      <c r="G193" s="2" t="s">
        <v>228</v>
      </c>
      <c r="H193" s="2">
        <v>7</v>
      </c>
      <c r="I193" s="2" t="s">
        <v>233</v>
      </c>
      <c r="J193" s="2" t="s">
        <v>109</v>
      </c>
      <c r="K193" s="2">
        <v>2017</v>
      </c>
      <c r="L193" s="2" t="s">
        <v>232</v>
      </c>
      <c r="M193" s="2">
        <v>12</v>
      </c>
      <c r="N193" s="2">
        <v>4.1859999999999999</v>
      </c>
      <c r="O193" s="2" t="s">
        <v>13</v>
      </c>
      <c r="P193" s="2">
        <v>62.39</v>
      </c>
      <c r="Q193" s="2" t="s">
        <v>26</v>
      </c>
      <c r="R193" s="2">
        <v>9</v>
      </c>
      <c r="S193" s="2">
        <v>7.3</v>
      </c>
      <c r="T193" s="2" t="s">
        <v>13</v>
      </c>
      <c r="W193" s="5" t="str" cm="1">
        <f t="array" ref="W193">_xlfn.TEXTJOIN(", ",TRUE, IF(COUNTIF(G193,"*"&amp;Afferenti!$A$1:'Afferenti'!$A$46&amp;"*"), Afferenti!$A$1:'Afferenti'!$A$46, ""))</f>
        <v>BIGONGIARI, BROGI, MAESTRO, MARROCCHESI</v>
      </c>
    </row>
    <row r="194" spans="1:23" x14ac:dyDescent="0.2">
      <c r="A194" s="2" t="s">
        <v>193</v>
      </c>
      <c r="B194" s="2" t="s">
        <v>194</v>
      </c>
      <c r="C194" s="2" t="s">
        <v>195</v>
      </c>
      <c r="D194" s="2" t="s">
        <v>196</v>
      </c>
      <c r="E194" s="2" t="s">
        <v>101</v>
      </c>
      <c r="F194" s="2" t="s">
        <v>197</v>
      </c>
      <c r="G194" s="2" t="s">
        <v>234</v>
      </c>
      <c r="H194" s="2">
        <v>7</v>
      </c>
      <c r="I194" s="2" t="s">
        <v>229</v>
      </c>
      <c r="J194" s="2" t="s">
        <v>109</v>
      </c>
      <c r="K194" s="2">
        <v>2017</v>
      </c>
      <c r="L194" s="2" t="s">
        <v>235</v>
      </c>
      <c r="M194" s="2">
        <v>0</v>
      </c>
      <c r="N194" s="2">
        <v>66.622</v>
      </c>
      <c r="O194" s="2" t="s">
        <v>26</v>
      </c>
      <c r="P194" s="2">
        <v>77.972999999999999</v>
      </c>
      <c r="Q194" s="2" t="s">
        <v>33</v>
      </c>
      <c r="R194" s="2">
        <v>0</v>
      </c>
      <c r="S194" s="2">
        <v>100</v>
      </c>
      <c r="T194" s="2" t="s">
        <v>33</v>
      </c>
      <c r="W194" s="5" t="str" cm="1">
        <f t="array" ref="W194">_xlfn.TEXTJOIN(", ",TRUE, IF(COUNTIF(G194,"*"&amp;Afferenti!$A$1:'Afferenti'!$A$46&amp;"*"), Afferenti!$A$1:'Afferenti'!$A$46, ""))</f>
        <v>BIGONGIARI, BROGI, MAESTRO, MARROCCHESI</v>
      </c>
    </row>
    <row r="195" spans="1:23" x14ac:dyDescent="0.2">
      <c r="A195" s="2" t="s">
        <v>193</v>
      </c>
      <c r="B195" s="2" t="s">
        <v>194</v>
      </c>
      <c r="C195" s="2" t="s">
        <v>195</v>
      </c>
      <c r="D195" s="2" t="s">
        <v>196</v>
      </c>
      <c r="E195" s="2" t="s">
        <v>101</v>
      </c>
      <c r="F195" s="2" t="s">
        <v>197</v>
      </c>
      <c r="G195" s="2" t="s">
        <v>236</v>
      </c>
      <c r="H195" s="2">
        <v>7</v>
      </c>
      <c r="I195" s="2" t="s">
        <v>237</v>
      </c>
      <c r="J195" s="2" t="s">
        <v>11</v>
      </c>
      <c r="K195" s="2">
        <v>2019</v>
      </c>
      <c r="L195" s="2" t="s">
        <v>207</v>
      </c>
      <c r="M195" s="2">
        <v>3</v>
      </c>
      <c r="N195" s="2">
        <v>54.616999999999997</v>
      </c>
      <c r="O195" s="2" t="s">
        <v>26</v>
      </c>
      <c r="P195" s="2">
        <v>53.072000000000003</v>
      </c>
      <c r="Q195" s="2" t="s">
        <v>26</v>
      </c>
      <c r="R195" s="2">
        <v>3</v>
      </c>
      <c r="S195" s="2">
        <v>50.83</v>
      </c>
      <c r="T195" s="2" t="s">
        <v>26</v>
      </c>
      <c r="U195" s="2">
        <v>51.470999999999997</v>
      </c>
      <c r="V195" s="2" t="s">
        <v>26</v>
      </c>
      <c r="W195" s="5" t="str" cm="1">
        <f t="array" ref="W195">_xlfn.TEXTJOIN(", ",TRUE, IF(COUNTIF(G195,"*"&amp;Afferenti!$A$1:'Afferenti'!$A$46&amp;"*"), Afferenti!$A$1:'Afferenti'!$A$46, ""))</f>
        <v>BIGONGIARI, BROGI, MARROCCHESI</v>
      </c>
    </row>
    <row r="196" spans="1:23" x14ac:dyDescent="0.2">
      <c r="A196" s="2" t="s">
        <v>193</v>
      </c>
      <c r="B196" s="2" t="s">
        <v>194</v>
      </c>
      <c r="C196" s="2" t="s">
        <v>195</v>
      </c>
      <c r="D196" s="2" t="s">
        <v>196</v>
      </c>
      <c r="E196" s="2" t="s">
        <v>101</v>
      </c>
      <c r="F196" s="2" t="s">
        <v>197</v>
      </c>
      <c r="G196" s="2" t="s">
        <v>238</v>
      </c>
      <c r="H196" s="2">
        <v>7</v>
      </c>
      <c r="I196" s="2" t="s">
        <v>239</v>
      </c>
      <c r="J196" s="2" t="s">
        <v>109</v>
      </c>
      <c r="K196" s="2">
        <v>2017</v>
      </c>
      <c r="M196" s="2">
        <v>1</v>
      </c>
      <c r="N196" s="2">
        <v>22.78</v>
      </c>
      <c r="O196" s="2" t="s">
        <v>13</v>
      </c>
      <c r="R196" s="2">
        <v>1</v>
      </c>
      <c r="S196" s="2">
        <v>50.17</v>
      </c>
      <c r="T196" s="2" t="s">
        <v>26</v>
      </c>
      <c r="W196" s="5" t="str" cm="1">
        <f t="array" ref="W196">_xlfn.TEXTJOIN(", ",TRUE, IF(COUNTIF(G196,"*"&amp;Afferenti!$A$1:'Afferenti'!$A$46&amp;"*"), Afferenti!$A$1:'Afferenti'!$A$46, ""))</f>
        <v>BIGONGIARI, BROGI, MARROCCHESI</v>
      </c>
    </row>
    <row r="197" spans="1:23" x14ac:dyDescent="0.2">
      <c r="A197" s="2" t="s">
        <v>193</v>
      </c>
      <c r="B197" s="2" t="s">
        <v>194</v>
      </c>
      <c r="C197" s="2" t="s">
        <v>195</v>
      </c>
      <c r="D197" s="2" t="s">
        <v>196</v>
      </c>
      <c r="E197" s="2" t="s">
        <v>101</v>
      </c>
      <c r="F197" s="2" t="s">
        <v>197</v>
      </c>
      <c r="G197" s="2" t="s">
        <v>240</v>
      </c>
      <c r="H197" s="2">
        <v>7</v>
      </c>
      <c r="I197" s="2" t="s">
        <v>241</v>
      </c>
      <c r="J197" s="2" t="s">
        <v>11</v>
      </c>
      <c r="K197" s="2">
        <v>2017</v>
      </c>
      <c r="L197" s="2" t="s">
        <v>242</v>
      </c>
      <c r="M197" s="2">
        <v>11</v>
      </c>
      <c r="N197" s="2">
        <v>54.112000000000002</v>
      </c>
      <c r="O197" s="2" t="s">
        <v>26</v>
      </c>
      <c r="P197" s="2">
        <v>56.600999999999999</v>
      </c>
      <c r="Q197" s="2" t="s">
        <v>26</v>
      </c>
      <c r="R197" s="2">
        <v>8</v>
      </c>
      <c r="W197" s="5" t="str" cm="1">
        <f t="array" ref="W197">_xlfn.TEXTJOIN(", ",TRUE, IF(COUNTIF(G197,"*"&amp;Afferenti!$A$1:'Afferenti'!$A$46&amp;"*"), Afferenti!$A$1:'Afferenti'!$A$46, ""))</f>
        <v>BIGONGIARI, BROGI, MAESTRO, MARROCCHESI</v>
      </c>
    </row>
    <row r="198" spans="1:23" x14ac:dyDescent="0.2">
      <c r="A198" s="2" t="s">
        <v>193</v>
      </c>
      <c r="B198" s="2" t="s">
        <v>194</v>
      </c>
      <c r="C198" s="2" t="s">
        <v>195</v>
      </c>
      <c r="D198" s="2" t="s">
        <v>196</v>
      </c>
      <c r="E198" s="2" t="s">
        <v>101</v>
      </c>
      <c r="F198" s="2" t="s">
        <v>197</v>
      </c>
      <c r="G198" s="2" t="s">
        <v>243</v>
      </c>
      <c r="H198" s="2">
        <v>7</v>
      </c>
      <c r="I198" s="2" t="s">
        <v>244</v>
      </c>
      <c r="J198" s="2" t="s">
        <v>11</v>
      </c>
      <c r="K198" s="2">
        <v>2019</v>
      </c>
      <c r="L198" s="2" t="s">
        <v>245</v>
      </c>
      <c r="M198" s="2">
        <v>3</v>
      </c>
      <c r="N198" s="2">
        <v>64.662000000000006</v>
      </c>
      <c r="O198" s="2" t="s">
        <v>26</v>
      </c>
      <c r="P198" s="2">
        <v>92.5</v>
      </c>
      <c r="Q198" s="2" t="s">
        <v>33</v>
      </c>
      <c r="R198" s="2">
        <v>5</v>
      </c>
      <c r="S198" s="2">
        <v>47.46</v>
      </c>
      <c r="T198" s="2" t="s">
        <v>14</v>
      </c>
      <c r="U198" s="2">
        <v>94.828000000000003</v>
      </c>
      <c r="V198" s="2" t="s">
        <v>33</v>
      </c>
      <c r="W198" s="5" t="str" cm="1">
        <f t="array" ref="W198">_xlfn.TEXTJOIN(", ",TRUE, IF(COUNTIF(G198,"*"&amp;Afferenti!$A$1:'Afferenti'!$A$46&amp;"*"), Afferenti!$A$1:'Afferenti'!$A$46, ""))</f>
        <v>BIGONGIARI, BROGI, MAESTRO, MARROCCHESI</v>
      </c>
    </row>
    <row r="199" spans="1:23" x14ac:dyDescent="0.2">
      <c r="A199" s="2" t="s">
        <v>193</v>
      </c>
      <c r="B199" s="2" t="s">
        <v>194</v>
      </c>
      <c r="C199" s="2" t="s">
        <v>195</v>
      </c>
      <c r="D199" s="2" t="s">
        <v>196</v>
      </c>
      <c r="E199" s="2" t="s">
        <v>101</v>
      </c>
      <c r="F199" s="2" t="s">
        <v>197</v>
      </c>
      <c r="G199" s="2" t="s">
        <v>246</v>
      </c>
      <c r="H199" s="2">
        <v>7</v>
      </c>
      <c r="I199" s="2" t="s">
        <v>247</v>
      </c>
      <c r="J199" s="2" t="s">
        <v>11</v>
      </c>
      <c r="K199" s="2">
        <v>2018</v>
      </c>
      <c r="L199" s="2" t="s">
        <v>248</v>
      </c>
      <c r="M199" s="2">
        <v>1</v>
      </c>
      <c r="N199" s="2">
        <v>86.567999999999998</v>
      </c>
      <c r="O199" s="2" t="s">
        <v>33</v>
      </c>
      <c r="P199" s="2">
        <v>87.244</v>
      </c>
      <c r="Q199" s="2" t="s">
        <v>33</v>
      </c>
      <c r="R199" s="2">
        <v>0</v>
      </c>
      <c r="S199" s="2">
        <v>100</v>
      </c>
      <c r="T199" s="2" t="s">
        <v>33</v>
      </c>
      <c r="W199" s="5" t="str" cm="1">
        <f t="array" ref="W199">_xlfn.TEXTJOIN(", ",TRUE, IF(COUNTIF(G199,"*"&amp;Afferenti!$A$1:'Afferenti'!$A$46&amp;"*"), Afferenti!$A$1:'Afferenti'!$A$46, ""))</f>
        <v>BIGONGIARI, BROGI, MAESTRO, MARROCCHESI</v>
      </c>
    </row>
    <row r="200" spans="1:23" x14ac:dyDescent="0.2">
      <c r="A200" s="2" t="s">
        <v>193</v>
      </c>
      <c r="B200" s="2" t="s">
        <v>194</v>
      </c>
      <c r="C200" s="2" t="s">
        <v>195</v>
      </c>
      <c r="D200" s="2" t="s">
        <v>196</v>
      </c>
      <c r="E200" s="2" t="s">
        <v>101</v>
      </c>
      <c r="F200" s="2" t="s">
        <v>197</v>
      </c>
      <c r="G200" s="2" t="s">
        <v>249</v>
      </c>
      <c r="H200" s="2">
        <v>7</v>
      </c>
      <c r="I200" s="2" t="s">
        <v>250</v>
      </c>
      <c r="J200" s="2" t="s">
        <v>109</v>
      </c>
      <c r="K200" s="2">
        <v>2015</v>
      </c>
      <c r="L200" s="2" t="s">
        <v>232</v>
      </c>
      <c r="M200" s="2">
        <v>13</v>
      </c>
      <c r="N200" s="2">
        <v>5.5640000000000001</v>
      </c>
      <c r="O200" s="2" t="s">
        <v>13</v>
      </c>
      <c r="P200" s="2">
        <v>75.224999999999994</v>
      </c>
      <c r="Q200" s="2" t="s">
        <v>33</v>
      </c>
      <c r="R200" s="2">
        <v>8</v>
      </c>
      <c r="S200" s="2">
        <v>11.42</v>
      </c>
      <c r="T200" s="2" t="s">
        <v>13</v>
      </c>
      <c r="W200" s="5" t="str" cm="1">
        <f t="array" ref="W200">_xlfn.TEXTJOIN(", ",TRUE, IF(COUNTIF(G200,"*"&amp;Afferenti!$A$1:'Afferenti'!$A$46&amp;"*"), Afferenti!$A$1:'Afferenti'!$A$46, ""))</f>
        <v>BIGONGIARI, BROGI, MAESTRO, MARROCCHESI</v>
      </c>
    </row>
    <row r="201" spans="1:23" x14ac:dyDescent="0.2">
      <c r="A201" s="2" t="s">
        <v>193</v>
      </c>
      <c r="B201" s="2" t="s">
        <v>194</v>
      </c>
      <c r="C201" s="2" t="s">
        <v>195</v>
      </c>
      <c r="D201" s="2" t="s">
        <v>196</v>
      </c>
      <c r="E201" s="2" t="s">
        <v>101</v>
      </c>
      <c r="F201" s="2" t="s">
        <v>197</v>
      </c>
      <c r="G201" s="2" t="s">
        <v>251</v>
      </c>
      <c r="H201" s="2">
        <v>7</v>
      </c>
      <c r="I201" s="2" t="s">
        <v>252</v>
      </c>
      <c r="J201" s="2" t="s">
        <v>11</v>
      </c>
      <c r="K201" s="2">
        <v>2017</v>
      </c>
      <c r="L201" s="2" t="s">
        <v>253</v>
      </c>
      <c r="M201" s="2">
        <v>151</v>
      </c>
      <c r="N201" s="2">
        <v>2.4750000000000001</v>
      </c>
      <c r="O201" s="2" t="s">
        <v>13</v>
      </c>
      <c r="P201" s="2">
        <v>9.1020000000000003</v>
      </c>
      <c r="Q201" s="2" t="s">
        <v>13</v>
      </c>
      <c r="R201" s="2">
        <v>102</v>
      </c>
      <c r="S201" s="2">
        <v>2.61</v>
      </c>
      <c r="T201" s="2" t="s">
        <v>13</v>
      </c>
      <c r="U201" s="2">
        <v>7.0512819999999996</v>
      </c>
      <c r="V201" s="2" t="s">
        <v>13</v>
      </c>
      <c r="W201" s="5" t="str" cm="1">
        <f t="array" ref="W201">_xlfn.TEXTJOIN(", ",TRUE, IF(COUNTIF(G201,"*"&amp;Afferenti!$A$1:'Afferenti'!$A$46&amp;"*"), Afferenti!$A$1:'Afferenti'!$A$46, ""))</f>
        <v>BIGONGIARI, BROGI, MAESTRO, MARROCCHESI</v>
      </c>
    </row>
    <row r="202" spans="1:23" x14ac:dyDescent="0.2">
      <c r="A202" s="2" t="s">
        <v>193</v>
      </c>
      <c r="B202" s="2" t="s">
        <v>194</v>
      </c>
      <c r="C202" s="2" t="s">
        <v>195</v>
      </c>
      <c r="D202" s="2" t="s">
        <v>196</v>
      </c>
      <c r="E202" s="2" t="s">
        <v>101</v>
      </c>
      <c r="F202" s="2" t="s">
        <v>197</v>
      </c>
      <c r="G202" s="2" t="s">
        <v>254</v>
      </c>
      <c r="H202" s="2">
        <v>8</v>
      </c>
      <c r="I202" s="2" t="s">
        <v>255</v>
      </c>
      <c r="J202" s="2" t="s">
        <v>11</v>
      </c>
      <c r="K202" s="2">
        <v>2019</v>
      </c>
      <c r="L202" s="2" t="s">
        <v>256</v>
      </c>
      <c r="M202" s="2">
        <v>3</v>
      </c>
      <c r="N202" s="2">
        <v>71.715999999999994</v>
      </c>
      <c r="O202" s="2" t="s">
        <v>26</v>
      </c>
      <c r="P202" s="2">
        <v>44.113</v>
      </c>
      <c r="Q202" s="2" t="s">
        <v>14</v>
      </c>
      <c r="R202" s="2">
        <v>2</v>
      </c>
      <c r="W202" s="5" t="str" cm="1">
        <f t="array" ref="W202">_xlfn.TEXTJOIN(", ",TRUE, IF(COUNTIF(G202,"*"&amp;Afferenti!$A$1:'Afferenti'!$A$46&amp;"*"), Afferenti!$A$1:'Afferenti'!$A$46, ""))</f>
        <v>BIGONGIARI, BROGI, MAESTRO, MARROCCHESI</v>
      </c>
    </row>
    <row r="203" spans="1:23" x14ac:dyDescent="0.2">
      <c r="A203" s="2" t="s">
        <v>193</v>
      </c>
      <c r="B203" s="2" t="s">
        <v>194</v>
      </c>
      <c r="C203" s="2" t="s">
        <v>195</v>
      </c>
      <c r="D203" s="2" t="s">
        <v>196</v>
      </c>
      <c r="E203" s="2" t="s">
        <v>101</v>
      </c>
      <c r="F203" s="2" t="s">
        <v>197</v>
      </c>
      <c r="G203" s="2" t="s">
        <v>257</v>
      </c>
      <c r="H203" s="2">
        <v>7</v>
      </c>
      <c r="I203" s="2" t="s">
        <v>258</v>
      </c>
      <c r="J203" s="2" t="s">
        <v>11</v>
      </c>
      <c r="K203" s="2">
        <v>2018</v>
      </c>
      <c r="L203" s="2" t="s">
        <v>242</v>
      </c>
      <c r="M203" s="2">
        <v>48</v>
      </c>
      <c r="N203" s="2">
        <v>9.8379999999999992</v>
      </c>
      <c r="O203" s="2" t="s">
        <v>13</v>
      </c>
      <c r="P203" s="2">
        <v>54.762</v>
      </c>
      <c r="Q203" s="2" t="s">
        <v>26</v>
      </c>
      <c r="R203" s="2">
        <v>24</v>
      </c>
      <c r="W203" s="5" t="str" cm="1">
        <f t="array" ref="W203">_xlfn.TEXTJOIN(", ",TRUE, IF(COUNTIF(G203,"*"&amp;Afferenti!$A$1:'Afferenti'!$A$46&amp;"*"), Afferenti!$A$1:'Afferenti'!$A$46, ""))</f>
        <v>BIGONGIARI, BROGI, MAESTRO, MARROCCHESI</v>
      </c>
    </row>
    <row r="204" spans="1:23" x14ac:dyDescent="0.2">
      <c r="A204" s="2" t="s">
        <v>193</v>
      </c>
      <c r="B204" s="2" t="s">
        <v>194</v>
      </c>
      <c r="C204" s="2" t="s">
        <v>195</v>
      </c>
      <c r="D204" s="2" t="s">
        <v>196</v>
      </c>
      <c r="E204" s="2" t="s">
        <v>101</v>
      </c>
      <c r="F204" s="2" t="s">
        <v>197</v>
      </c>
      <c r="G204" s="2" t="s">
        <v>259</v>
      </c>
      <c r="H204" s="2">
        <v>8</v>
      </c>
      <c r="I204" s="2" t="s">
        <v>260</v>
      </c>
      <c r="J204" s="2" t="s">
        <v>11</v>
      </c>
      <c r="K204" s="2">
        <v>2017</v>
      </c>
      <c r="L204" s="2" t="s">
        <v>207</v>
      </c>
      <c r="M204" s="2">
        <v>3</v>
      </c>
      <c r="N204" s="2">
        <v>69.176000000000002</v>
      </c>
      <c r="O204" s="2" t="s">
        <v>26</v>
      </c>
      <c r="P204" s="2">
        <v>47.213999999999999</v>
      </c>
      <c r="Q204" s="2" t="s">
        <v>14</v>
      </c>
      <c r="R204" s="2">
        <v>1</v>
      </c>
      <c r="S204" s="2">
        <v>88.95</v>
      </c>
      <c r="T204" s="2" t="s">
        <v>33</v>
      </c>
      <c r="U204" s="2">
        <v>67.5</v>
      </c>
      <c r="V204" s="2" t="s">
        <v>26</v>
      </c>
      <c r="W204" s="5" t="str" cm="1">
        <f t="array" ref="W204">_xlfn.TEXTJOIN(", ",TRUE, IF(COUNTIF(G204,"*"&amp;Afferenti!$A$1:'Afferenti'!$A$46&amp;"*"), Afferenti!$A$1:'Afferenti'!$A$46, ""))</f>
        <v>BIGONGIARI, BROGI, MAESTRO, MARROCCHESI</v>
      </c>
    </row>
    <row r="205" spans="1:23" x14ac:dyDescent="0.2">
      <c r="A205" s="2" t="s">
        <v>193</v>
      </c>
      <c r="B205" s="2" t="s">
        <v>194</v>
      </c>
      <c r="C205" s="2" t="s">
        <v>195</v>
      </c>
      <c r="D205" s="2" t="s">
        <v>196</v>
      </c>
      <c r="E205" s="2" t="s">
        <v>101</v>
      </c>
      <c r="F205" s="2" t="s">
        <v>197</v>
      </c>
      <c r="G205" s="2" t="s">
        <v>261</v>
      </c>
      <c r="H205" s="2">
        <v>9</v>
      </c>
      <c r="I205" s="2" t="s">
        <v>262</v>
      </c>
      <c r="J205" s="2" t="s">
        <v>11</v>
      </c>
      <c r="K205" s="2">
        <v>2016</v>
      </c>
      <c r="L205" s="2" t="s">
        <v>207</v>
      </c>
      <c r="M205" s="2">
        <v>2</v>
      </c>
      <c r="N205" s="2">
        <v>74.546999999999997</v>
      </c>
      <c r="O205" s="2" t="s">
        <v>26</v>
      </c>
      <c r="P205" s="2">
        <v>46.341000000000001</v>
      </c>
      <c r="Q205" s="2" t="s">
        <v>14</v>
      </c>
      <c r="R205" s="2">
        <v>2</v>
      </c>
      <c r="S205" s="2">
        <v>80.27</v>
      </c>
      <c r="T205" s="2" t="s">
        <v>33</v>
      </c>
      <c r="U205" s="2">
        <v>57.5</v>
      </c>
      <c r="V205" s="2" t="s">
        <v>26</v>
      </c>
      <c r="W205" s="5" t="str" cm="1">
        <f t="array" ref="W205">_xlfn.TEXTJOIN(", ",TRUE, IF(COUNTIF(G205,"*"&amp;Afferenti!$A$1:'Afferenti'!$A$46&amp;"*"), Afferenti!$A$1:'Afferenti'!$A$46, ""))</f>
        <v>BIGONGIARI, BROGI, MAESTRO, MARROCCHESI</v>
      </c>
    </row>
    <row r="206" spans="1:23" x14ac:dyDescent="0.2">
      <c r="A206" s="2" t="s">
        <v>193</v>
      </c>
      <c r="B206" s="2" t="s">
        <v>194</v>
      </c>
      <c r="C206" s="2" t="s">
        <v>195</v>
      </c>
      <c r="D206" s="2" t="s">
        <v>196</v>
      </c>
      <c r="E206" s="2" t="s">
        <v>101</v>
      </c>
      <c r="F206" s="2" t="s">
        <v>197</v>
      </c>
      <c r="G206" s="2" t="s">
        <v>263</v>
      </c>
      <c r="H206" s="2">
        <v>8</v>
      </c>
      <c r="I206" s="2" t="s">
        <v>264</v>
      </c>
      <c r="J206" s="2" t="s">
        <v>11</v>
      </c>
      <c r="K206" s="2">
        <v>2016</v>
      </c>
      <c r="L206" s="2" t="s">
        <v>265</v>
      </c>
      <c r="M206" s="2">
        <v>36</v>
      </c>
      <c r="N206" s="2">
        <v>20.295000000000002</v>
      </c>
      <c r="O206" s="2" t="s">
        <v>13</v>
      </c>
      <c r="P206" s="2">
        <v>1.6220000000000001</v>
      </c>
      <c r="Q206" s="2" t="s">
        <v>13</v>
      </c>
      <c r="R206" s="2">
        <v>19</v>
      </c>
      <c r="W206" s="5" t="str" cm="1">
        <f t="array" ref="W206">_xlfn.TEXTJOIN(", ",TRUE, IF(COUNTIF(G206,"*"&amp;Afferenti!$A$1:'Afferenti'!$A$46&amp;"*"), Afferenti!$A$1:'Afferenti'!$A$46, ""))</f>
        <v>BIGONGIARI, BROGI, MAESTRO, MARROCCHESI</v>
      </c>
    </row>
    <row r="207" spans="1:23" x14ac:dyDescent="0.2">
      <c r="A207" s="2" t="s">
        <v>193</v>
      </c>
      <c r="B207" s="2" t="s">
        <v>194</v>
      </c>
      <c r="C207" s="2" t="s">
        <v>195</v>
      </c>
      <c r="D207" s="2" t="s">
        <v>196</v>
      </c>
      <c r="E207" s="2" t="s">
        <v>101</v>
      </c>
      <c r="F207" s="2" t="s">
        <v>197</v>
      </c>
      <c r="G207" s="2" t="s">
        <v>263</v>
      </c>
      <c r="H207" s="2">
        <v>8</v>
      </c>
      <c r="I207" s="2" t="s">
        <v>266</v>
      </c>
      <c r="J207" s="2" t="s">
        <v>11</v>
      </c>
      <c r="K207" s="2">
        <v>2017</v>
      </c>
      <c r="L207" s="2" t="s">
        <v>242</v>
      </c>
      <c r="M207" s="2">
        <v>72</v>
      </c>
      <c r="N207" s="2">
        <v>6.008</v>
      </c>
      <c r="O207" s="2" t="s">
        <v>13</v>
      </c>
      <c r="P207" s="2">
        <v>56.600999999999999</v>
      </c>
      <c r="Q207" s="2" t="s">
        <v>26</v>
      </c>
      <c r="R207" s="2">
        <v>31</v>
      </c>
      <c r="W207" s="5" t="str" cm="1">
        <f t="array" ref="W207">_xlfn.TEXTJOIN(", ",TRUE, IF(COUNTIF(G207,"*"&amp;Afferenti!$A$1:'Afferenti'!$A$46&amp;"*"), Afferenti!$A$1:'Afferenti'!$A$46, ""))</f>
        <v>BIGONGIARI, BROGI, MAESTRO, MARROCCHESI</v>
      </c>
    </row>
    <row r="208" spans="1:23" x14ac:dyDescent="0.2">
      <c r="A208" s="2" t="s">
        <v>193</v>
      </c>
      <c r="B208" s="2" t="s">
        <v>194</v>
      </c>
      <c r="C208" s="2" t="s">
        <v>195</v>
      </c>
      <c r="D208" s="2" t="s">
        <v>196</v>
      </c>
      <c r="E208" s="2" t="s">
        <v>101</v>
      </c>
      <c r="F208" s="2" t="s">
        <v>197</v>
      </c>
      <c r="G208" s="2" t="s">
        <v>267</v>
      </c>
      <c r="H208" s="2">
        <v>10</v>
      </c>
      <c r="I208" s="2" t="s">
        <v>268</v>
      </c>
      <c r="J208" s="2" t="s">
        <v>109</v>
      </c>
      <c r="K208" s="2">
        <v>2019</v>
      </c>
      <c r="L208" s="2" t="s">
        <v>232</v>
      </c>
      <c r="M208" s="2">
        <v>14</v>
      </c>
      <c r="N208" s="2">
        <v>1.4650000000000001</v>
      </c>
      <c r="O208" s="2" t="s">
        <v>13</v>
      </c>
      <c r="P208" s="2">
        <v>55.137</v>
      </c>
      <c r="Q208" s="2" t="s">
        <v>26</v>
      </c>
      <c r="R208" s="2">
        <v>5</v>
      </c>
      <c r="S208" s="2">
        <v>5.88</v>
      </c>
      <c r="T208" s="2" t="s">
        <v>13</v>
      </c>
      <c r="W208" s="5" t="str" cm="1">
        <f t="array" ref="W208">_xlfn.TEXTJOIN(", ",TRUE, IF(COUNTIF(G208,"*"&amp;Afferenti!$A$1:'Afferenti'!$A$46&amp;"*"), Afferenti!$A$1:'Afferenti'!$A$46, ""))</f>
        <v>BIGONGIARI, BROGI, MAESTRO, MARROCCHESI</v>
      </c>
    </row>
    <row r="209" spans="1:23" x14ac:dyDescent="0.2">
      <c r="A209" s="2" t="s">
        <v>193</v>
      </c>
      <c r="B209" s="2" t="s">
        <v>194</v>
      </c>
      <c r="C209" s="2" t="s">
        <v>195</v>
      </c>
      <c r="D209" s="2" t="s">
        <v>196</v>
      </c>
      <c r="E209" s="2" t="s">
        <v>101</v>
      </c>
      <c r="F209" s="2" t="s">
        <v>197</v>
      </c>
      <c r="G209" s="2" t="s">
        <v>267</v>
      </c>
      <c r="H209" s="2">
        <v>10</v>
      </c>
      <c r="I209" s="2" t="s">
        <v>269</v>
      </c>
      <c r="J209" s="2" t="s">
        <v>11</v>
      </c>
      <c r="K209" s="2">
        <v>2019</v>
      </c>
      <c r="L209" s="2" t="s">
        <v>253</v>
      </c>
      <c r="M209" s="2">
        <v>148</v>
      </c>
      <c r="N209" s="2">
        <v>1.4390000000000001</v>
      </c>
      <c r="O209" s="2" t="s">
        <v>13</v>
      </c>
      <c r="P209" s="2">
        <v>8.9280000000000008</v>
      </c>
      <c r="Q209" s="2" t="s">
        <v>13</v>
      </c>
      <c r="R209" s="2">
        <v>90</v>
      </c>
      <c r="S209" s="2">
        <v>2.13</v>
      </c>
      <c r="T209" s="2" t="s">
        <v>13</v>
      </c>
      <c r="U209" s="2">
        <v>6.4710000000000001</v>
      </c>
      <c r="V209" s="2" t="s">
        <v>13</v>
      </c>
      <c r="W209" s="5" t="str" cm="1">
        <f t="array" ref="W209">_xlfn.TEXTJOIN(", ",TRUE, IF(COUNTIF(G209,"*"&amp;Afferenti!$A$1:'Afferenti'!$A$46&amp;"*"), Afferenti!$A$1:'Afferenti'!$A$46, ""))</f>
        <v>BIGONGIARI, BROGI, MAESTRO, MARROCCHESI</v>
      </c>
    </row>
    <row r="210" spans="1:23" x14ac:dyDescent="0.2">
      <c r="A210" s="2" t="s">
        <v>193</v>
      </c>
      <c r="B210" s="2" t="s">
        <v>194</v>
      </c>
      <c r="C210" s="2" t="s">
        <v>195</v>
      </c>
      <c r="D210" s="2" t="s">
        <v>196</v>
      </c>
      <c r="E210" s="2" t="s">
        <v>101</v>
      </c>
      <c r="F210" s="2" t="s">
        <v>197</v>
      </c>
      <c r="G210" s="2" t="s">
        <v>270</v>
      </c>
      <c r="H210" s="2">
        <v>10</v>
      </c>
      <c r="I210" s="2" t="s">
        <v>271</v>
      </c>
      <c r="J210" s="2" t="s">
        <v>11</v>
      </c>
      <c r="K210" s="2">
        <v>2019</v>
      </c>
      <c r="L210" s="2" t="s">
        <v>230</v>
      </c>
      <c r="M210" s="2">
        <v>12</v>
      </c>
      <c r="N210" s="2">
        <v>18.152000000000001</v>
      </c>
      <c r="O210" s="2" t="s">
        <v>13</v>
      </c>
      <c r="P210" s="2">
        <v>53.082000000000001</v>
      </c>
      <c r="Q210" s="2" t="s">
        <v>26</v>
      </c>
      <c r="R210" s="2">
        <v>6</v>
      </c>
      <c r="W210" s="5" t="str" cm="1">
        <f t="array" ref="W210">_xlfn.TEXTJOIN(", ",TRUE, IF(COUNTIF(G210,"*"&amp;Afferenti!$A$1:'Afferenti'!$A$46&amp;"*"), Afferenti!$A$1:'Afferenti'!$A$46, ""))</f>
        <v>BIGONGIARI, BROGI, MAESTRO, MARROCCHESI</v>
      </c>
    </row>
    <row r="211" spans="1:23" x14ac:dyDescent="0.2">
      <c r="A211" s="2" t="s">
        <v>193</v>
      </c>
      <c r="B211" s="2" t="s">
        <v>194</v>
      </c>
      <c r="C211" s="2" t="s">
        <v>195</v>
      </c>
      <c r="D211" s="2" t="s">
        <v>196</v>
      </c>
      <c r="E211" s="2" t="s">
        <v>101</v>
      </c>
      <c r="F211" s="2" t="s">
        <v>197</v>
      </c>
      <c r="G211" s="2" t="s">
        <v>272</v>
      </c>
      <c r="H211" s="2">
        <v>11</v>
      </c>
      <c r="I211" s="2" t="s">
        <v>273</v>
      </c>
      <c r="J211" s="2" t="s">
        <v>11</v>
      </c>
      <c r="K211" s="2">
        <v>2018</v>
      </c>
      <c r="L211" s="2" t="s">
        <v>274</v>
      </c>
      <c r="M211" s="2">
        <v>21</v>
      </c>
      <c r="N211" s="2">
        <v>29.318000000000001</v>
      </c>
      <c r="O211" s="2" t="s">
        <v>14</v>
      </c>
      <c r="P211" s="2">
        <v>5.9</v>
      </c>
      <c r="Q211" s="2" t="s">
        <v>13</v>
      </c>
      <c r="R211" s="2">
        <v>2</v>
      </c>
      <c r="S211" s="2">
        <v>89.83</v>
      </c>
      <c r="T211" s="2" t="s">
        <v>33</v>
      </c>
      <c r="U211" s="2">
        <v>16.666665999999999</v>
      </c>
      <c r="V211" s="2" t="s">
        <v>13</v>
      </c>
      <c r="W211" s="5" t="str" cm="1">
        <f t="array" ref="W211">_xlfn.TEXTJOIN(", ",TRUE, IF(COUNTIF(G211,"*"&amp;Afferenti!$A$1:'Afferenti'!$A$46&amp;"*"), Afferenti!$A$1:'Afferenti'!$A$46, ""))</f>
        <v>BIGONGIARI, BROGI, MAESTRO, MARROCCHESI</v>
      </c>
    </row>
    <row r="212" spans="1:23" x14ac:dyDescent="0.2">
      <c r="A212" s="2" t="s">
        <v>193</v>
      </c>
      <c r="B212" s="2" t="s">
        <v>194</v>
      </c>
      <c r="C212" s="2" t="s">
        <v>195</v>
      </c>
      <c r="D212" s="2" t="s">
        <v>196</v>
      </c>
      <c r="E212" s="2" t="s">
        <v>101</v>
      </c>
      <c r="F212" s="2" t="s">
        <v>197</v>
      </c>
      <c r="G212" s="2" t="s">
        <v>272</v>
      </c>
      <c r="H212" s="2">
        <v>11</v>
      </c>
      <c r="I212" s="2" t="s">
        <v>275</v>
      </c>
      <c r="J212" s="2" t="s">
        <v>11</v>
      </c>
      <c r="K212" s="2">
        <v>2018</v>
      </c>
      <c r="L212" s="2" t="s">
        <v>276</v>
      </c>
      <c r="M212" s="2">
        <v>19</v>
      </c>
      <c r="N212" s="2">
        <v>32.576000000000001</v>
      </c>
      <c r="O212" s="2" t="s">
        <v>14</v>
      </c>
      <c r="P212" s="2">
        <v>0.23599999999999999</v>
      </c>
      <c r="Q212" s="2" t="s">
        <v>13</v>
      </c>
      <c r="R212" s="2">
        <v>9</v>
      </c>
      <c r="S212" s="2">
        <v>59.1</v>
      </c>
      <c r="T212" s="2" t="s">
        <v>26</v>
      </c>
      <c r="U212" s="2">
        <v>9.4202899999999996</v>
      </c>
      <c r="V212" s="2" t="s">
        <v>13</v>
      </c>
      <c r="W212" s="5" t="str" cm="1">
        <f t="array" ref="W212">_xlfn.TEXTJOIN(", ",TRUE, IF(COUNTIF(G212,"*"&amp;Afferenti!$A$1:'Afferenti'!$A$46&amp;"*"), Afferenti!$A$1:'Afferenti'!$A$46, ""))</f>
        <v>BIGONGIARI, BROGI, MAESTRO, MARROCCHESI</v>
      </c>
    </row>
    <row r="213" spans="1:23" x14ac:dyDescent="0.2">
      <c r="A213" s="2" t="s">
        <v>193</v>
      </c>
      <c r="B213" s="2" t="s">
        <v>194</v>
      </c>
      <c r="C213" s="2" t="s">
        <v>195</v>
      </c>
      <c r="D213" s="2" t="s">
        <v>196</v>
      </c>
      <c r="E213" s="2" t="s">
        <v>101</v>
      </c>
      <c r="F213" s="2" t="s">
        <v>197</v>
      </c>
      <c r="G213" s="2" t="s">
        <v>272</v>
      </c>
      <c r="H213" s="2">
        <v>11</v>
      </c>
      <c r="I213" s="2" t="s">
        <v>277</v>
      </c>
      <c r="J213" s="2" t="s">
        <v>11</v>
      </c>
      <c r="K213" s="2">
        <v>2018</v>
      </c>
      <c r="L213" s="2" t="s">
        <v>253</v>
      </c>
      <c r="M213" s="2">
        <v>179</v>
      </c>
      <c r="N213" s="2">
        <v>1.4850000000000001</v>
      </c>
      <c r="O213" s="2" t="s">
        <v>13</v>
      </c>
      <c r="P213" s="2">
        <v>9.8620000000000001</v>
      </c>
      <c r="Q213" s="2" t="s">
        <v>13</v>
      </c>
      <c r="R213" s="2">
        <v>120</v>
      </c>
      <c r="S213" s="2">
        <v>1.76</v>
      </c>
      <c r="T213" s="2" t="s">
        <v>13</v>
      </c>
      <c r="U213" s="2">
        <v>6.7901235</v>
      </c>
      <c r="V213" s="2" t="s">
        <v>13</v>
      </c>
      <c r="W213" s="5" t="str" cm="1">
        <f t="array" ref="W213">_xlfn.TEXTJOIN(", ",TRUE, IF(COUNTIF(G213,"*"&amp;Afferenti!$A$1:'Afferenti'!$A$46&amp;"*"), Afferenti!$A$1:'Afferenti'!$A$46, ""))</f>
        <v>BIGONGIARI, BROGI, MAESTRO, MARROCCHESI</v>
      </c>
    </row>
    <row r="214" spans="1:23" x14ac:dyDescent="0.2">
      <c r="A214" s="2" t="s">
        <v>859</v>
      </c>
      <c r="B214" s="2" t="s">
        <v>324</v>
      </c>
      <c r="C214" s="2" t="s">
        <v>860</v>
      </c>
      <c r="D214" s="2" t="s">
        <v>861</v>
      </c>
      <c r="E214" s="2" t="s">
        <v>101</v>
      </c>
      <c r="F214" s="2" t="s">
        <v>102</v>
      </c>
      <c r="G214" s="2" t="s">
        <v>862</v>
      </c>
      <c r="H214" s="2">
        <v>1</v>
      </c>
      <c r="I214" s="2" t="s">
        <v>863</v>
      </c>
      <c r="J214" s="2" t="s">
        <v>11</v>
      </c>
      <c r="K214" s="2">
        <v>2018</v>
      </c>
      <c r="L214" s="2" t="s">
        <v>599</v>
      </c>
      <c r="M214" s="2">
        <v>5</v>
      </c>
      <c r="N214" s="2">
        <v>51.100999999999999</v>
      </c>
      <c r="O214" s="2" t="s">
        <v>26</v>
      </c>
      <c r="P214" s="2">
        <v>46.331000000000003</v>
      </c>
      <c r="Q214" s="2" t="s">
        <v>14</v>
      </c>
      <c r="R214" s="2">
        <v>5</v>
      </c>
      <c r="S214" s="2">
        <v>74.989999999999995</v>
      </c>
      <c r="T214" s="2" t="s">
        <v>26</v>
      </c>
      <c r="U214" s="2">
        <v>66.363640000000004</v>
      </c>
      <c r="V214" s="2" t="s">
        <v>26</v>
      </c>
      <c r="W214" s="5" t="str" cm="1">
        <f t="array" ref="W214">_xlfn.TEXTJOIN(", ",TRUE, IF(COUNTIF(G214,"*"&amp;Afferenti!$A$1:'Afferenti'!$A$46&amp;"*"), Afferenti!$A$1:'Afferenti'!$A$46, ""))</f>
        <v>CALIANI</v>
      </c>
    </row>
    <row r="215" spans="1:23" x14ac:dyDescent="0.2">
      <c r="A215" s="2" t="s">
        <v>859</v>
      </c>
      <c r="B215" s="2" t="s">
        <v>324</v>
      </c>
      <c r="C215" s="2" t="s">
        <v>860</v>
      </c>
      <c r="D215" s="2" t="s">
        <v>861</v>
      </c>
      <c r="E215" s="2" t="s">
        <v>101</v>
      </c>
      <c r="F215" s="2" t="s">
        <v>102</v>
      </c>
      <c r="G215" s="2" t="s">
        <v>440</v>
      </c>
      <c r="H215" s="2">
        <v>2</v>
      </c>
      <c r="I215" s="2" t="s">
        <v>441</v>
      </c>
      <c r="J215" s="2" t="s">
        <v>11</v>
      </c>
      <c r="K215" s="2">
        <v>2019</v>
      </c>
      <c r="L215" s="2" t="s">
        <v>161</v>
      </c>
      <c r="M215" s="2">
        <v>9</v>
      </c>
      <c r="N215" s="2">
        <v>50.89</v>
      </c>
      <c r="O215" s="2" t="s">
        <v>26</v>
      </c>
      <c r="P215" s="2">
        <v>13.287000000000001</v>
      </c>
      <c r="Q215" s="2" t="s">
        <v>13</v>
      </c>
      <c r="R215" s="2">
        <v>7</v>
      </c>
      <c r="S215" s="2">
        <v>34.17</v>
      </c>
      <c r="T215" s="2" t="s">
        <v>14</v>
      </c>
      <c r="U215" s="2">
        <v>2.6629999999999998</v>
      </c>
      <c r="V215" s="2" t="s">
        <v>13</v>
      </c>
      <c r="W215" s="5" t="str" cm="1">
        <f t="array" ref="W215">_xlfn.TEXTJOIN(", ",TRUE, IF(COUNTIF(G215,"*"&amp;Afferenti!$A$1:'Afferenti'!$A$46&amp;"*"), Afferenti!$A$1:'Afferenti'!$A$46, ""))</f>
        <v>CALIANI, FOSSI</v>
      </c>
    </row>
    <row r="216" spans="1:23" x14ac:dyDescent="0.2">
      <c r="A216" s="2" t="s">
        <v>859</v>
      </c>
      <c r="B216" s="2" t="s">
        <v>324</v>
      </c>
      <c r="C216" s="2" t="s">
        <v>860</v>
      </c>
      <c r="D216" s="2" t="s">
        <v>861</v>
      </c>
      <c r="E216" s="2" t="s">
        <v>101</v>
      </c>
      <c r="F216" s="2" t="s">
        <v>102</v>
      </c>
      <c r="G216" s="2" t="s">
        <v>597</v>
      </c>
      <c r="H216" s="2">
        <v>3</v>
      </c>
      <c r="I216" s="2" t="s">
        <v>598</v>
      </c>
      <c r="J216" s="2" t="s">
        <v>11</v>
      </c>
      <c r="K216" s="2">
        <v>2019</v>
      </c>
      <c r="L216" s="2" t="s">
        <v>599</v>
      </c>
      <c r="M216" s="2">
        <v>9</v>
      </c>
      <c r="N216" s="2">
        <v>27.064</v>
      </c>
      <c r="O216" s="2" t="s">
        <v>14</v>
      </c>
      <c r="P216" s="2">
        <v>43.52</v>
      </c>
      <c r="Q216" s="2" t="s">
        <v>14</v>
      </c>
      <c r="R216" s="2">
        <v>5</v>
      </c>
      <c r="S216" s="2">
        <v>66.09</v>
      </c>
      <c r="T216" s="2" t="s">
        <v>26</v>
      </c>
      <c r="U216" s="2">
        <v>76.626999999999995</v>
      </c>
      <c r="V216" s="2" t="s">
        <v>33</v>
      </c>
      <c r="W216" s="5" t="str" cm="1">
        <f t="array" ref="W216">_xlfn.TEXTJOIN(", ",TRUE, IF(COUNTIF(G216,"*"&amp;Afferenti!$A$1:'Afferenti'!$A$46&amp;"*"), Afferenti!$A$1:'Afferenti'!$A$46, ""))</f>
        <v>CALIANI, CASINI</v>
      </c>
    </row>
    <row r="217" spans="1:23" x14ac:dyDescent="0.2">
      <c r="A217" s="2" t="s">
        <v>859</v>
      </c>
      <c r="B217" s="2" t="s">
        <v>324</v>
      </c>
      <c r="C217" s="2" t="s">
        <v>860</v>
      </c>
      <c r="D217" s="2" t="s">
        <v>861</v>
      </c>
      <c r="E217" s="2" t="s">
        <v>101</v>
      </c>
      <c r="F217" s="2" t="s">
        <v>102</v>
      </c>
      <c r="G217" s="2" t="s">
        <v>864</v>
      </c>
      <c r="H217" s="2">
        <v>3</v>
      </c>
      <c r="I217" s="2" t="s">
        <v>865</v>
      </c>
      <c r="J217" s="2" t="s">
        <v>11</v>
      </c>
      <c r="K217" s="2">
        <v>2019</v>
      </c>
      <c r="L217" s="2" t="s">
        <v>328</v>
      </c>
      <c r="M217" s="2">
        <v>30</v>
      </c>
      <c r="N217" s="2">
        <v>21.832999999999998</v>
      </c>
      <c r="O217" s="2" t="s">
        <v>13</v>
      </c>
      <c r="P217" s="2">
        <v>20.911000000000001</v>
      </c>
      <c r="Q217" s="2" t="s">
        <v>13</v>
      </c>
      <c r="R217" s="2">
        <v>26</v>
      </c>
      <c r="S217" s="2">
        <v>20.92</v>
      </c>
      <c r="T217" s="2" t="s">
        <v>13</v>
      </c>
      <c r="U217" s="2">
        <v>8.1129999999999995</v>
      </c>
      <c r="V217" s="2" t="s">
        <v>13</v>
      </c>
      <c r="W217" s="5" t="str" cm="1">
        <f t="array" ref="W217">_xlfn.TEXTJOIN(", ",TRUE, IF(COUNTIF(G217,"*"&amp;Afferenti!$A$1:'Afferenti'!$A$46&amp;"*"), Afferenti!$A$1:'Afferenti'!$A$46, ""))</f>
        <v>CALIANI</v>
      </c>
    </row>
    <row r="218" spans="1:23" x14ac:dyDescent="0.2">
      <c r="A218" s="2" t="s">
        <v>859</v>
      </c>
      <c r="B218" s="2" t="s">
        <v>324</v>
      </c>
      <c r="C218" s="2" t="s">
        <v>860</v>
      </c>
      <c r="D218" s="2" t="s">
        <v>861</v>
      </c>
      <c r="E218" s="2" t="s">
        <v>101</v>
      </c>
      <c r="F218" s="2" t="s">
        <v>102</v>
      </c>
      <c r="G218" s="2" t="s">
        <v>462</v>
      </c>
      <c r="H218" s="2">
        <v>3</v>
      </c>
      <c r="I218" s="2" t="s">
        <v>463</v>
      </c>
      <c r="J218" s="2" t="s">
        <v>109</v>
      </c>
      <c r="K218" s="2">
        <v>2018</v>
      </c>
      <c r="W218" s="5" t="str" cm="1">
        <f t="array" ref="W218">_xlfn.TEXTJOIN(", ",TRUE, IF(COUNTIF(G218,"*"&amp;Afferenti!$A$1:'Afferenti'!$A$46&amp;"*"), Afferenti!$A$1:'Afferenti'!$A$46, ""))</f>
        <v>CALIANI, CASINI, FOSSI</v>
      </c>
    </row>
    <row r="219" spans="1:23" x14ac:dyDescent="0.2">
      <c r="A219" s="2" t="s">
        <v>859</v>
      </c>
      <c r="B219" s="2" t="s">
        <v>324</v>
      </c>
      <c r="C219" s="2" t="s">
        <v>860</v>
      </c>
      <c r="D219" s="2" t="s">
        <v>861</v>
      </c>
      <c r="E219" s="2" t="s">
        <v>101</v>
      </c>
      <c r="F219" s="2" t="s">
        <v>102</v>
      </c>
      <c r="G219" s="2" t="s">
        <v>600</v>
      </c>
      <c r="H219" s="2">
        <v>4</v>
      </c>
      <c r="I219" s="2" t="s">
        <v>601</v>
      </c>
      <c r="J219" s="2" t="s">
        <v>43</v>
      </c>
      <c r="K219" s="2">
        <v>2019</v>
      </c>
      <c r="W219" s="5" t="str" cm="1">
        <f t="array" ref="W219">_xlfn.TEXTJOIN(", ",TRUE, IF(COUNTIF(G219,"*"&amp;Afferenti!$A$1:'Afferenti'!$A$46&amp;"*"), Afferenti!$A$1:'Afferenti'!$A$46, ""))</f>
        <v>CALIANI, CASINI</v>
      </c>
    </row>
    <row r="220" spans="1:23" x14ac:dyDescent="0.2">
      <c r="A220" s="2" t="s">
        <v>859</v>
      </c>
      <c r="B220" s="2" t="s">
        <v>324</v>
      </c>
      <c r="C220" s="2" t="s">
        <v>860</v>
      </c>
      <c r="D220" s="2" t="s">
        <v>861</v>
      </c>
      <c r="E220" s="2" t="s">
        <v>101</v>
      </c>
      <c r="F220" s="2" t="s">
        <v>102</v>
      </c>
      <c r="G220" s="2" t="s">
        <v>131</v>
      </c>
      <c r="H220" s="2">
        <v>4</v>
      </c>
      <c r="I220" s="2" t="s">
        <v>132</v>
      </c>
      <c r="J220" s="2" t="s">
        <v>99</v>
      </c>
      <c r="K220" s="2">
        <v>2016</v>
      </c>
      <c r="W220" s="5" t="str" cm="1">
        <f t="array" ref="W220">_xlfn.TEXTJOIN(", ",TRUE, IF(COUNTIF(G220,"*"&amp;Afferenti!$A$1:'Afferenti'!$A$46&amp;"*"), Afferenti!$A$1:'Afferenti'!$A$46, ""))</f>
        <v>CALIANI, MARSILI</v>
      </c>
    </row>
    <row r="221" spans="1:23" x14ac:dyDescent="0.2">
      <c r="A221" s="2" t="s">
        <v>859</v>
      </c>
      <c r="B221" s="2" t="s">
        <v>324</v>
      </c>
      <c r="C221" s="2" t="s">
        <v>860</v>
      </c>
      <c r="D221" s="2" t="s">
        <v>861</v>
      </c>
      <c r="E221" s="2" t="s">
        <v>101</v>
      </c>
      <c r="F221" s="2" t="s">
        <v>102</v>
      </c>
      <c r="G221" s="2" t="s">
        <v>482</v>
      </c>
      <c r="H221" s="2">
        <v>4</v>
      </c>
      <c r="I221" s="2" t="s">
        <v>483</v>
      </c>
      <c r="J221" s="2" t="s">
        <v>43</v>
      </c>
      <c r="K221" s="2">
        <v>2019</v>
      </c>
      <c r="L221" s="2" t="s">
        <v>484</v>
      </c>
      <c r="W221" s="5" t="str" cm="1">
        <f t="array" ref="W221">_xlfn.TEXTJOIN(", ",TRUE, IF(COUNTIF(G221,"*"&amp;Afferenti!$A$1:'Afferenti'!$A$46&amp;"*"), Afferenti!$A$1:'Afferenti'!$A$46, ""))</f>
        <v>CALIANI, CASINI, FOSSI</v>
      </c>
    </row>
    <row r="222" spans="1:23" x14ac:dyDescent="0.2">
      <c r="A222" s="2" t="s">
        <v>859</v>
      </c>
      <c r="B222" s="2" t="s">
        <v>324</v>
      </c>
      <c r="C222" s="2" t="s">
        <v>860</v>
      </c>
      <c r="D222" s="2" t="s">
        <v>861</v>
      </c>
      <c r="E222" s="2" t="s">
        <v>101</v>
      </c>
      <c r="F222" s="2" t="s">
        <v>102</v>
      </c>
      <c r="G222" s="2" t="s">
        <v>485</v>
      </c>
      <c r="H222" s="2">
        <v>4</v>
      </c>
      <c r="I222" s="2" t="s">
        <v>486</v>
      </c>
      <c r="J222" s="2" t="s">
        <v>11</v>
      </c>
      <c r="K222" s="2">
        <v>2019</v>
      </c>
      <c r="L222" s="2" t="s">
        <v>487</v>
      </c>
      <c r="M222" s="2">
        <v>9</v>
      </c>
      <c r="N222" s="2">
        <v>23.225999999999999</v>
      </c>
      <c r="O222" s="2" t="s">
        <v>13</v>
      </c>
      <c r="P222" s="2">
        <v>20.099</v>
      </c>
      <c r="Q222" s="2" t="s">
        <v>13</v>
      </c>
      <c r="R222" s="2">
        <v>8</v>
      </c>
      <c r="S222" s="2">
        <v>32.46</v>
      </c>
      <c r="T222" s="2" t="s">
        <v>14</v>
      </c>
      <c r="U222" s="2">
        <v>25.177</v>
      </c>
      <c r="V222" s="2" t="s">
        <v>14</v>
      </c>
      <c r="W222" s="5" t="str" cm="1">
        <f t="array" ref="W222">_xlfn.TEXTJOIN(", ",TRUE, IF(COUNTIF(G222,"*"&amp;Afferenti!$A$1:'Afferenti'!$A$46&amp;"*"), Afferenti!$A$1:'Afferenti'!$A$46, ""))</f>
        <v>CALIANI, CASINI, FOSSI</v>
      </c>
    </row>
    <row r="223" spans="1:23" x14ac:dyDescent="0.2">
      <c r="A223" s="2" t="s">
        <v>859</v>
      </c>
      <c r="B223" s="2" t="s">
        <v>324</v>
      </c>
      <c r="C223" s="2" t="s">
        <v>860</v>
      </c>
      <c r="D223" s="2" t="s">
        <v>861</v>
      </c>
      <c r="E223" s="2" t="s">
        <v>101</v>
      </c>
      <c r="F223" s="2" t="s">
        <v>102</v>
      </c>
      <c r="G223" s="2" t="s">
        <v>607</v>
      </c>
      <c r="H223" s="2">
        <v>5</v>
      </c>
      <c r="I223" s="2" t="s">
        <v>608</v>
      </c>
      <c r="J223" s="2" t="s">
        <v>43</v>
      </c>
      <c r="K223" s="2">
        <v>2019</v>
      </c>
      <c r="W223" s="5" t="str" cm="1">
        <f t="array" ref="W223">_xlfn.TEXTJOIN(", ",TRUE, IF(COUNTIF(G223,"*"&amp;Afferenti!$A$1:'Afferenti'!$A$46&amp;"*"), Afferenti!$A$1:'Afferenti'!$A$46, ""))</f>
        <v>CALIANI, CASINI</v>
      </c>
    </row>
    <row r="224" spans="1:23" x14ac:dyDescent="0.2">
      <c r="A224" s="2" t="s">
        <v>859</v>
      </c>
      <c r="B224" s="2" t="s">
        <v>324</v>
      </c>
      <c r="C224" s="2" t="s">
        <v>860</v>
      </c>
      <c r="D224" s="2" t="s">
        <v>861</v>
      </c>
      <c r="E224" s="2" t="s">
        <v>101</v>
      </c>
      <c r="F224" s="2" t="s">
        <v>102</v>
      </c>
      <c r="G224" s="2" t="s">
        <v>490</v>
      </c>
      <c r="H224" s="2">
        <v>5</v>
      </c>
      <c r="I224" s="2" t="s">
        <v>491</v>
      </c>
      <c r="J224" s="2" t="s">
        <v>11</v>
      </c>
      <c r="K224" s="2">
        <v>2017</v>
      </c>
      <c r="L224" s="2" t="s">
        <v>492</v>
      </c>
      <c r="M224" s="2">
        <v>18</v>
      </c>
      <c r="N224" s="2">
        <v>21.827000000000002</v>
      </c>
      <c r="O224" s="2" t="s">
        <v>13</v>
      </c>
      <c r="P224" s="2">
        <v>12.58</v>
      </c>
      <c r="Q224" s="2" t="s">
        <v>13</v>
      </c>
      <c r="R224" s="2">
        <v>16</v>
      </c>
      <c r="S224" s="2">
        <v>37.799999999999997</v>
      </c>
      <c r="T224" s="2" t="s">
        <v>14</v>
      </c>
      <c r="U224" s="2">
        <v>22.058823</v>
      </c>
      <c r="V224" s="2" t="s">
        <v>13</v>
      </c>
      <c r="W224" s="5" t="str" cm="1">
        <f t="array" ref="W224">_xlfn.TEXTJOIN(", ",TRUE, IF(COUNTIF(G224,"*"&amp;Afferenti!$A$1:'Afferenti'!$A$46&amp;"*"), Afferenti!$A$1:'Afferenti'!$A$46, ""))</f>
        <v>CALIANI, CASINI, FOSSI</v>
      </c>
    </row>
    <row r="225" spans="1:23" x14ac:dyDescent="0.2">
      <c r="A225" s="2" t="s">
        <v>859</v>
      </c>
      <c r="B225" s="2" t="s">
        <v>324</v>
      </c>
      <c r="C225" s="2" t="s">
        <v>860</v>
      </c>
      <c r="D225" s="2" t="s">
        <v>861</v>
      </c>
      <c r="E225" s="2" t="s">
        <v>101</v>
      </c>
      <c r="F225" s="2" t="s">
        <v>102</v>
      </c>
      <c r="G225" s="2" t="s">
        <v>162</v>
      </c>
      <c r="H225" s="2">
        <v>5</v>
      </c>
      <c r="I225" s="2" t="s">
        <v>163</v>
      </c>
      <c r="J225" s="2" t="s">
        <v>11</v>
      </c>
      <c r="K225" s="2">
        <v>2018</v>
      </c>
      <c r="L225" s="2" t="s">
        <v>126</v>
      </c>
      <c r="M225" s="2">
        <v>225</v>
      </c>
      <c r="N225" s="2">
        <v>1.681</v>
      </c>
      <c r="O225" s="2" t="s">
        <v>13</v>
      </c>
      <c r="P225" s="2">
        <v>4.2610000000000001</v>
      </c>
      <c r="Q225" s="2" t="s">
        <v>13</v>
      </c>
      <c r="R225" s="2">
        <v>181</v>
      </c>
      <c r="S225" s="2">
        <v>7.61</v>
      </c>
      <c r="T225" s="2" t="s">
        <v>13</v>
      </c>
      <c r="U225" s="2">
        <v>9.7609560000000002</v>
      </c>
      <c r="V225" s="2" t="s">
        <v>13</v>
      </c>
      <c r="W225" s="5" t="str" cm="1">
        <f t="array" ref="W225">_xlfn.TEXTJOIN(", ",TRUE, IF(COUNTIF(G225,"*"&amp;Afferenti!$A$1:'Afferenti'!$A$46&amp;"*"), Afferenti!$A$1:'Afferenti'!$A$46, ""))</f>
        <v>CALIANI, CASINI, FOSSI, PANTI</v>
      </c>
    </row>
    <row r="226" spans="1:23" x14ac:dyDescent="0.2">
      <c r="A226" s="2" t="s">
        <v>859</v>
      </c>
      <c r="B226" s="2" t="s">
        <v>324</v>
      </c>
      <c r="C226" s="2" t="s">
        <v>860</v>
      </c>
      <c r="D226" s="2" t="s">
        <v>861</v>
      </c>
      <c r="E226" s="2" t="s">
        <v>101</v>
      </c>
      <c r="F226" s="2" t="s">
        <v>102</v>
      </c>
      <c r="G226" s="2" t="s">
        <v>164</v>
      </c>
      <c r="H226" s="2">
        <v>5</v>
      </c>
      <c r="I226" s="2" t="s">
        <v>165</v>
      </c>
      <c r="J226" s="2" t="s">
        <v>43</v>
      </c>
      <c r="K226" s="2">
        <v>2015</v>
      </c>
      <c r="W226" s="5" t="str" cm="1">
        <f t="array" ref="W226">_xlfn.TEXTJOIN(", ",TRUE, IF(COUNTIF(G226,"*"&amp;Afferenti!$A$1:'Afferenti'!$A$46&amp;"*"), Afferenti!$A$1:'Afferenti'!$A$46, ""))</f>
        <v>CALIANI, FOSSI, PANTI</v>
      </c>
    </row>
    <row r="227" spans="1:23" x14ac:dyDescent="0.2">
      <c r="A227" s="2" t="s">
        <v>859</v>
      </c>
      <c r="B227" s="2" t="s">
        <v>324</v>
      </c>
      <c r="C227" s="2" t="s">
        <v>860</v>
      </c>
      <c r="D227" s="2" t="s">
        <v>861</v>
      </c>
      <c r="E227" s="2" t="s">
        <v>101</v>
      </c>
      <c r="F227" s="2" t="s">
        <v>102</v>
      </c>
      <c r="G227" s="2" t="s">
        <v>166</v>
      </c>
      <c r="H227" s="2">
        <v>5</v>
      </c>
      <c r="I227" s="2" t="s">
        <v>167</v>
      </c>
      <c r="J227" s="2" t="s">
        <v>43</v>
      </c>
      <c r="K227" s="2">
        <v>2015</v>
      </c>
      <c r="W227" s="5" t="str" cm="1">
        <f t="array" ref="W227">_xlfn.TEXTJOIN(", ",TRUE, IF(COUNTIF(G227,"*"&amp;Afferenti!$A$1:'Afferenti'!$A$46&amp;"*"), Afferenti!$A$1:'Afferenti'!$A$46, ""))</f>
        <v>CALIANI, FOSSI, MARSILI, PANTI</v>
      </c>
    </row>
    <row r="228" spans="1:23" x14ac:dyDescent="0.2">
      <c r="A228" s="2" t="s">
        <v>859</v>
      </c>
      <c r="B228" s="2" t="s">
        <v>324</v>
      </c>
      <c r="C228" s="2" t="s">
        <v>860</v>
      </c>
      <c r="D228" s="2" t="s">
        <v>861</v>
      </c>
      <c r="E228" s="2" t="s">
        <v>101</v>
      </c>
      <c r="F228" s="2" t="s">
        <v>102</v>
      </c>
      <c r="G228" s="2" t="s">
        <v>183</v>
      </c>
      <c r="H228" s="2">
        <v>7</v>
      </c>
      <c r="I228" s="2" t="s">
        <v>184</v>
      </c>
      <c r="J228" s="2" t="s">
        <v>92</v>
      </c>
      <c r="K228" s="2">
        <v>2017</v>
      </c>
      <c r="W228" s="5" t="str" cm="1">
        <f t="array" ref="W228">_xlfn.TEXTJOIN(", ",TRUE, IF(COUNTIF(G228,"*"&amp;Afferenti!$A$1:'Afferenti'!$A$46&amp;"*"), Afferenti!$A$1:'Afferenti'!$A$46, ""))</f>
        <v>CALIANI, CASINI, FOSSI, PANTI</v>
      </c>
    </row>
    <row r="229" spans="1:23" x14ac:dyDescent="0.2">
      <c r="A229" s="2" t="s">
        <v>859</v>
      </c>
      <c r="B229" s="2" t="s">
        <v>324</v>
      </c>
      <c r="C229" s="2" t="s">
        <v>860</v>
      </c>
      <c r="D229" s="2" t="s">
        <v>861</v>
      </c>
      <c r="E229" s="2" t="s">
        <v>101</v>
      </c>
      <c r="F229" s="2" t="s">
        <v>102</v>
      </c>
      <c r="G229" s="2" t="s">
        <v>185</v>
      </c>
      <c r="H229" s="2">
        <v>7</v>
      </c>
      <c r="I229" s="2" t="s">
        <v>186</v>
      </c>
      <c r="J229" s="2" t="s">
        <v>11</v>
      </c>
      <c r="K229" s="2">
        <v>2018</v>
      </c>
      <c r="L229" s="2" t="s">
        <v>105</v>
      </c>
      <c r="M229" s="2">
        <v>124</v>
      </c>
      <c r="N229" s="2">
        <v>0.46800000000000003</v>
      </c>
      <c r="O229" s="2" t="s">
        <v>13</v>
      </c>
      <c r="P229" s="2">
        <v>5.9180000000000001</v>
      </c>
      <c r="Q229" s="2" t="s">
        <v>13</v>
      </c>
      <c r="R229" s="2">
        <v>113</v>
      </c>
      <c r="S229" s="2">
        <v>2.2000000000000002</v>
      </c>
      <c r="T229" s="2" t="s">
        <v>13</v>
      </c>
      <c r="U229" s="2">
        <v>4.1666664999999998</v>
      </c>
      <c r="V229" s="2" t="s">
        <v>13</v>
      </c>
      <c r="W229" s="5" t="str" cm="1">
        <f t="array" ref="W229">_xlfn.TEXTJOIN(", ",TRUE, IF(COUNTIF(G229,"*"&amp;Afferenti!$A$1:'Afferenti'!$A$46&amp;"*"), Afferenti!$A$1:'Afferenti'!$A$46, ""))</f>
        <v>CALIANI, FOSSI, PANTI</v>
      </c>
    </row>
    <row r="230" spans="1:23" x14ac:dyDescent="0.2">
      <c r="A230" s="2" t="s">
        <v>859</v>
      </c>
      <c r="B230" s="2" t="s">
        <v>324</v>
      </c>
      <c r="C230" s="2" t="s">
        <v>860</v>
      </c>
      <c r="D230" s="2" t="s">
        <v>861</v>
      </c>
      <c r="E230" s="2" t="s">
        <v>101</v>
      </c>
      <c r="F230" s="2" t="s">
        <v>102</v>
      </c>
      <c r="G230" s="2" t="s">
        <v>498</v>
      </c>
      <c r="H230" s="2">
        <v>7</v>
      </c>
      <c r="I230" s="2" t="s">
        <v>499</v>
      </c>
      <c r="J230" s="2" t="s">
        <v>109</v>
      </c>
      <c r="K230" s="2">
        <v>2018</v>
      </c>
      <c r="W230" s="5" t="str" cm="1">
        <f t="array" ref="W230">_xlfn.TEXTJOIN(", ",TRUE, IF(COUNTIF(G230,"*"&amp;Afferenti!$A$1:'Afferenti'!$A$46&amp;"*"), Afferenti!$A$1:'Afferenti'!$A$46, ""))</f>
        <v>CALIANI, CASINI, FOSSI, MARSILI</v>
      </c>
    </row>
    <row r="231" spans="1:23" x14ac:dyDescent="0.2">
      <c r="A231" s="2" t="s">
        <v>859</v>
      </c>
      <c r="B231" s="2" t="s">
        <v>324</v>
      </c>
      <c r="C231" s="2" t="s">
        <v>860</v>
      </c>
      <c r="D231" s="2" t="s">
        <v>861</v>
      </c>
      <c r="E231" s="2" t="s">
        <v>101</v>
      </c>
      <c r="F231" s="2" t="s">
        <v>102</v>
      </c>
      <c r="G231" s="2" t="s">
        <v>500</v>
      </c>
      <c r="H231" s="2">
        <v>9</v>
      </c>
      <c r="I231" s="2" t="s">
        <v>501</v>
      </c>
      <c r="J231" s="2" t="s">
        <v>11</v>
      </c>
      <c r="K231" s="2">
        <v>2018</v>
      </c>
      <c r="L231" s="2" t="s">
        <v>328</v>
      </c>
      <c r="M231" s="2">
        <v>36</v>
      </c>
      <c r="N231" s="2">
        <v>19.242999999999999</v>
      </c>
      <c r="O231" s="2" t="s">
        <v>13</v>
      </c>
      <c r="P231" s="2">
        <v>13.275</v>
      </c>
      <c r="Q231" s="2" t="s">
        <v>13</v>
      </c>
      <c r="R231" s="2">
        <v>34</v>
      </c>
      <c r="S231" s="2">
        <v>19.260000000000002</v>
      </c>
      <c r="T231" s="2" t="s">
        <v>13</v>
      </c>
      <c r="U231" s="2">
        <v>10.557769</v>
      </c>
      <c r="V231" s="2" t="s">
        <v>13</v>
      </c>
      <c r="W231" s="5" t="str" cm="1">
        <f t="array" ref="W231">_xlfn.TEXTJOIN(", ",TRUE, IF(COUNTIF(G231,"*"&amp;Afferenti!$A$1:'Afferenti'!$A$46&amp;"*"), Afferenti!$A$1:'Afferenti'!$A$46, ""))</f>
        <v>CALIANI, CASINI, FOSSI, MARSILI</v>
      </c>
    </row>
    <row r="232" spans="1:23" x14ac:dyDescent="0.2">
      <c r="A232" s="2" t="s">
        <v>859</v>
      </c>
      <c r="B232" s="2" t="s">
        <v>324</v>
      </c>
      <c r="C232" s="2" t="s">
        <v>860</v>
      </c>
      <c r="D232" s="2" t="s">
        <v>861</v>
      </c>
      <c r="E232" s="2" t="s">
        <v>101</v>
      </c>
      <c r="F232" s="2" t="s">
        <v>102</v>
      </c>
      <c r="G232" s="2" t="s">
        <v>189</v>
      </c>
      <c r="H232" s="2">
        <v>9</v>
      </c>
      <c r="I232" s="2" t="s">
        <v>190</v>
      </c>
      <c r="J232" s="2" t="s">
        <v>43</v>
      </c>
      <c r="K232" s="2">
        <v>2015</v>
      </c>
      <c r="W232" s="5" t="str" cm="1">
        <f t="array" ref="W232">_xlfn.TEXTJOIN(", ",TRUE, IF(COUNTIF(G232,"*"&amp;Afferenti!$A$1:'Afferenti'!$A$46&amp;"*"), Afferenti!$A$1:'Afferenti'!$A$46, ""))</f>
        <v>CALIANI, FOSSI, MARSILI, PANTI</v>
      </c>
    </row>
    <row r="233" spans="1:23" x14ac:dyDescent="0.2">
      <c r="A233" s="2" t="s">
        <v>859</v>
      </c>
      <c r="B233" s="2" t="s">
        <v>324</v>
      </c>
      <c r="C233" s="2" t="s">
        <v>860</v>
      </c>
      <c r="D233" s="2" t="s">
        <v>861</v>
      </c>
      <c r="E233" s="2" t="s">
        <v>101</v>
      </c>
      <c r="F233" s="2" t="s">
        <v>102</v>
      </c>
      <c r="G233" s="2" t="s">
        <v>191</v>
      </c>
      <c r="H233" s="2">
        <v>9</v>
      </c>
      <c r="I233" s="2" t="s">
        <v>192</v>
      </c>
      <c r="J233" s="2" t="s">
        <v>11</v>
      </c>
      <c r="K233" s="2">
        <v>2016</v>
      </c>
      <c r="L233" s="2" t="s">
        <v>126</v>
      </c>
      <c r="M233" s="2">
        <v>270</v>
      </c>
      <c r="N233" s="2">
        <v>0.192</v>
      </c>
      <c r="O233" s="2" t="s">
        <v>13</v>
      </c>
      <c r="P233" s="2">
        <v>11.727</v>
      </c>
      <c r="Q233" s="2" t="s">
        <v>13</v>
      </c>
      <c r="R233" s="2">
        <v>235</v>
      </c>
      <c r="S233" s="2">
        <v>0.67</v>
      </c>
      <c r="T233" s="2" t="s">
        <v>13</v>
      </c>
      <c r="U233" s="2">
        <v>8.5152839999999994</v>
      </c>
      <c r="V233" s="2" t="s">
        <v>13</v>
      </c>
      <c r="W233" s="5" t="str" cm="1">
        <f t="array" ref="W233">_xlfn.TEXTJOIN(", ",TRUE, IF(COUNTIF(G233,"*"&amp;Afferenti!$A$1:'Afferenti'!$A$46&amp;"*"), Afferenti!$A$1:'Afferenti'!$A$46, ""))</f>
        <v>CALIANI, FOSSI, MARSILI, PANTI</v>
      </c>
    </row>
    <row r="234" spans="1:23" x14ac:dyDescent="0.2">
      <c r="A234" s="2" t="s">
        <v>591</v>
      </c>
      <c r="B234" s="2" t="s">
        <v>592</v>
      </c>
      <c r="C234" s="2" t="s">
        <v>593</v>
      </c>
      <c r="E234" s="2" t="s">
        <v>280</v>
      </c>
      <c r="F234" s="2" t="s">
        <v>102</v>
      </c>
      <c r="G234" s="2" t="s">
        <v>594</v>
      </c>
      <c r="H234" s="2">
        <v>2</v>
      </c>
      <c r="I234" s="2" t="s">
        <v>595</v>
      </c>
      <c r="J234" s="2" t="s">
        <v>11</v>
      </c>
      <c r="K234" s="2">
        <v>2019</v>
      </c>
      <c r="L234" s="2" t="s">
        <v>596</v>
      </c>
      <c r="M234" s="2">
        <v>15</v>
      </c>
      <c r="N234" s="2">
        <v>39.935000000000002</v>
      </c>
      <c r="O234" s="2" t="s">
        <v>14</v>
      </c>
      <c r="P234" s="2">
        <v>42.957999999999998</v>
      </c>
      <c r="Q234" s="2" t="s">
        <v>14</v>
      </c>
      <c r="R234" s="2">
        <v>13</v>
      </c>
      <c r="S234" s="2">
        <v>38.53</v>
      </c>
      <c r="T234" s="2" t="s">
        <v>14</v>
      </c>
      <c r="U234" s="2">
        <v>24.213999999999999</v>
      </c>
      <c r="V234" s="2" t="s">
        <v>13</v>
      </c>
      <c r="W234" s="5" t="str" cm="1">
        <f t="array" ref="W234">_xlfn.TEXTJOIN(", ",TRUE, IF(COUNTIF(G234,"*"&amp;Afferenti!$A$1:'Afferenti'!$A$46&amp;"*"), Afferenti!$A$1:'Afferenti'!$A$46, ""))</f>
        <v>CASINI, MARSILI</v>
      </c>
    </row>
    <row r="235" spans="1:23" x14ac:dyDescent="0.2">
      <c r="A235" s="2" t="s">
        <v>591</v>
      </c>
      <c r="B235" s="2" t="s">
        <v>592</v>
      </c>
      <c r="C235" s="2" t="s">
        <v>593</v>
      </c>
      <c r="E235" s="2" t="s">
        <v>280</v>
      </c>
      <c r="F235" s="2" t="s">
        <v>102</v>
      </c>
      <c r="G235" s="2" t="s">
        <v>438</v>
      </c>
      <c r="H235" s="2">
        <v>2</v>
      </c>
      <c r="I235" s="2" t="s">
        <v>439</v>
      </c>
      <c r="J235" s="2" t="s">
        <v>109</v>
      </c>
      <c r="K235" s="2">
        <v>2018</v>
      </c>
      <c r="W235" s="5" t="str" cm="1">
        <f t="array" ref="W235">_xlfn.TEXTJOIN(", ",TRUE, IF(COUNTIF(G235,"*"&amp;Afferenti!$A$1:'Afferenti'!$A$46&amp;"*"), Afferenti!$A$1:'Afferenti'!$A$46, ""))</f>
        <v>CASINI, FOSSI</v>
      </c>
    </row>
    <row r="236" spans="1:23" x14ac:dyDescent="0.2">
      <c r="A236" s="2" t="s">
        <v>591</v>
      </c>
      <c r="B236" s="2" t="s">
        <v>592</v>
      </c>
      <c r="C236" s="2" t="s">
        <v>593</v>
      </c>
      <c r="E236" s="2" t="s">
        <v>280</v>
      </c>
      <c r="F236" s="2" t="s">
        <v>102</v>
      </c>
      <c r="G236" s="2" t="s">
        <v>597</v>
      </c>
      <c r="H236" s="2">
        <v>3</v>
      </c>
      <c r="I236" s="2" t="s">
        <v>598</v>
      </c>
      <c r="J236" s="2" t="s">
        <v>11</v>
      </c>
      <c r="K236" s="2">
        <v>2019</v>
      </c>
      <c r="L236" s="2" t="s">
        <v>599</v>
      </c>
      <c r="M236" s="2">
        <v>9</v>
      </c>
      <c r="N236" s="2">
        <v>27.064</v>
      </c>
      <c r="O236" s="2" t="s">
        <v>14</v>
      </c>
      <c r="P236" s="2">
        <v>43.52</v>
      </c>
      <c r="Q236" s="2" t="s">
        <v>14</v>
      </c>
      <c r="R236" s="2">
        <v>5</v>
      </c>
      <c r="S236" s="2">
        <v>66.09</v>
      </c>
      <c r="T236" s="2" t="s">
        <v>26</v>
      </c>
      <c r="U236" s="2">
        <v>76.626999999999995</v>
      </c>
      <c r="V236" s="2" t="s">
        <v>33</v>
      </c>
      <c r="W236" s="5" t="str" cm="1">
        <f t="array" ref="W236">_xlfn.TEXTJOIN(", ",TRUE, IF(COUNTIF(G236,"*"&amp;Afferenti!$A$1:'Afferenti'!$A$46&amp;"*"), Afferenti!$A$1:'Afferenti'!$A$46, ""))</f>
        <v>CALIANI, CASINI</v>
      </c>
    </row>
    <row r="237" spans="1:23" x14ac:dyDescent="0.2">
      <c r="A237" s="2" t="s">
        <v>591</v>
      </c>
      <c r="B237" s="2" t="s">
        <v>592</v>
      </c>
      <c r="C237" s="2" t="s">
        <v>593</v>
      </c>
      <c r="E237" s="2" t="s">
        <v>280</v>
      </c>
      <c r="F237" s="2" t="s">
        <v>102</v>
      </c>
      <c r="G237" s="2" t="s">
        <v>462</v>
      </c>
      <c r="H237" s="2">
        <v>3</v>
      </c>
      <c r="I237" s="2" t="s">
        <v>463</v>
      </c>
      <c r="J237" s="2" t="s">
        <v>109</v>
      </c>
      <c r="K237" s="2">
        <v>2018</v>
      </c>
      <c r="W237" s="5" t="str" cm="1">
        <f t="array" ref="W237">_xlfn.TEXTJOIN(", ",TRUE, IF(COUNTIF(G237,"*"&amp;Afferenti!$A$1:'Afferenti'!$A$46&amp;"*"), Afferenti!$A$1:'Afferenti'!$A$46, ""))</f>
        <v>CALIANI, CASINI, FOSSI</v>
      </c>
    </row>
    <row r="238" spans="1:23" x14ac:dyDescent="0.2">
      <c r="A238" s="2" t="s">
        <v>591</v>
      </c>
      <c r="B238" s="2" t="s">
        <v>592</v>
      </c>
      <c r="C238" s="2" t="s">
        <v>593</v>
      </c>
      <c r="E238" s="2" t="s">
        <v>280</v>
      </c>
      <c r="F238" s="2" t="s">
        <v>102</v>
      </c>
      <c r="G238" s="2" t="s">
        <v>600</v>
      </c>
      <c r="H238" s="2">
        <v>4</v>
      </c>
      <c r="I238" s="2" t="s">
        <v>601</v>
      </c>
      <c r="J238" s="2" t="s">
        <v>43</v>
      </c>
      <c r="K238" s="2">
        <v>2019</v>
      </c>
      <c r="W238" s="5" t="str" cm="1">
        <f t="array" ref="W238">_xlfn.TEXTJOIN(", ",TRUE, IF(COUNTIF(G238,"*"&amp;Afferenti!$A$1:'Afferenti'!$A$46&amp;"*"), Afferenti!$A$1:'Afferenti'!$A$46, ""))</f>
        <v>CALIANI, CASINI</v>
      </c>
    </row>
    <row r="239" spans="1:23" x14ac:dyDescent="0.2">
      <c r="A239" s="2" t="s">
        <v>591</v>
      </c>
      <c r="B239" s="2" t="s">
        <v>592</v>
      </c>
      <c r="C239" s="2" t="s">
        <v>593</v>
      </c>
      <c r="E239" s="2" t="s">
        <v>280</v>
      </c>
      <c r="F239" s="2" t="s">
        <v>102</v>
      </c>
      <c r="G239" s="2" t="s">
        <v>482</v>
      </c>
      <c r="H239" s="2">
        <v>4</v>
      </c>
      <c r="I239" s="2" t="s">
        <v>483</v>
      </c>
      <c r="J239" s="2" t="s">
        <v>43</v>
      </c>
      <c r="K239" s="2">
        <v>2019</v>
      </c>
      <c r="L239" s="2" t="s">
        <v>484</v>
      </c>
      <c r="W239" s="5" t="str" cm="1">
        <f t="array" ref="W239">_xlfn.TEXTJOIN(", ",TRUE, IF(COUNTIF(G239,"*"&amp;Afferenti!$A$1:'Afferenti'!$A$46&amp;"*"), Afferenti!$A$1:'Afferenti'!$A$46, ""))</f>
        <v>CALIANI, CASINI, FOSSI</v>
      </c>
    </row>
    <row r="240" spans="1:23" x14ac:dyDescent="0.2">
      <c r="A240" s="2" t="s">
        <v>591</v>
      </c>
      <c r="B240" s="2" t="s">
        <v>592</v>
      </c>
      <c r="C240" s="2" t="s">
        <v>593</v>
      </c>
      <c r="E240" s="2" t="s">
        <v>280</v>
      </c>
      <c r="F240" s="2" t="s">
        <v>102</v>
      </c>
      <c r="G240" s="2" t="s">
        <v>142</v>
      </c>
      <c r="H240" s="2">
        <v>4</v>
      </c>
      <c r="I240" s="2" t="s">
        <v>143</v>
      </c>
      <c r="J240" s="2" t="s">
        <v>92</v>
      </c>
      <c r="K240" s="2">
        <v>2016</v>
      </c>
      <c r="W240" s="5" t="str" cm="1">
        <f t="array" ref="W240">_xlfn.TEXTJOIN(", ",TRUE, IF(COUNTIF(G240,"*"&amp;Afferenti!$A$1:'Afferenti'!$A$46&amp;"*"), Afferenti!$A$1:'Afferenti'!$A$46, ""))</f>
        <v>CASINI, FOSSI, MARSILI</v>
      </c>
    </row>
    <row r="241" spans="1:23" x14ac:dyDescent="0.2">
      <c r="A241" s="2" t="s">
        <v>591</v>
      </c>
      <c r="B241" s="2" t="s">
        <v>592</v>
      </c>
      <c r="C241" s="2" t="s">
        <v>593</v>
      </c>
      <c r="E241" s="2" t="s">
        <v>280</v>
      </c>
      <c r="F241" s="2" t="s">
        <v>102</v>
      </c>
      <c r="G241" s="2" t="s">
        <v>602</v>
      </c>
      <c r="H241" s="2">
        <v>4</v>
      </c>
      <c r="I241" s="2" t="s">
        <v>603</v>
      </c>
      <c r="J241" s="2" t="s">
        <v>109</v>
      </c>
      <c r="K241" s="2">
        <v>2017</v>
      </c>
      <c r="W241" s="5" t="str" cm="1">
        <f t="array" ref="W241">_xlfn.TEXTJOIN(", ",TRUE, IF(COUNTIF(G241,"*"&amp;Afferenti!$A$1:'Afferenti'!$A$46&amp;"*"), Afferenti!$A$1:'Afferenti'!$A$46, ""))</f>
        <v>CASINI, MARSILI</v>
      </c>
    </row>
    <row r="242" spans="1:23" x14ac:dyDescent="0.2">
      <c r="A242" s="2" t="s">
        <v>591</v>
      </c>
      <c r="B242" s="2" t="s">
        <v>592</v>
      </c>
      <c r="C242" s="2" t="s">
        <v>593</v>
      </c>
      <c r="E242" s="2" t="s">
        <v>280</v>
      </c>
      <c r="F242" s="2" t="s">
        <v>102</v>
      </c>
      <c r="G242" s="2" t="s">
        <v>485</v>
      </c>
      <c r="H242" s="2">
        <v>4</v>
      </c>
      <c r="I242" s="2" t="s">
        <v>486</v>
      </c>
      <c r="J242" s="2" t="s">
        <v>11</v>
      </c>
      <c r="K242" s="2">
        <v>2019</v>
      </c>
      <c r="L242" s="2" t="s">
        <v>487</v>
      </c>
      <c r="M242" s="2">
        <v>9</v>
      </c>
      <c r="N242" s="2">
        <v>23.225999999999999</v>
      </c>
      <c r="O242" s="2" t="s">
        <v>13</v>
      </c>
      <c r="P242" s="2">
        <v>20.099</v>
      </c>
      <c r="Q242" s="2" t="s">
        <v>13</v>
      </c>
      <c r="R242" s="2">
        <v>8</v>
      </c>
      <c r="S242" s="2">
        <v>32.46</v>
      </c>
      <c r="T242" s="2" t="s">
        <v>14</v>
      </c>
      <c r="U242" s="2">
        <v>25.177</v>
      </c>
      <c r="V242" s="2" t="s">
        <v>14</v>
      </c>
      <c r="W242" s="5" t="str" cm="1">
        <f t="array" ref="W242">_xlfn.TEXTJOIN(", ",TRUE, IF(COUNTIF(G242,"*"&amp;Afferenti!$A$1:'Afferenti'!$A$46&amp;"*"), Afferenti!$A$1:'Afferenti'!$A$46, ""))</f>
        <v>CALIANI, CASINI, FOSSI</v>
      </c>
    </row>
    <row r="243" spans="1:23" x14ac:dyDescent="0.2">
      <c r="A243" s="2" t="s">
        <v>591</v>
      </c>
      <c r="B243" s="2" t="s">
        <v>592</v>
      </c>
      <c r="C243" s="2" t="s">
        <v>593</v>
      </c>
      <c r="E243" s="2" t="s">
        <v>280</v>
      </c>
      <c r="F243" s="2" t="s">
        <v>102</v>
      </c>
      <c r="G243" s="2" t="s">
        <v>604</v>
      </c>
      <c r="H243" s="2">
        <v>5</v>
      </c>
      <c r="I243" s="2" t="s">
        <v>605</v>
      </c>
      <c r="J243" s="2" t="s">
        <v>11</v>
      </c>
      <c r="K243" s="2">
        <v>2016</v>
      </c>
      <c r="L243" s="2" t="s">
        <v>606</v>
      </c>
      <c r="M243" s="2">
        <v>4</v>
      </c>
      <c r="N243" s="2">
        <v>74.004999999999995</v>
      </c>
      <c r="O243" s="2" t="s">
        <v>26</v>
      </c>
      <c r="P243" s="2">
        <v>15.997</v>
      </c>
      <c r="Q243" s="2" t="s">
        <v>13</v>
      </c>
      <c r="R243" s="2">
        <v>3</v>
      </c>
      <c r="S243" s="2">
        <v>74.06</v>
      </c>
      <c r="T243" s="2" t="s">
        <v>26</v>
      </c>
      <c r="U243" s="2">
        <v>2.6785714999999999</v>
      </c>
      <c r="V243" s="2" t="s">
        <v>13</v>
      </c>
      <c r="W243" s="5" t="str" cm="1">
        <f t="array" ref="W243">_xlfn.TEXTJOIN(", ",TRUE, IF(COUNTIF(G243,"*"&amp;Afferenti!$A$1:'Afferenti'!$A$46&amp;"*"), Afferenti!$A$1:'Afferenti'!$A$46, ""))</f>
        <v>CASINI</v>
      </c>
    </row>
    <row r="244" spans="1:23" x14ac:dyDescent="0.2">
      <c r="A244" s="2" t="s">
        <v>591</v>
      </c>
      <c r="B244" s="2" t="s">
        <v>592</v>
      </c>
      <c r="C244" s="2" t="s">
        <v>593</v>
      </c>
      <c r="E244" s="2" t="s">
        <v>280</v>
      </c>
      <c r="F244" s="2" t="s">
        <v>102</v>
      </c>
      <c r="G244" s="2" t="s">
        <v>155</v>
      </c>
      <c r="H244" s="2">
        <v>5</v>
      </c>
      <c r="I244" s="2" t="s">
        <v>156</v>
      </c>
      <c r="J244" s="2" t="s">
        <v>11</v>
      </c>
      <c r="K244" s="2">
        <v>2019</v>
      </c>
      <c r="L244" s="2" t="s">
        <v>105</v>
      </c>
      <c r="M244" s="2">
        <v>125</v>
      </c>
      <c r="N244" s="2">
        <v>0.185</v>
      </c>
      <c r="O244" s="2" t="s">
        <v>13</v>
      </c>
      <c r="P244" s="2">
        <v>3.1749999999999998</v>
      </c>
      <c r="Q244" s="2" t="s">
        <v>13</v>
      </c>
      <c r="R244" s="2">
        <v>116</v>
      </c>
      <c r="S244" s="2">
        <v>1.29</v>
      </c>
      <c r="T244" s="2" t="s">
        <v>13</v>
      </c>
      <c r="U244" s="2">
        <v>25.849</v>
      </c>
      <c r="V244" s="2" t="s">
        <v>14</v>
      </c>
      <c r="W244" s="5" t="str" cm="1">
        <f t="array" ref="W244">_xlfn.TEXTJOIN(", ",TRUE, IF(COUNTIF(G244,"*"&amp;Afferenti!$A$1:'Afferenti'!$A$46&amp;"*"), Afferenti!$A$1:'Afferenti'!$A$46, ""))</f>
        <v>CASINI, FOSSI</v>
      </c>
    </row>
    <row r="245" spans="1:23" x14ac:dyDescent="0.2">
      <c r="A245" s="2" t="s">
        <v>591</v>
      </c>
      <c r="B245" s="2" t="s">
        <v>592</v>
      </c>
      <c r="C245" s="2" t="s">
        <v>593</v>
      </c>
      <c r="E245" s="2" t="s">
        <v>280</v>
      </c>
      <c r="F245" s="2" t="s">
        <v>102</v>
      </c>
      <c r="G245" s="2" t="s">
        <v>607</v>
      </c>
      <c r="H245" s="2">
        <v>5</v>
      </c>
      <c r="I245" s="2" t="s">
        <v>608</v>
      </c>
      <c r="J245" s="2" t="s">
        <v>43</v>
      </c>
      <c r="K245" s="2">
        <v>2019</v>
      </c>
      <c r="W245" s="5" t="str" cm="1">
        <f t="array" ref="W245">_xlfn.TEXTJOIN(", ",TRUE, IF(COUNTIF(G245,"*"&amp;Afferenti!$A$1:'Afferenti'!$A$46&amp;"*"), Afferenti!$A$1:'Afferenti'!$A$46, ""))</f>
        <v>CALIANI, CASINI</v>
      </c>
    </row>
    <row r="246" spans="1:23" x14ac:dyDescent="0.2">
      <c r="A246" s="2" t="s">
        <v>591</v>
      </c>
      <c r="B246" s="2" t="s">
        <v>592</v>
      </c>
      <c r="C246" s="2" t="s">
        <v>593</v>
      </c>
      <c r="E246" s="2" t="s">
        <v>280</v>
      </c>
      <c r="F246" s="2" t="s">
        <v>102</v>
      </c>
      <c r="G246" s="2" t="s">
        <v>490</v>
      </c>
      <c r="H246" s="2">
        <v>5</v>
      </c>
      <c r="I246" s="2" t="s">
        <v>491</v>
      </c>
      <c r="J246" s="2" t="s">
        <v>11</v>
      </c>
      <c r="K246" s="2">
        <v>2017</v>
      </c>
      <c r="L246" s="2" t="s">
        <v>492</v>
      </c>
      <c r="M246" s="2">
        <v>18</v>
      </c>
      <c r="N246" s="2">
        <v>21.827000000000002</v>
      </c>
      <c r="O246" s="2" t="s">
        <v>13</v>
      </c>
      <c r="P246" s="2">
        <v>12.58</v>
      </c>
      <c r="Q246" s="2" t="s">
        <v>13</v>
      </c>
      <c r="R246" s="2">
        <v>16</v>
      </c>
      <c r="S246" s="2">
        <v>37.799999999999997</v>
      </c>
      <c r="T246" s="2" t="s">
        <v>14</v>
      </c>
      <c r="U246" s="2">
        <v>22.058823</v>
      </c>
      <c r="V246" s="2" t="s">
        <v>13</v>
      </c>
      <c r="W246" s="5" t="str" cm="1">
        <f t="array" ref="W246">_xlfn.TEXTJOIN(", ",TRUE, IF(COUNTIF(G246,"*"&amp;Afferenti!$A$1:'Afferenti'!$A$46&amp;"*"), Afferenti!$A$1:'Afferenti'!$A$46, ""))</f>
        <v>CALIANI, CASINI, FOSSI</v>
      </c>
    </row>
    <row r="247" spans="1:23" x14ac:dyDescent="0.2">
      <c r="A247" s="2" t="s">
        <v>591</v>
      </c>
      <c r="B247" s="2" t="s">
        <v>592</v>
      </c>
      <c r="C247" s="2" t="s">
        <v>593</v>
      </c>
      <c r="E247" s="2" t="s">
        <v>280</v>
      </c>
      <c r="F247" s="2" t="s">
        <v>102</v>
      </c>
      <c r="G247" s="2" t="s">
        <v>162</v>
      </c>
      <c r="H247" s="2">
        <v>5</v>
      </c>
      <c r="I247" s="2" t="s">
        <v>163</v>
      </c>
      <c r="J247" s="2" t="s">
        <v>11</v>
      </c>
      <c r="K247" s="2">
        <v>2018</v>
      </c>
      <c r="L247" s="2" t="s">
        <v>126</v>
      </c>
      <c r="M247" s="2">
        <v>225</v>
      </c>
      <c r="N247" s="2">
        <v>1.681</v>
      </c>
      <c r="O247" s="2" t="s">
        <v>13</v>
      </c>
      <c r="P247" s="2">
        <v>4.2610000000000001</v>
      </c>
      <c r="Q247" s="2" t="s">
        <v>13</v>
      </c>
      <c r="R247" s="2">
        <v>181</v>
      </c>
      <c r="S247" s="2">
        <v>7.61</v>
      </c>
      <c r="T247" s="2" t="s">
        <v>13</v>
      </c>
      <c r="U247" s="2">
        <v>9.7609560000000002</v>
      </c>
      <c r="V247" s="2" t="s">
        <v>13</v>
      </c>
      <c r="W247" s="5" t="str" cm="1">
        <f t="array" ref="W247">_xlfn.TEXTJOIN(", ",TRUE, IF(COUNTIF(G247,"*"&amp;Afferenti!$A$1:'Afferenti'!$A$46&amp;"*"), Afferenti!$A$1:'Afferenti'!$A$46, ""))</f>
        <v>CALIANI, CASINI, FOSSI, PANTI</v>
      </c>
    </row>
    <row r="248" spans="1:23" x14ac:dyDescent="0.2">
      <c r="A248" s="2" t="s">
        <v>591</v>
      </c>
      <c r="B248" s="2" t="s">
        <v>592</v>
      </c>
      <c r="C248" s="2" t="s">
        <v>593</v>
      </c>
      <c r="E248" s="2" t="s">
        <v>280</v>
      </c>
      <c r="F248" s="2" t="s">
        <v>102</v>
      </c>
      <c r="G248" s="2" t="s">
        <v>179</v>
      </c>
      <c r="H248" s="2">
        <v>6</v>
      </c>
      <c r="I248" s="2" t="s">
        <v>180</v>
      </c>
      <c r="J248" s="2" t="s">
        <v>109</v>
      </c>
      <c r="K248" s="2">
        <v>2018</v>
      </c>
      <c r="W248" s="5" t="str" cm="1">
        <f t="array" ref="W248">_xlfn.TEXTJOIN(", ",TRUE, IF(COUNTIF(G248,"*"&amp;Afferenti!$A$1:'Afferenti'!$A$46&amp;"*"), Afferenti!$A$1:'Afferenti'!$A$46, ""))</f>
        <v>CASINI, FOSSI</v>
      </c>
    </row>
    <row r="249" spans="1:23" x14ac:dyDescent="0.2">
      <c r="A249" s="2" t="s">
        <v>591</v>
      </c>
      <c r="B249" s="2" t="s">
        <v>592</v>
      </c>
      <c r="C249" s="2" t="s">
        <v>593</v>
      </c>
      <c r="E249" s="2" t="s">
        <v>280</v>
      </c>
      <c r="F249" s="2" t="s">
        <v>102</v>
      </c>
      <c r="G249" s="2" t="s">
        <v>493</v>
      </c>
      <c r="H249" s="2">
        <v>6</v>
      </c>
      <c r="I249" s="2" t="s">
        <v>494</v>
      </c>
      <c r="J249" s="2" t="s">
        <v>11</v>
      </c>
      <c r="K249" s="2">
        <v>2016</v>
      </c>
      <c r="L249" s="2" t="s">
        <v>495</v>
      </c>
      <c r="W249" s="5" t="str" cm="1">
        <f t="array" ref="W249">_xlfn.TEXTJOIN(", ",TRUE, IF(COUNTIF(G249,"*"&amp;Afferenti!$A$1:'Afferenti'!$A$46&amp;"*"), Afferenti!$A$1:'Afferenti'!$A$46, ""))</f>
        <v>CASINI, FOSSI, MARSILI</v>
      </c>
    </row>
    <row r="250" spans="1:23" x14ac:dyDescent="0.2">
      <c r="A250" s="2" t="s">
        <v>591</v>
      </c>
      <c r="B250" s="2" t="s">
        <v>592</v>
      </c>
      <c r="C250" s="2" t="s">
        <v>593</v>
      </c>
      <c r="E250" s="2" t="s">
        <v>280</v>
      </c>
      <c r="F250" s="2" t="s">
        <v>102</v>
      </c>
      <c r="G250" s="2" t="s">
        <v>496</v>
      </c>
      <c r="H250" s="2">
        <v>6</v>
      </c>
      <c r="I250" s="2" t="s">
        <v>497</v>
      </c>
      <c r="J250" s="2" t="s">
        <v>43</v>
      </c>
      <c r="K250" s="2">
        <v>2015</v>
      </c>
      <c r="W250" s="5" t="str" cm="1">
        <f t="array" ref="W250">_xlfn.TEXTJOIN(", ",TRUE, IF(COUNTIF(G250,"*"&amp;Afferenti!$A$1:'Afferenti'!$A$46&amp;"*"), Afferenti!$A$1:'Afferenti'!$A$46, ""))</f>
        <v>CASINI, FOSSI, MARSILI</v>
      </c>
    </row>
    <row r="251" spans="1:23" x14ac:dyDescent="0.2">
      <c r="A251" s="2" t="s">
        <v>591</v>
      </c>
      <c r="B251" s="2" t="s">
        <v>592</v>
      </c>
      <c r="C251" s="2" t="s">
        <v>593</v>
      </c>
      <c r="E251" s="2" t="s">
        <v>280</v>
      </c>
      <c r="F251" s="2" t="s">
        <v>102</v>
      </c>
      <c r="G251" s="2" t="s">
        <v>183</v>
      </c>
      <c r="H251" s="2">
        <v>7</v>
      </c>
      <c r="I251" s="2" t="s">
        <v>184</v>
      </c>
      <c r="J251" s="2" t="s">
        <v>92</v>
      </c>
      <c r="K251" s="2">
        <v>2017</v>
      </c>
      <c r="W251" s="5" t="str" cm="1">
        <f t="array" ref="W251">_xlfn.TEXTJOIN(", ",TRUE, IF(COUNTIF(G251,"*"&amp;Afferenti!$A$1:'Afferenti'!$A$46&amp;"*"), Afferenti!$A$1:'Afferenti'!$A$46, ""))</f>
        <v>CALIANI, CASINI, FOSSI, PANTI</v>
      </c>
    </row>
    <row r="252" spans="1:23" x14ac:dyDescent="0.2">
      <c r="A252" s="2" t="s">
        <v>591</v>
      </c>
      <c r="B252" s="2" t="s">
        <v>592</v>
      </c>
      <c r="C252" s="2" t="s">
        <v>593</v>
      </c>
      <c r="E252" s="2" t="s">
        <v>280</v>
      </c>
      <c r="F252" s="2" t="s">
        <v>102</v>
      </c>
      <c r="G252" s="2" t="s">
        <v>498</v>
      </c>
      <c r="H252" s="2">
        <v>7</v>
      </c>
      <c r="I252" s="2" t="s">
        <v>499</v>
      </c>
      <c r="J252" s="2" t="s">
        <v>109</v>
      </c>
      <c r="K252" s="2">
        <v>2018</v>
      </c>
      <c r="W252" s="5" t="str" cm="1">
        <f t="array" ref="W252">_xlfn.TEXTJOIN(", ",TRUE, IF(COUNTIF(G252,"*"&amp;Afferenti!$A$1:'Afferenti'!$A$46&amp;"*"), Afferenti!$A$1:'Afferenti'!$A$46, ""))</f>
        <v>CALIANI, CASINI, FOSSI, MARSILI</v>
      </c>
    </row>
    <row r="253" spans="1:23" x14ac:dyDescent="0.2">
      <c r="A253" s="2" t="s">
        <v>591</v>
      </c>
      <c r="B253" s="2" t="s">
        <v>592</v>
      </c>
      <c r="C253" s="2" t="s">
        <v>593</v>
      </c>
      <c r="E253" s="2" t="s">
        <v>280</v>
      </c>
      <c r="F253" s="2" t="s">
        <v>102</v>
      </c>
      <c r="G253" s="2" t="s">
        <v>500</v>
      </c>
      <c r="H253" s="2">
        <v>9</v>
      </c>
      <c r="I253" s="2" t="s">
        <v>501</v>
      </c>
      <c r="J253" s="2" t="s">
        <v>11</v>
      </c>
      <c r="K253" s="2">
        <v>2018</v>
      </c>
      <c r="L253" s="2" t="s">
        <v>328</v>
      </c>
      <c r="M253" s="2">
        <v>36</v>
      </c>
      <c r="N253" s="2">
        <v>19.242999999999999</v>
      </c>
      <c r="O253" s="2" t="s">
        <v>13</v>
      </c>
      <c r="P253" s="2">
        <v>13.275</v>
      </c>
      <c r="Q253" s="2" t="s">
        <v>13</v>
      </c>
      <c r="R253" s="2">
        <v>34</v>
      </c>
      <c r="S253" s="2">
        <v>19.260000000000002</v>
      </c>
      <c r="T253" s="2" t="s">
        <v>13</v>
      </c>
      <c r="U253" s="2">
        <v>10.557769</v>
      </c>
      <c r="V253" s="2" t="s">
        <v>13</v>
      </c>
      <c r="W253" s="5" t="str" cm="1">
        <f t="array" ref="W253">_xlfn.TEXTJOIN(", ",TRUE, IF(COUNTIF(G253,"*"&amp;Afferenti!$A$1:'Afferenti'!$A$46&amp;"*"), Afferenti!$A$1:'Afferenti'!$A$46, ""))</f>
        <v>CALIANI, CASINI, FOSSI, MARSILI</v>
      </c>
    </row>
    <row r="254" spans="1:23" x14ac:dyDescent="0.2">
      <c r="A254" s="2" t="s">
        <v>1162</v>
      </c>
      <c r="B254" s="2" t="s">
        <v>1163</v>
      </c>
      <c r="C254" s="2" t="s">
        <v>1164</v>
      </c>
      <c r="D254" s="2" t="s">
        <v>1165</v>
      </c>
      <c r="E254" s="2" t="s">
        <v>8</v>
      </c>
      <c r="F254" s="2" t="s">
        <v>1166</v>
      </c>
      <c r="G254" s="2" t="s">
        <v>1167</v>
      </c>
      <c r="H254" s="2">
        <v>1</v>
      </c>
      <c r="I254" s="2" t="s">
        <v>1168</v>
      </c>
      <c r="J254" s="2" t="s">
        <v>11</v>
      </c>
      <c r="K254" s="2">
        <v>2019</v>
      </c>
      <c r="L254" s="2" t="s">
        <v>1169</v>
      </c>
      <c r="M254" s="2">
        <v>22</v>
      </c>
      <c r="N254" s="2">
        <v>3.3359999999999999</v>
      </c>
      <c r="O254" s="2" t="s">
        <v>13</v>
      </c>
      <c r="P254" s="2">
        <v>35.207000000000001</v>
      </c>
      <c r="Q254" s="2" t="s">
        <v>14</v>
      </c>
      <c r="R254" s="2">
        <v>20</v>
      </c>
      <c r="S254" s="2">
        <v>3.76</v>
      </c>
      <c r="T254" s="2" t="s">
        <v>13</v>
      </c>
      <c r="U254" s="2">
        <v>46.703000000000003</v>
      </c>
      <c r="V254" s="2" t="s">
        <v>14</v>
      </c>
      <c r="W254" s="5" t="str" cm="1">
        <f t="array" ref="W254">_xlfn.TEXTJOIN(", ",TRUE, IF(COUNTIF(G254,"*"&amp;Afferenti!$A$1:'Afferenti'!$A$46&amp;"*"), Afferenti!$A$1:'Afferenti'!$A$46, ""))</f>
        <v>COLTORTI</v>
      </c>
    </row>
    <row r="255" spans="1:23" x14ac:dyDescent="0.2">
      <c r="A255" s="2" t="s">
        <v>1162</v>
      </c>
      <c r="B255" s="2" t="s">
        <v>1163</v>
      </c>
      <c r="C255" s="2" t="s">
        <v>1164</v>
      </c>
      <c r="D255" s="2" t="s">
        <v>1165</v>
      </c>
      <c r="E255" s="2" t="s">
        <v>8</v>
      </c>
      <c r="F255" s="2" t="s">
        <v>1166</v>
      </c>
      <c r="G255" s="2" t="s">
        <v>1167</v>
      </c>
      <c r="H255" s="2">
        <v>1</v>
      </c>
      <c r="I255" s="2" t="s">
        <v>1170</v>
      </c>
      <c r="J255" s="2" t="s">
        <v>11</v>
      </c>
      <c r="K255" s="2">
        <v>2019</v>
      </c>
      <c r="L255" s="2" t="s">
        <v>1171</v>
      </c>
      <c r="M255" s="2">
        <v>11</v>
      </c>
      <c r="N255" s="2">
        <v>36.402999999999999</v>
      </c>
      <c r="O255" s="2" t="s">
        <v>14</v>
      </c>
      <c r="P255" s="2">
        <v>47.043999999999997</v>
      </c>
      <c r="Q255" s="2" t="s">
        <v>14</v>
      </c>
      <c r="R255" s="2">
        <v>11</v>
      </c>
      <c r="S255" s="2">
        <v>46.01</v>
      </c>
      <c r="T255" s="2" t="s">
        <v>14</v>
      </c>
      <c r="U255" s="2">
        <v>67.75</v>
      </c>
      <c r="V255" s="2" t="s">
        <v>26</v>
      </c>
      <c r="W255" s="5" t="str" cm="1">
        <f t="array" ref="W255">_xlfn.TEXTJOIN(", ",TRUE, IF(COUNTIF(G255,"*"&amp;Afferenti!$A$1:'Afferenti'!$A$46&amp;"*"), Afferenti!$A$1:'Afferenti'!$A$46, ""))</f>
        <v>COLTORTI</v>
      </c>
    </row>
    <row r="256" spans="1:23" x14ac:dyDescent="0.2">
      <c r="A256" s="2" t="s">
        <v>1162</v>
      </c>
      <c r="B256" s="2" t="s">
        <v>1163</v>
      </c>
      <c r="C256" s="2" t="s">
        <v>1164</v>
      </c>
      <c r="D256" s="2" t="s">
        <v>1165</v>
      </c>
      <c r="E256" s="2" t="s">
        <v>8</v>
      </c>
      <c r="F256" s="2" t="s">
        <v>1166</v>
      </c>
      <c r="G256" s="2" t="s">
        <v>1167</v>
      </c>
      <c r="H256" s="2">
        <v>1</v>
      </c>
      <c r="I256" s="2" t="s">
        <v>1172</v>
      </c>
      <c r="J256" s="2" t="s">
        <v>11</v>
      </c>
      <c r="K256" s="2">
        <v>2015</v>
      </c>
      <c r="L256" s="2" t="s">
        <v>60</v>
      </c>
      <c r="M256" s="2">
        <v>7</v>
      </c>
      <c r="N256" s="2">
        <v>70.69</v>
      </c>
      <c r="O256" s="2" t="s">
        <v>26</v>
      </c>
      <c r="P256" s="2">
        <v>35.668999999999997</v>
      </c>
      <c r="Q256" s="2" t="s">
        <v>14</v>
      </c>
      <c r="R256" s="2">
        <v>7</v>
      </c>
      <c r="S256" s="2">
        <v>77.03</v>
      </c>
      <c r="T256" s="2" t="s">
        <v>33</v>
      </c>
      <c r="U256" s="2">
        <v>36.140999999999998</v>
      </c>
      <c r="V256" s="2" t="s">
        <v>14</v>
      </c>
      <c r="W256" s="5" t="str" cm="1">
        <f t="array" ref="W256">_xlfn.TEXTJOIN(", ",TRUE, IF(COUNTIF(G256,"*"&amp;Afferenti!$A$1:'Afferenti'!$A$46&amp;"*"), Afferenti!$A$1:'Afferenti'!$A$46, ""))</f>
        <v>COLTORTI</v>
      </c>
    </row>
    <row r="257" spans="1:23" x14ac:dyDescent="0.2">
      <c r="A257" s="2" t="s">
        <v>1162</v>
      </c>
      <c r="B257" s="2" t="s">
        <v>1163</v>
      </c>
      <c r="C257" s="2" t="s">
        <v>1164</v>
      </c>
      <c r="D257" s="2" t="s">
        <v>1165</v>
      </c>
      <c r="E257" s="2" t="s">
        <v>8</v>
      </c>
      <c r="F257" s="2" t="s">
        <v>1166</v>
      </c>
      <c r="G257" s="2" t="s">
        <v>1167</v>
      </c>
      <c r="H257" s="2">
        <v>1</v>
      </c>
      <c r="I257" s="2" t="s">
        <v>1173</v>
      </c>
      <c r="J257" s="2" t="s">
        <v>11</v>
      </c>
      <c r="K257" s="2">
        <v>2019</v>
      </c>
      <c r="L257" s="2" t="s">
        <v>1174</v>
      </c>
      <c r="M257" s="2">
        <v>19</v>
      </c>
      <c r="N257" s="2">
        <v>17.475000000000001</v>
      </c>
      <c r="O257" s="2" t="s">
        <v>13</v>
      </c>
      <c r="P257" s="2">
        <v>20.242999999999999</v>
      </c>
      <c r="Q257" s="2" t="s">
        <v>13</v>
      </c>
      <c r="R257" s="2">
        <v>16</v>
      </c>
      <c r="S257" s="2">
        <v>28.04</v>
      </c>
      <c r="T257" s="2" t="s">
        <v>14</v>
      </c>
      <c r="U257" s="2">
        <v>26.25</v>
      </c>
      <c r="V257" s="2" t="s">
        <v>14</v>
      </c>
      <c r="W257" s="5" t="str" cm="1">
        <f t="array" ref="W257">_xlfn.TEXTJOIN(", ",TRUE, IF(COUNTIF(G257,"*"&amp;Afferenti!$A$1:'Afferenti'!$A$46&amp;"*"), Afferenti!$A$1:'Afferenti'!$A$46, ""))</f>
        <v>COLTORTI</v>
      </c>
    </row>
    <row r="258" spans="1:23" x14ac:dyDescent="0.2">
      <c r="A258" s="2" t="s">
        <v>1162</v>
      </c>
      <c r="B258" s="2" t="s">
        <v>1163</v>
      </c>
      <c r="C258" s="2" t="s">
        <v>1164</v>
      </c>
      <c r="D258" s="2" t="s">
        <v>1165</v>
      </c>
      <c r="E258" s="2" t="s">
        <v>8</v>
      </c>
      <c r="F258" s="2" t="s">
        <v>1166</v>
      </c>
      <c r="G258" s="2" t="s">
        <v>1175</v>
      </c>
      <c r="H258" s="2">
        <v>2</v>
      </c>
      <c r="I258" s="2" t="s">
        <v>1176</v>
      </c>
      <c r="J258" s="2" t="s">
        <v>92</v>
      </c>
      <c r="K258" s="2">
        <v>2017</v>
      </c>
      <c r="W258" s="5" t="str" cm="1">
        <f t="array" ref="W258">_xlfn.TEXTJOIN(", ",TRUE, IF(COUNTIF(G258,"*"&amp;Afferenti!$A$1:'Afferenti'!$A$46&amp;"*"), Afferenti!$A$1:'Afferenti'!$A$46, ""))</f>
        <v>COLTORTI</v>
      </c>
    </row>
    <row r="259" spans="1:23" x14ac:dyDescent="0.2">
      <c r="A259" s="2" t="s">
        <v>1162</v>
      </c>
      <c r="B259" s="2" t="s">
        <v>1163</v>
      </c>
      <c r="C259" s="2" t="s">
        <v>1164</v>
      </c>
      <c r="D259" s="2" t="s">
        <v>1165</v>
      </c>
      <c r="E259" s="2" t="s">
        <v>8</v>
      </c>
      <c r="F259" s="2" t="s">
        <v>1166</v>
      </c>
      <c r="G259" s="2" t="s">
        <v>1177</v>
      </c>
      <c r="H259" s="2">
        <v>2</v>
      </c>
      <c r="I259" s="2" t="s">
        <v>1178</v>
      </c>
      <c r="J259" s="2" t="s">
        <v>11</v>
      </c>
      <c r="K259" s="2">
        <v>2019</v>
      </c>
      <c r="L259" s="2" t="s">
        <v>711</v>
      </c>
      <c r="M259" s="2">
        <v>4</v>
      </c>
      <c r="N259" s="2">
        <v>63.432000000000002</v>
      </c>
      <c r="O259" s="2" t="s">
        <v>26</v>
      </c>
      <c r="P259" s="2">
        <v>10.236000000000001</v>
      </c>
      <c r="Q259" s="2" t="s">
        <v>13</v>
      </c>
      <c r="R259" s="2">
        <v>4</v>
      </c>
      <c r="S259" s="2">
        <v>73.59</v>
      </c>
      <c r="T259" s="2" t="s">
        <v>26</v>
      </c>
      <c r="U259" s="2">
        <v>13.75</v>
      </c>
      <c r="V259" s="2" t="s">
        <v>13</v>
      </c>
      <c r="W259" s="5" t="str" cm="1">
        <f t="array" ref="W259">_xlfn.TEXTJOIN(", ",TRUE, IF(COUNTIF(G259,"*"&amp;Afferenti!$A$1:'Afferenti'!$A$46&amp;"*"), Afferenti!$A$1:'Afferenti'!$A$46, ""))</f>
        <v>COLTORTI</v>
      </c>
    </row>
    <row r="260" spans="1:23" x14ac:dyDescent="0.2">
      <c r="A260" s="2" t="s">
        <v>1162</v>
      </c>
      <c r="B260" s="2" t="s">
        <v>1163</v>
      </c>
      <c r="C260" s="2" t="s">
        <v>1164</v>
      </c>
      <c r="D260" s="2" t="s">
        <v>1165</v>
      </c>
      <c r="E260" s="2" t="s">
        <v>8</v>
      </c>
      <c r="F260" s="2" t="s">
        <v>1166</v>
      </c>
      <c r="G260" s="2" t="s">
        <v>1179</v>
      </c>
      <c r="H260" s="2">
        <v>2</v>
      </c>
      <c r="I260" s="2" t="s">
        <v>1180</v>
      </c>
      <c r="J260" s="2" t="s">
        <v>11</v>
      </c>
      <c r="K260" s="2">
        <v>2015</v>
      </c>
      <c r="L260" s="2" t="s">
        <v>1181</v>
      </c>
      <c r="M260" s="2">
        <v>57</v>
      </c>
      <c r="N260" s="2">
        <v>15.840999999999999</v>
      </c>
      <c r="O260" s="2" t="s">
        <v>13</v>
      </c>
      <c r="P260" s="2">
        <v>14.018000000000001</v>
      </c>
      <c r="Q260" s="2" t="s">
        <v>13</v>
      </c>
      <c r="R260" s="2">
        <v>51</v>
      </c>
      <c r="S260" s="2">
        <v>11.87</v>
      </c>
      <c r="T260" s="2" t="s">
        <v>13</v>
      </c>
      <c r="U260" s="2">
        <v>16.667000000000002</v>
      </c>
      <c r="V260" s="2" t="s">
        <v>13</v>
      </c>
      <c r="W260" s="5" t="str" cm="1">
        <f t="array" ref="W260">_xlfn.TEXTJOIN(", ",TRUE, IF(COUNTIF(G260,"*"&amp;Afferenti!$A$1:'Afferenti'!$A$46&amp;"*"), Afferenti!$A$1:'Afferenti'!$A$46, ""))</f>
        <v>COLTORTI</v>
      </c>
    </row>
    <row r="261" spans="1:23" x14ac:dyDescent="0.2">
      <c r="A261" s="2" t="s">
        <v>1162</v>
      </c>
      <c r="B261" s="2" t="s">
        <v>1163</v>
      </c>
      <c r="C261" s="2" t="s">
        <v>1164</v>
      </c>
      <c r="D261" s="2" t="s">
        <v>1165</v>
      </c>
      <c r="E261" s="2" t="s">
        <v>8</v>
      </c>
      <c r="F261" s="2" t="s">
        <v>1166</v>
      </c>
      <c r="G261" s="2" t="s">
        <v>1182</v>
      </c>
      <c r="H261" s="2">
        <v>2</v>
      </c>
      <c r="I261" s="2" t="s">
        <v>1183</v>
      </c>
      <c r="J261" s="2" t="s">
        <v>11</v>
      </c>
      <c r="K261" s="2">
        <v>2015</v>
      </c>
      <c r="L261" s="2" t="s">
        <v>1184</v>
      </c>
      <c r="M261" s="2">
        <v>203</v>
      </c>
      <c r="N261" s="2">
        <v>2.63</v>
      </c>
      <c r="O261" s="2" t="s">
        <v>13</v>
      </c>
      <c r="P261" s="2">
        <v>4.3159999999999998</v>
      </c>
      <c r="Q261" s="2" t="s">
        <v>13</v>
      </c>
      <c r="R261" s="2">
        <v>196</v>
      </c>
      <c r="S261" s="2">
        <v>2.0699999999999998</v>
      </c>
      <c r="T261" s="2" t="s">
        <v>13</v>
      </c>
      <c r="U261" s="2">
        <v>2.3809999999999998</v>
      </c>
      <c r="V261" s="2" t="s">
        <v>13</v>
      </c>
      <c r="W261" s="5" t="str" cm="1">
        <f t="array" ref="W261">_xlfn.TEXTJOIN(", ",TRUE, IF(COUNTIF(G261,"*"&amp;Afferenti!$A$1:'Afferenti'!$A$46&amp;"*"), Afferenti!$A$1:'Afferenti'!$A$46, ""))</f>
        <v>COLTORTI</v>
      </c>
    </row>
    <row r="262" spans="1:23" x14ac:dyDescent="0.2">
      <c r="A262" s="2" t="s">
        <v>1162</v>
      </c>
      <c r="B262" s="2" t="s">
        <v>1163</v>
      </c>
      <c r="C262" s="2" t="s">
        <v>1164</v>
      </c>
      <c r="D262" s="2" t="s">
        <v>1165</v>
      </c>
      <c r="E262" s="2" t="s">
        <v>8</v>
      </c>
      <c r="F262" s="2" t="s">
        <v>1166</v>
      </c>
      <c r="G262" s="2" t="s">
        <v>1185</v>
      </c>
      <c r="H262" s="2">
        <v>2</v>
      </c>
      <c r="I262" s="2" t="s">
        <v>1186</v>
      </c>
      <c r="J262" s="2" t="s">
        <v>291</v>
      </c>
      <c r="K262" s="2">
        <v>2015</v>
      </c>
      <c r="L262" s="2" t="s">
        <v>1091</v>
      </c>
      <c r="M262" s="2">
        <v>21</v>
      </c>
      <c r="N262" s="2">
        <v>9.2129999999999992</v>
      </c>
      <c r="O262" s="2" t="s">
        <v>13</v>
      </c>
      <c r="P262" s="2">
        <v>75.983999999999995</v>
      </c>
      <c r="Q262" s="2" t="s">
        <v>33</v>
      </c>
      <c r="R262" s="2">
        <v>16</v>
      </c>
      <c r="S262" s="2">
        <v>51.55</v>
      </c>
      <c r="T262" s="2" t="s">
        <v>26</v>
      </c>
      <c r="U262" s="2">
        <v>92.856999999999999</v>
      </c>
      <c r="V262" s="2" t="s">
        <v>33</v>
      </c>
      <c r="W262" s="5" t="str" cm="1">
        <f t="array" ref="W262">_xlfn.TEXTJOIN(", ",TRUE, IF(COUNTIF(G262,"*"&amp;Afferenti!$A$1:'Afferenti'!$A$46&amp;"*"), Afferenti!$A$1:'Afferenti'!$A$46, ""))</f>
        <v>COLTORTI, FANTOZZI</v>
      </c>
    </row>
    <row r="263" spans="1:23" x14ac:dyDescent="0.2">
      <c r="A263" s="2" t="s">
        <v>1162</v>
      </c>
      <c r="B263" s="2" t="s">
        <v>1163</v>
      </c>
      <c r="C263" s="2" t="s">
        <v>1164</v>
      </c>
      <c r="D263" s="2" t="s">
        <v>1165</v>
      </c>
      <c r="E263" s="2" t="s">
        <v>8</v>
      </c>
      <c r="F263" s="2" t="s">
        <v>1166</v>
      </c>
      <c r="G263" s="2" t="s">
        <v>1187</v>
      </c>
      <c r="H263" s="2">
        <v>3</v>
      </c>
      <c r="I263" s="2" t="s">
        <v>1188</v>
      </c>
      <c r="J263" s="2" t="s">
        <v>92</v>
      </c>
      <c r="K263" s="2">
        <v>2017</v>
      </c>
      <c r="M263" s="2">
        <v>1</v>
      </c>
      <c r="N263" s="2">
        <v>68.353999999999999</v>
      </c>
      <c r="O263" s="2" t="s">
        <v>26</v>
      </c>
      <c r="R263" s="2">
        <v>0</v>
      </c>
      <c r="S263" s="2">
        <v>100</v>
      </c>
      <c r="T263" s="2" t="s">
        <v>33</v>
      </c>
      <c r="W263" s="5" t="str" cm="1">
        <f t="array" ref="W263">_xlfn.TEXTJOIN(", ",TRUE, IF(COUNTIF(G263,"*"&amp;Afferenti!$A$1:'Afferenti'!$A$46&amp;"*"), Afferenti!$A$1:'Afferenti'!$A$46, ""))</f>
        <v>COLTORTI, FANTOZZI</v>
      </c>
    </row>
    <row r="264" spans="1:23" x14ac:dyDescent="0.2">
      <c r="A264" s="2" t="s">
        <v>1162</v>
      </c>
      <c r="B264" s="2" t="s">
        <v>1163</v>
      </c>
      <c r="C264" s="2" t="s">
        <v>1164</v>
      </c>
      <c r="D264" s="2" t="s">
        <v>1165</v>
      </c>
      <c r="E264" s="2" t="s">
        <v>8</v>
      </c>
      <c r="F264" s="2" t="s">
        <v>1166</v>
      </c>
      <c r="G264" s="2" t="s">
        <v>1135</v>
      </c>
      <c r="H264" s="2">
        <v>4</v>
      </c>
      <c r="I264" s="2" t="s">
        <v>1136</v>
      </c>
      <c r="J264" s="2" t="s">
        <v>109</v>
      </c>
      <c r="K264" s="2">
        <v>2015</v>
      </c>
      <c r="L264" s="2" t="s">
        <v>303</v>
      </c>
      <c r="M264" s="2">
        <v>1</v>
      </c>
      <c r="N264" s="2">
        <v>88.897999999999996</v>
      </c>
      <c r="O264" s="2" t="s">
        <v>33</v>
      </c>
      <c r="P264" s="2">
        <v>92.387</v>
      </c>
      <c r="Q264" s="2" t="s">
        <v>33</v>
      </c>
      <c r="R264" s="2">
        <v>1</v>
      </c>
      <c r="S264" s="2">
        <v>97.12</v>
      </c>
      <c r="T264" s="2" t="s">
        <v>33</v>
      </c>
      <c r="W264" s="5" t="str" cm="1">
        <f t="array" ref="W264">_xlfn.TEXTJOIN(", ",TRUE, IF(COUNTIF(G264,"*"&amp;Afferenti!$A$1:'Afferenti'!$A$46&amp;"*"), Afferenti!$A$1:'Afferenti'!$A$46, ""))</f>
        <v>COLTORTI, SALVINI</v>
      </c>
    </row>
    <row r="265" spans="1:23" x14ac:dyDescent="0.2">
      <c r="A265" s="2" t="s">
        <v>1162</v>
      </c>
      <c r="B265" s="2" t="s">
        <v>1163</v>
      </c>
      <c r="C265" s="2" t="s">
        <v>1164</v>
      </c>
      <c r="D265" s="2" t="s">
        <v>1165</v>
      </c>
      <c r="E265" s="2" t="s">
        <v>8</v>
      </c>
      <c r="F265" s="2" t="s">
        <v>1166</v>
      </c>
      <c r="G265" s="2" t="s">
        <v>1189</v>
      </c>
      <c r="H265" s="2">
        <v>4</v>
      </c>
      <c r="I265" s="2" t="s">
        <v>1190</v>
      </c>
      <c r="J265" s="2" t="s">
        <v>92</v>
      </c>
      <c r="K265" s="2">
        <v>2015</v>
      </c>
      <c r="M265" s="2">
        <v>10</v>
      </c>
      <c r="N265" s="2">
        <v>15.19</v>
      </c>
      <c r="O265" s="2" t="s">
        <v>13</v>
      </c>
      <c r="W265" s="5" t="str" cm="1">
        <f t="array" ref="W265">_xlfn.TEXTJOIN(", ",TRUE, IF(COUNTIF(G265,"*"&amp;Afferenti!$A$1:'Afferenti'!$A$46&amp;"*"), Afferenti!$A$1:'Afferenti'!$A$46, ""))</f>
        <v>COLTORTI, FANTOZZI</v>
      </c>
    </row>
    <row r="266" spans="1:23" x14ac:dyDescent="0.2">
      <c r="A266" s="2" t="s">
        <v>1162</v>
      </c>
      <c r="B266" s="2" t="s">
        <v>1163</v>
      </c>
      <c r="C266" s="2" t="s">
        <v>1164</v>
      </c>
      <c r="D266" s="2" t="s">
        <v>1165</v>
      </c>
      <c r="E266" s="2" t="s">
        <v>8</v>
      </c>
      <c r="F266" s="2" t="s">
        <v>1166</v>
      </c>
      <c r="G266" s="2" t="s">
        <v>1191</v>
      </c>
      <c r="H266" s="2">
        <v>5</v>
      </c>
      <c r="I266" s="2" t="s">
        <v>1192</v>
      </c>
      <c r="J266" s="2" t="s">
        <v>11</v>
      </c>
      <c r="K266" s="2">
        <v>2017</v>
      </c>
      <c r="L266" s="2" t="s">
        <v>1193</v>
      </c>
      <c r="M266" s="2">
        <v>1</v>
      </c>
      <c r="N266" s="2">
        <v>84.667000000000002</v>
      </c>
      <c r="O266" s="2" t="s">
        <v>33</v>
      </c>
      <c r="P266" s="2">
        <v>46.116999999999997</v>
      </c>
      <c r="Q266" s="2" t="s">
        <v>14</v>
      </c>
      <c r="R266" s="2">
        <v>1</v>
      </c>
      <c r="S266" s="2">
        <v>93.89</v>
      </c>
      <c r="T266" s="2" t="s">
        <v>33</v>
      </c>
      <c r="U266" s="2">
        <v>57.258063999999997</v>
      </c>
      <c r="V266" s="2" t="s">
        <v>26</v>
      </c>
      <c r="W266" s="5" t="str" cm="1">
        <f t="array" ref="W266">_xlfn.TEXTJOIN(", ",TRUE, IF(COUNTIF(G266,"*"&amp;Afferenti!$A$1:'Afferenti'!$A$46&amp;"*"), Afferenti!$A$1:'Afferenti'!$A$46, ""))</f>
        <v>ALBARELLO, COLTORTI</v>
      </c>
    </row>
    <row r="267" spans="1:23" x14ac:dyDescent="0.2">
      <c r="A267" s="2" t="s">
        <v>278</v>
      </c>
      <c r="B267" s="2" t="s">
        <v>194</v>
      </c>
      <c r="C267" s="2" t="s">
        <v>279</v>
      </c>
      <c r="E267" s="2" t="s">
        <v>280</v>
      </c>
      <c r="F267" s="2" t="s">
        <v>281</v>
      </c>
      <c r="G267" s="2" t="s">
        <v>282</v>
      </c>
      <c r="H267" s="2">
        <v>1</v>
      </c>
      <c r="I267" s="2" t="s">
        <v>283</v>
      </c>
      <c r="J267" s="2" t="s">
        <v>11</v>
      </c>
      <c r="K267" s="2">
        <v>2016</v>
      </c>
      <c r="L267" s="2" t="s">
        <v>284</v>
      </c>
      <c r="M267" s="2">
        <v>77</v>
      </c>
      <c r="N267" s="2">
        <v>3.5779999999999998</v>
      </c>
      <c r="O267" s="2" t="s">
        <v>13</v>
      </c>
      <c r="P267" s="2">
        <v>33.673999999999999</v>
      </c>
      <c r="Q267" s="2" t="s">
        <v>14</v>
      </c>
      <c r="R267" s="2">
        <v>69</v>
      </c>
      <c r="S267" s="2">
        <v>3.42</v>
      </c>
      <c r="T267" s="2" t="s">
        <v>13</v>
      </c>
      <c r="U267" s="2">
        <v>66.326530000000005</v>
      </c>
      <c r="V267" s="2" t="s">
        <v>26</v>
      </c>
      <c r="W267" s="5" t="str" cm="1">
        <f t="array" ref="W267">_xlfn.TEXTJOIN(", ",TRUE, IF(COUNTIF(G267,"*"&amp;Afferenti!$A$1:'Afferenti'!$A$46&amp;"*"), Afferenti!$A$1:'Afferenti'!$A$46, ""))</f>
        <v>CONTI</v>
      </c>
    </row>
    <row r="268" spans="1:23" x14ac:dyDescent="0.2">
      <c r="A268" s="2" t="s">
        <v>278</v>
      </c>
      <c r="B268" s="2" t="s">
        <v>194</v>
      </c>
      <c r="C268" s="2" t="s">
        <v>279</v>
      </c>
      <c r="E268" s="2" t="s">
        <v>280</v>
      </c>
      <c r="F268" s="2" t="s">
        <v>281</v>
      </c>
      <c r="G268" s="2" t="s">
        <v>285</v>
      </c>
      <c r="H268" s="2">
        <v>3</v>
      </c>
      <c r="I268" s="2" t="s">
        <v>286</v>
      </c>
      <c r="J268" s="2" t="s">
        <v>11</v>
      </c>
      <c r="K268" s="2">
        <v>2019</v>
      </c>
      <c r="L268" s="2" t="s">
        <v>287</v>
      </c>
      <c r="M268" s="2">
        <v>3</v>
      </c>
      <c r="N268" s="2">
        <v>7.4249999999999998</v>
      </c>
      <c r="O268" s="2" t="s">
        <v>13</v>
      </c>
      <c r="R268" s="2">
        <v>3</v>
      </c>
      <c r="S268" s="2">
        <v>67.31</v>
      </c>
      <c r="T268" s="2" t="s">
        <v>26</v>
      </c>
      <c r="W268" s="5" t="str" cm="1">
        <f t="array" ref="W268">_xlfn.TEXTJOIN(", ",TRUE, IF(COUNTIF(G268,"*"&amp;Afferenti!$A$1:'Afferenti'!$A$46&amp;"*"), Afferenti!$A$1:'Afferenti'!$A$46, ""))</f>
        <v>CONTI, CORNAMUSINI</v>
      </c>
    </row>
    <row r="269" spans="1:23" x14ac:dyDescent="0.2">
      <c r="A269" s="2" t="s">
        <v>278</v>
      </c>
      <c r="B269" s="2" t="s">
        <v>194</v>
      </c>
      <c r="C269" s="2" t="s">
        <v>279</v>
      </c>
      <c r="E269" s="2" t="s">
        <v>280</v>
      </c>
      <c r="F269" s="2" t="s">
        <v>281</v>
      </c>
      <c r="G269" s="2" t="s">
        <v>285</v>
      </c>
      <c r="H269" s="2">
        <v>3</v>
      </c>
      <c r="I269" s="2" t="s">
        <v>288</v>
      </c>
      <c r="J269" s="2" t="s">
        <v>99</v>
      </c>
      <c r="K269" s="2">
        <v>2018</v>
      </c>
      <c r="W269" s="5" t="str" cm="1">
        <f t="array" ref="W269">_xlfn.TEXTJOIN(", ",TRUE, IF(COUNTIF(G269,"*"&amp;Afferenti!$A$1:'Afferenti'!$A$46&amp;"*"), Afferenti!$A$1:'Afferenti'!$A$46, ""))</f>
        <v>CONTI, CORNAMUSINI</v>
      </c>
    </row>
    <row r="270" spans="1:23" x14ac:dyDescent="0.2">
      <c r="A270" s="2" t="s">
        <v>278</v>
      </c>
      <c r="B270" s="2" t="s">
        <v>194</v>
      </c>
      <c r="C270" s="2" t="s">
        <v>279</v>
      </c>
      <c r="E270" s="2" t="s">
        <v>280</v>
      </c>
      <c r="F270" s="2" t="s">
        <v>281</v>
      </c>
      <c r="G270" s="2" t="s">
        <v>285</v>
      </c>
      <c r="H270" s="2">
        <v>3</v>
      </c>
      <c r="I270" s="2" t="s">
        <v>289</v>
      </c>
      <c r="J270" s="2" t="s">
        <v>99</v>
      </c>
      <c r="K270" s="2">
        <v>2019</v>
      </c>
      <c r="W270" s="5" t="str" cm="1">
        <f t="array" ref="W270">_xlfn.TEXTJOIN(", ",TRUE, IF(COUNTIF(G270,"*"&amp;Afferenti!$A$1:'Afferenti'!$A$46&amp;"*"), Afferenti!$A$1:'Afferenti'!$A$46, ""))</f>
        <v>CONTI, CORNAMUSINI</v>
      </c>
    </row>
    <row r="271" spans="1:23" x14ac:dyDescent="0.2">
      <c r="A271" s="2" t="s">
        <v>278</v>
      </c>
      <c r="B271" s="2" t="s">
        <v>194</v>
      </c>
      <c r="C271" s="2" t="s">
        <v>279</v>
      </c>
      <c r="E271" s="2" t="s">
        <v>280</v>
      </c>
      <c r="F271" s="2" t="s">
        <v>281</v>
      </c>
      <c r="G271" s="2" t="s">
        <v>285</v>
      </c>
      <c r="H271" s="2">
        <v>3</v>
      </c>
      <c r="I271" s="2" t="s">
        <v>290</v>
      </c>
      <c r="J271" s="2" t="s">
        <v>291</v>
      </c>
      <c r="K271" s="2">
        <v>2019</v>
      </c>
      <c r="W271" s="5" t="str" cm="1">
        <f t="array" ref="W271">_xlfn.TEXTJOIN(", ",TRUE, IF(COUNTIF(G271,"*"&amp;Afferenti!$A$1:'Afferenti'!$A$46&amp;"*"), Afferenti!$A$1:'Afferenti'!$A$46, ""))</f>
        <v>CONTI, CORNAMUSINI</v>
      </c>
    </row>
    <row r="272" spans="1:23" x14ac:dyDescent="0.2">
      <c r="A272" s="2" t="s">
        <v>278</v>
      </c>
      <c r="B272" s="2" t="s">
        <v>194</v>
      </c>
      <c r="C272" s="2" t="s">
        <v>279</v>
      </c>
      <c r="E272" s="2" t="s">
        <v>280</v>
      </c>
      <c r="F272" s="2" t="s">
        <v>281</v>
      </c>
      <c r="G272" s="2" t="s">
        <v>292</v>
      </c>
      <c r="H272" s="2">
        <v>3</v>
      </c>
      <c r="I272" s="2" t="s">
        <v>293</v>
      </c>
      <c r="J272" s="2" t="s">
        <v>11</v>
      </c>
      <c r="K272" s="2">
        <v>2017</v>
      </c>
      <c r="L272" s="2" t="s">
        <v>284</v>
      </c>
      <c r="M272" s="2">
        <v>10</v>
      </c>
      <c r="N272" s="2">
        <v>45.677</v>
      </c>
      <c r="O272" s="2" t="s">
        <v>14</v>
      </c>
      <c r="P272" s="2">
        <v>30.928999999999998</v>
      </c>
      <c r="Q272" s="2" t="s">
        <v>14</v>
      </c>
      <c r="R272" s="2">
        <v>8</v>
      </c>
      <c r="S272" s="2">
        <v>44.53</v>
      </c>
      <c r="T272" s="2" t="s">
        <v>14</v>
      </c>
      <c r="U272" s="2">
        <v>72.448980000000006</v>
      </c>
      <c r="V272" s="2" t="s">
        <v>26</v>
      </c>
      <c r="W272" s="5" t="str" cm="1">
        <f t="array" ref="W272">_xlfn.TEXTJOIN(", ",TRUE, IF(COUNTIF(G272,"*"&amp;Afferenti!$A$1:'Afferenti'!$A$46&amp;"*"), Afferenti!$A$1:'Afferenti'!$A$46, ""))</f>
        <v>CONTI, CORNAMUSINI</v>
      </c>
    </row>
    <row r="273" spans="1:23" x14ac:dyDescent="0.2">
      <c r="A273" s="2" t="s">
        <v>278</v>
      </c>
      <c r="B273" s="2" t="s">
        <v>194</v>
      </c>
      <c r="C273" s="2" t="s">
        <v>279</v>
      </c>
      <c r="E273" s="2" t="s">
        <v>280</v>
      </c>
      <c r="F273" s="2" t="s">
        <v>281</v>
      </c>
      <c r="G273" s="2" t="s">
        <v>294</v>
      </c>
      <c r="H273" s="2">
        <v>3</v>
      </c>
      <c r="I273" s="2" t="s">
        <v>295</v>
      </c>
      <c r="J273" s="2" t="s">
        <v>291</v>
      </c>
      <c r="K273" s="2">
        <v>2015</v>
      </c>
      <c r="W273" s="5" t="str" cm="1">
        <f t="array" ref="W273">_xlfn.TEXTJOIN(", ",TRUE, IF(COUNTIF(G273,"*"&amp;Afferenti!$A$1:'Afferenti'!$A$46&amp;"*"), Afferenti!$A$1:'Afferenti'!$A$46, ""))</f>
        <v>CONTI, CORNAMUSINI</v>
      </c>
    </row>
    <row r="274" spans="1:23" x14ac:dyDescent="0.2">
      <c r="A274" s="2" t="s">
        <v>278</v>
      </c>
      <c r="B274" s="2" t="s">
        <v>194</v>
      </c>
      <c r="C274" s="2" t="s">
        <v>279</v>
      </c>
      <c r="E274" s="2" t="s">
        <v>280</v>
      </c>
      <c r="F274" s="2" t="s">
        <v>281</v>
      </c>
      <c r="G274" s="2" t="s">
        <v>296</v>
      </c>
      <c r="H274" s="2">
        <v>3</v>
      </c>
      <c r="I274" s="2" t="s">
        <v>297</v>
      </c>
      <c r="J274" s="2" t="s">
        <v>109</v>
      </c>
      <c r="K274" s="2">
        <v>2017</v>
      </c>
      <c r="L274" s="2" t="s">
        <v>298</v>
      </c>
      <c r="W274" s="5" t="str" cm="1">
        <f t="array" ref="W274">_xlfn.TEXTJOIN(", ",TRUE, IF(COUNTIF(G274,"*"&amp;Afferenti!$A$1:'Afferenti'!$A$46&amp;"*"), Afferenti!$A$1:'Afferenti'!$A$46, ""))</f>
        <v>CONTI, CORNAMUSINI</v>
      </c>
    </row>
    <row r="275" spans="1:23" x14ac:dyDescent="0.2">
      <c r="A275" s="2" t="s">
        <v>278</v>
      </c>
      <c r="B275" s="2" t="s">
        <v>194</v>
      </c>
      <c r="C275" s="2" t="s">
        <v>279</v>
      </c>
      <c r="E275" s="2" t="s">
        <v>280</v>
      </c>
      <c r="F275" s="2" t="s">
        <v>281</v>
      </c>
      <c r="G275" s="2" t="s">
        <v>296</v>
      </c>
      <c r="H275" s="2">
        <v>3</v>
      </c>
      <c r="I275" s="2" t="s">
        <v>299</v>
      </c>
      <c r="J275" s="2" t="s">
        <v>11</v>
      </c>
      <c r="K275" s="2">
        <v>2018</v>
      </c>
      <c r="L275" s="2" t="s">
        <v>300</v>
      </c>
      <c r="M275" s="2">
        <v>8</v>
      </c>
      <c r="N275" s="2">
        <v>51.472999999999999</v>
      </c>
      <c r="O275" s="2" t="s">
        <v>26</v>
      </c>
      <c r="P275" s="2">
        <v>24.260999999999999</v>
      </c>
      <c r="Q275" s="2" t="s">
        <v>13</v>
      </c>
      <c r="R275" s="2">
        <v>7</v>
      </c>
      <c r="S275" s="2">
        <v>47.77</v>
      </c>
      <c r="T275" s="2" t="s">
        <v>14</v>
      </c>
      <c r="U275" s="2">
        <v>62.5</v>
      </c>
      <c r="V275" s="2" t="s">
        <v>26</v>
      </c>
      <c r="W275" s="5" t="str" cm="1">
        <f t="array" ref="W275">_xlfn.TEXTJOIN(", ",TRUE, IF(COUNTIF(G275,"*"&amp;Afferenti!$A$1:'Afferenti'!$A$46&amp;"*"), Afferenti!$A$1:'Afferenti'!$A$46, ""))</f>
        <v>CONTI, CORNAMUSINI</v>
      </c>
    </row>
    <row r="276" spans="1:23" x14ac:dyDescent="0.2">
      <c r="A276" s="2" t="s">
        <v>278</v>
      </c>
      <c r="B276" s="2" t="s">
        <v>194</v>
      </c>
      <c r="C276" s="2" t="s">
        <v>279</v>
      </c>
      <c r="E276" s="2" t="s">
        <v>280</v>
      </c>
      <c r="F276" s="2" t="s">
        <v>281</v>
      </c>
      <c r="G276" s="2" t="s">
        <v>301</v>
      </c>
      <c r="H276" s="2">
        <v>4</v>
      </c>
      <c r="I276" s="2" t="s">
        <v>302</v>
      </c>
      <c r="J276" s="2" t="s">
        <v>11</v>
      </c>
      <c r="K276" s="2">
        <v>2015</v>
      </c>
      <c r="L276" s="2" t="s">
        <v>303</v>
      </c>
      <c r="M276" s="2">
        <v>0</v>
      </c>
      <c r="N276" s="2">
        <v>43.768000000000001</v>
      </c>
      <c r="O276" s="2" t="s">
        <v>14</v>
      </c>
      <c r="P276" s="2">
        <v>92.391000000000005</v>
      </c>
      <c r="Q276" s="2" t="s">
        <v>33</v>
      </c>
      <c r="R276" s="2">
        <v>0</v>
      </c>
      <c r="S276" s="2">
        <v>100</v>
      </c>
      <c r="T276" s="2" t="s">
        <v>33</v>
      </c>
      <c r="W276" s="5" t="str" cm="1">
        <f t="array" ref="W276">_xlfn.TEXTJOIN(", ",TRUE, IF(COUNTIF(G276,"*"&amp;Afferenti!$A$1:'Afferenti'!$A$46&amp;"*"), Afferenti!$A$1:'Afferenti'!$A$46, ""))</f>
        <v>CONTI, CORNAMUSINI</v>
      </c>
    </row>
    <row r="277" spans="1:23" x14ac:dyDescent="0.2">
      <c r="A277" s="2" t="s">
        <v>278</v>
      </c>
      <c r="B277" s="2" t="s">
        <v>194</v>
      </c>
      <c r="C277" s="2" t="s">
        <v>279</v>
      </c>
      <c r="E277" s="2" t="s">
        <v>280</v>
      </c>
      <c r="F277" s="2" t="s">
        <v>281</v>
      </c>
      <c r="G277" s="2" t="s">
        <v>304</v>
      </c>
      <c r="H277" s="2">
        <v>4</v>
      </c>
      <c r="I277" s="2" t="s">
        <v>305</v>
      </c>
      <c r="J277" s="2" t="s">
        <v>72</v>
      </c>
      <c r="K277" s="2">
        <v>2015</v>
      </c>
      <c r="L277" s="2" t="s">
        <v>303</v>
      </c>
      <c r="W277" s="5" t="str" cm="1">
        <f t="array" ref="W277">_xlfn.TEXTJOIN(", ",TRUE, IF(COUNTIF(G277,"*"&amp;Afferenti!$A$1:'Afferenti'!$A$46&amp;"*"), Afferenti!$A$1:'Afferenti'!$A$46, ""))</f>
        <v>CONTI, CORNAMUSINI</v>
      </c>
    </row>
    <row r="278" spans="1:23" x14ac:dyDescent="0.2">
      <c r="A278" s="2" t="s">
        <v>278</v>
      </c>
      <c r="B278" s="2" t="s">
        <v>194</v>
      </c>
      <c r="C278" s="2" t="s">
        <v>279</v>
      </c>
      <c r="E278" s="2" t="s">
        <v>280</v>
      </c>
      <c r="F278" s="2" t="s">
        <v>281</v>
      </c>
      <c r="G278" s="2" t="s">
        <v>306</v>
      </c>
      <c r="H278" s="2">
        <v>5</v>
      </c>
      <c r="I278" s="2" t="s">
        <v>307</v>
      </c>
      <c r="J278" s="2" t="s">
        <v>11</v>
      </c>
      <c r="K278" s="2">
        <v>2018</v>
      </c>
      <c r="L278" s="2" t="s">
        <v>303</v>
      </c>
      <c r="M278" s="2">
        <v>0</v>
      </c>
      <c r="N278" s="2">
        <v>92.602000000000004</v>
      </c>
      <c r="O278" s="2" t="s">
        <v>33</v>
      </c>
      <c r="P278" s="2">
        <v>75.504999999999995</v>
      </c>
      <c r="Q278" s="2" t="s">
        <v>33</v>
      </c>
      <c r="R278" s="2">
        <v>0</v>
      </c>
      <c r="S278" s="2">
        <v>100</v>
      </c>
      <c r="T278" s="2" t="s">
        <v>33</v>
      </c>
      <c r="W278" s="5" t="str" cm="1">
        <f t="array" ref="W278">_xlfn.TEXTJOIN(", ",TRUE, IF(COUNTIF(G278,"*"&amp;Afferenti!$A$1:'Afferenti'!$A$46&amp;"*"), Afferenti!$A$1:'Afferenti'!$A$46, ""))</f>
        <v>CONTI, SALVINI</v>
      </c>
    </row>
    <row r="279" spans="1:23" x14ac:dyDescent="0.2">
      <c r="A279" s="2" t="s">
        <v>278</v>
      </c>
      <c r="B279" s="2" t="s">
        <v>194</v>
      </c>
      <c r="C279" s="2" t="s">
        <v>279</v>
      </c>
      <c r="E279" s="2" t="s">
        <v>280</v>
      </c>
      <c r="F279" s="2" t="s">
        <v>281</v>
      </c>
      <c r="G279" s="2" t="s">
        <v>308</v>
      </c>
      <c r="H279" s="2">
        <v>5</v>
      </c>
      <c r="I279" s="2" t="s">
        <v>309</v>
      </c>
      <c r="J279" s="2" t="s">
        <v>11</v>
      </c>
      <c r="K279" s="2">
        <v>2018</v>
      </c>
      <c r="L279" s="2" t="s">
        <v>303</v>
      </c>
      <c r="M279" s="2">
        <v>1</v>
      </c>
      <c r="N279" s="2">
        <v>85.909000000000006</v>
      </c>
      <c r="O279" s="2" t="s">
        <v>33</v>
      </c>
      <c r="P279" s="2">
        <v>75.504999999999995</v>
      </c>
      <c r="Q279" s="2" t="s">
        <v>33</v>
      </c>
      <c r="R279" s="2">
        <v>0</v>
      </c>
      <c r="S279" s="2">
        <v>100</v>
      </c>
      <c r="T279" s="2" t="s">
        <v>33</v>
      </c>
      <c r="W279" s="5" t="str" cm="1">
        <f t="array" ref="W279">_xlfn.TEXTJOIN(", ",TRUE, IF(COUNTIF(G279,"*"&amp;Afferenti!$A$1:'Afferenti'!$A$46&amp;"*"), Afferenti!$A$1:'Afferenti'!$A$46, ""))</f>
        <v>CONTI, CORNAMUSINI</v>
      </c>
    </row>
    <row r="280" spans="1:23" x14ac:dyDescent="0.2">
      <c r="A280" s="2" t="s">
        <v>278</v>
      </c>
      <c r="B280" s="2" t="s">
        <v>194</v>
      </c>
      <c r="C280" s="2" t="s">
        <v>279</v>
      </c>
      <c r="E280" s="2" t="s">
        <v>280</v>
      </c>
      <c r="F280" s="2" t="s">
        <v>281</v>
      </c>
      <c r="G280" s="2" t="s">
        <v>310</v>
      </c>
      <c r="H280" s="2">
        <v>5</v>
      </c>
      <c r="I280" s="2" t="s">
        <v>311</v>
      </c>
      <c r="J280" s="2" t="s">
        <v>99</v>
      </c>
      <c r="K280" s="2">
        <v>2015</v>
      </c>
      <c r="W280" s="5" t="str" cm="1">
        <f t="array" ref="W280">_xlfn.TEXTJOIN(", ",TRUE, IF(COUNTIF(G280,"*"&amp;Afferenti!$A$1:'Afferenti'!$A$46&amp;"*"), Afferenti!$A$1:'Afferenti'!$A$46, ""))</f>
        <v>CONTI, CORNAMUSINI</v>
      </c>
    </row>
    <row r="281" spans="1:23" x14ac:dyDescent="0.2">
      <c r="A281" s="2" t="s">
        <v>278</v>
      </c>
      <c r="B281" s="2" t="s">
        <v>194</v>
      </c>
      <c r="C281" s="2" t="s">
        <v>279</v>
      </c>
      <c r="E281" s="2" t="s">
        <v>280</v>
      </c>
      <c r="F281" s="2" t="s">
        <v>281</v>
      </c>
      <c r="G281" s="2" t="s">
        <v>312</v>
      </c>
      <c r="H281" s="2">
        <v>5</v>
      </c>
      <c r="I281" s="2" t="s">
        <v>313</v>
      </c>
      <c r="J281" s="2" t="s">
        <v>43</v>
      </c>
      <c r="K281" s="2">
        <v>2019</v>
      </c>
      <c r="W281" s="5" t="str" cm="1">
        <f t="array" ref="W281">_xlfn.TEXTJOIN(", ",TRUE, IF(COUNTIF(G281,"*"&amp;Afferenti!$A$1:'Afferenti'!$A$46&amp;"*"), Afferenti!$A$1:'Afferenti'!$A$46, ""))</f>
        <v>CONTI, CORNAMUSINI, TALARICO</v>
      </c>
    </row>
    <row r="282" spans="1:23" x14ac:dyDescent="0.2">
      <c r="A282" s="2" t="s">
        <v>278</v>
      </c>
      <c r="B282" s="2" t="s">
        <v>194</v>
      </c>
      <c r="C282" s="2" t="s">
        <v>279</v>
      </c>
      <c r="E282" s="2" t="s">
        <v>280</v>
      </c>
      <c r="F282" s="2" t="s">
        <v>281</v>
      </c>
      <c r="G282" s="2" t="s">
        <v>312</v>
      </c>
      <c r="H282" s="2">
        <v>5</v>
      </c>
      <c r="I282" s="2" t="s">
        <v>314</v>
      </c>
      <c r="J282" s="2" t="s">
        <v>109</v>
      </c>
      <c r="K282" s="2">
        <v>2019</v>
      </c>
      <c r="W282" s="5" t="str" cm="1">
        <f t="array" ref="W282">_xlfn.TEXTJOIN(", ",TRUE, IF(COUNTIF(G282,"*"&amp;Afferenti!$A$1:'Afferenti'!$A$46&amp;"*"), Afferenti!$A$1:'Afferenti'!$A$46, ""))</f>
        <v>CONTI, CORNAMUSINI, TALARICO</v>
      </c>
    </row>
    <row r="283" spans="1:23" x14ac:dyDescent="0.2">
      <c r="A283" s="2" t="s">
        <v>278</v>
      </c>
      <c r="B283" s="2" t="s">
        <v>194</v>
      </c>
      <c r="C283" s="2" t="s">
        <v>279</v>
      </c>
      <c r="E283" s="2" t="s">
        <v>280</v>
      </c>
      <c r="F283" s="2" t="s">
        <v>281</v>
      </c>
      <c r="G283" s="2" t="s">
        <v>312</v>
      </c>
      <c r="H283" s="2">
        <v>5</v>
      </c>
      <c r="I283" s="2" t="s">
        <v>315</v>
      </c>
      <c r="J283" s="2" t="s">
        <v>43</v>
      </c>
      <c r="K283" s="2">
        <v>2019</v>
      </c>
      <c r="W283" s="5" t="str" cm="1">
        <f t="array" ref="W283">_xlfn.TEXTJOIN(", ",TRUE, IF(COUNTIF(G283,"*"&amp;Afferenti!$A$1:'Afferenti'!$A$46&amp;"*"), Afferenti!$A$1:'Afferenti'!$A$46, ""))</f>
        <v>CONTI, CORNAMUSINI, TALARICO</v>
      </c>
    </row>
    <row r="284" spans="1:23" x14ac:dyDescent="0.2">
      <c r="A284" s="2" t="s">
        <v>278</v>
      </c>
      <c r="B284" s="2" t="s">
        <v>194</v>
      </c>
      <c r="C284" s="2" t="s">
        <v>279</v>
      </c>
      <c r="E284" s="2" t="s">
        <v>280</v>
      </c>
      <c r="F284" s="2" t="s">
        <v>281</v>
      </c>
      <c r="G284" s="2" t="s">
        <v>316</v>
      </c>
      <c r="H284" s="2">
        <v>6</v>
      </c>
      <c r="I284" s="2" t="s">
        <v>317</v>
      </c>
      <c r="J284" s="2" t="s">
        <v>43</v>
      </c>
      <c r="K284" s="2">
        <v>2015</v>
      </c>
      <c r="L284" s="2" t="s">
        <v>303</v>
      </c>
      <c r="W284" s="5" t="str" cm="1">
        <f t="array" ref="W284">_xlfn.TEXTJOIN(", ",TRUE, IF(COUNTIF(G284,"*"&amp;Afferenti!$A$1:'Afferenti'!$A$46&amp;"*"), Afferenti!$A$1:'Afferenti'!$A$46, ""))</f>
        <v>CONTI, SALVINI</v>
      </c>
    </row>
    <row r="285" spans="1:23" x14ac:dyDescent="0.2">
      <c r="A285" s="2" t="s">
        <v>278</v>
      </c>
      <c r="B285" s="2" t="s">
        <v>194</v>
      </c>
      <c r="C285" s="2" t="s">
        <v>279</v>
      </c>
      <c r="E285" s="2" t="s">
        <v>280</v>
      </c>
      <c r="F285" s="2" t="s">
        <v>281</v>
      </c>
      <c r="G285" s="2" t="s">
        <v>318</v>
      </c>
      <c r="H285" s="2">
        <v>6</v>
      </c>
      <c r="I285" s="2" t="s">
        <v>319</v>
      </c>
      <c r="J285" s="2" t="s">
        <v>43</v>
      </c>
      <c r="K285" s="2">
        <v>2019</v>
      </c>
      <c r="W285" s="5" t="str" cm="1">
        <f t="array" ref="W285">_xlfn.TEXTJOIN(", ",TRUE, IF(COUNTIF(G285,"*"&amp;Afferenti!$A$1:'Afferenti'!$A$46&amp;"*"), Afferenti!$A$1:'Afferenti'!$A$46, ""))</f>
        <v>CONTI, CORNAMUSINI, TALARICO</v>
      </c>
    </row>
    <row r="286" spans="1:23" x14ac:dyDescent="0.2">
      <c r="A286" s="2" t="s">
        <v>278</v>
      </c>
      <c r="B286" s="2" t="s">
        <v>194</v>
      </c>
      <c r="C286" s="2" t="s">
        <v>279</v>
      </c>
      <c r="E286" s="2" t="s">
        <v>280</v>
      </c>
      <c r="F286" s="2" t="s">
        <v>281</v>
      </c>
      <c r="G286" s="2" t="s">
        <v>320</v>
      </c>
      <c r="H286" s="2">
        <v>6</v>
      </c>
      <c r="I286" s="2" t="s">
        <v>321</v>
      </c>
      <c r="J286" s="2" t="s">
        <v>43</v>
      </c>
      <c r="K286" s="2">
        <v>2019</v>
      </c>
      <c r="W286" s="5" t="str" cm="1">
        <f t="array" ref="W286">_xlfn.TEXTJOIN(", ",TRUE, IF(COUNTIF(G286,"*"&amp;Afferenti!$A$1:'Afferenti'!$A$46&amp;"*"), Afferenti!$A$1:'Afferenti'!$A$46, ""))</f>
        <v>CONTI, CORNAMUSINI, TALARICO</v>
      </c>
    </row>
    <row r="287" spans="1:23" x14ac:dyDescent="0.2">
      <c r="A287" s="2" t="s">
        <v>278</v>
      </c>
      <c r="B287" s="2" t="s">
        <v>194</v>
      </c>
      <c r="C287" s="2" t="s">
        <v>279</v>
      </c>
      <c r="E287" s="2" t="s">
        <v>280</v>
      </c>
      <c r="F287" s="2" t="s">
        <v>281</v>
      </c>
      <c r="G287" s="2" t="s">
        <v>320</v>
      </c>
      <c r="H287" s="2">
        <v>6</v>
      </c>
      <c r="I287" s="2" t="s">
        <v>322</v>
      </c>
      <c r="J287" s="2" t="s">
        <v>43</v>
      </c>
      <c r="K287" s="2">
        <v>2019</v>
      </c>
      <c r="W287" s="5" t="str" cm="1">
        <f t="array" ref="W287">_xlfn.TEXTJOIN(", ",TRUE, IF(COUNTIF(G287,"*"&amp;Afferenti!$A$1:'Afferenti'!$A$46&amp;"*"), Afferenti!$A$1:'Afferenti'!$A$46, ""))</f>
        <v>CONTI, CORNAMUSINI, TALARICO</v>
      </c>
    </row>
    <row r="288" spans="1:23" x14ac:dyDescent="0.2">
      <c r="A288" s="2" t="s">
        <v>1889</v>
      </c>
      <c r="B288" s="2" t="s">
        <v>1890</v>
      </c>
      <c r="C288" s="2" t="s">
        <v>511</v>
      </c>
      <c r="E288" s="2" t="s">
        <v>280</v>
      </c>
      <c r="F288" s="2" t="s">
        <v>957</v>
      </c>
      <c r="G288" s="2" t="s">
        <v>1891</v>
      </c>
      <c r="H288" s="2">
        <v>2</v>
      </c>
      <c r="I288" s="2" t="s">
        <v>1892</v>
      </c>
      <c r="J288" s="2" t="s">
        <v>11</v>
      </c>
      <c r="K288" s="2">
        <v>2016</v>
      </c>
      <c r="L288" s="2" t="s">
        <v>284</v>
      </c>
      <c r="M288" s="2">
        <v>2</v>
      </c>
      <c r="N288" s="2">
        <v>77.188000000000002</v>
      </c>
      <c r="O288" s="2" t="s">
        <v>33</v>
      </c>
      <c r="P288" s="2">
        <v>33.673999999999999</v>
      </c>
      <c r="Q288" s="2" t="s">
        <v>14</v>
      </c>
      <c r="R288" s="2">
        <v>2</v>
      </c>
      <c r="S288" s="2">
        <v>71.010000000000005</v>
      </c>
      <c r="T288" s="2" t="s">
        <v>26</v>
      </c>
      <c r="U288" s="2">
        <v>66.326530000000005</v>
      </c>
      <c r="V288" s="2" t="s">
        <v>26</v>
      </c>
      <c r="W288" s="5" t="str" cm="1">
        <f t="array" ref="W288">_xlfn.TEXTJOIN(", ",TRUE, IF(COUNTIF(G288,"*"&amp;Afferenti!$A$1:'Afferenti'!$A$46&amp;"*"), Afferenti!$A$1:'Afferenti'!$A$46, ""))</f>
        <v>CORNAMUSINI</v>
      </c>
    </row>
    <row r="289" spans="1:23" x14ac:dyDescent="0.2">
      <c r="A289" s="2" t="s">
        <v>1889</v>
      </c>
      <c r="B289" s="2" t="s">
        <v>1890</v>
      </c>
      <c r="C289" s="2" t="s">
        <v>511</v>
      </c>
      <c r="E289" s="2" t="s">
        <v>280</v>
      </c>
      <c r="F289" s="2" t="s">
        <v>957</v>
      </c>
      <c r="G289" s="2" t="s">
        <v>1507</v>
      </c>
      <c r="H289" s="2">
        <v>2</v>
      </c>
      <c r="I289" s="2" t="s">
        <v>1508</v>
      </c>
      <c r="J289" s="2" t="s">
        <v>109</v>
      </c>
      <c r="K289" s="2">
        <v>2017</v>
      </c>
      <c r="L289" s="2" t="s">
        <v>298</v>
      </c>
      <c r="W289" s="5" t="str" cm="1">
        <f t="array" ref="W289">_xlfn.TEXTJOIN(", ",TRUE, IF(COUNTIF(G289,"*"&amp;Afferenti!$A$1:'Afferenti'!$A$46&amp;"*"), Afferenti!$A$1:'Afferenti'!$A$46, ""))</f>
        <v>CORNAMUSINI, TALARICO</v>
      </c>
    </row>
    <row r="290" spans="1:23" x14ac:dyDescent="0.2">
      <c r="A290" s="2" t="s">
        <v>1889</v>
      </c>
      <c r="B290" s="2" t="s">
        <v>1890</v>
      </c>
      <c r="C290" s="2" t="s">
        <v>511</v>
      </c>
      <c r="E290" s="2" t="s">
        <v>280</v>
      </c>
      <c r="F290" s="2" t="s">
        <v>957</v>
      </c>
      <c r="G290" s="2" t="s">
        <v>1507</v>
      </c>
      <c r="H290" s="2">
        <v>2</v>
      </c>
      <c r="I290" s="2" t="s">
        <v>1509</v>
      </c>
      <c r="J290" s="2" t="s">
        <v>11</v>
      </c>
      <c r="K290" s="2">
        <v>2017</v>
      </c>
      <c r="L290" s="2" t="s">
        <v>690</v>
      </c>
      <c r="M290" s="2">
        <v>19</v>
      </c>
      <c r="N290" s="2">
        <v>29.690999999999999</v>
      </c>
      <c r="O290" s="2" t="s">
        <v>14</v>
      </c>
      <c r="P290" s="2">
        <v>32.741999999999997</v>
      </c>
      <c r="Q290" s="2" t="s">
        <v>14</v>
      </c>
      <c r="R290" s="2">
        <v>17</v>
      </c>
      <c r="S290" s="2">
        <v>26.16</v>
      </c>
      <c r="T290" s="2" t="s">
        <v>14</v>
      </c>
      <c r="U290" s="2">
        <v>18.085106</v>
      </c>
      <c r="V290" s="2" t="s">
        <v>13</v>
      </c>
      <c r="W290" s="5" t="str" cm="1">
        <f t="array" ref="W290">_xlfn.TEXTJOIN(", ",TRUE, IF(COUNTIF(G290,"*"&amp;Afferenti!$A$1:'Afferenti'!$A$46&amp;"*"), Afferenti!$A$1:'Afferenti'!$A$46, ""))</f>
        <v>CORNAMUSINI, TALARICO</v>
      </c>
    </row>
    <row r="291" spans="1:23" x14ac:dyDescent="0.2">
      <c r="A291" s="2" t="s">
        <v>1889</v>
      </c>
      <c r="B291" s="2" t="s">
        <v>1890</v>
      </c>
      <c r="C291" s="2" t="s">
        <v>511</v>
      </c>
      <c r="E291" s="2" t="s">
        <v>280</v>
      </c>
      <c r="F291" s="2" t="s">
        <v>957</v>
      </c>
      <c r="G291" s="2" t="s">
        <v>1507</v>
      </c>
      <c r="H291" s="2">
        <v>2</v>
      </c>
      <c r="I291" s="2" t="s">
        <v>1510</v>
      </c>
      <c r="J291" s="2" t="s">
        <v>11</v>
      </c>
      <c r="K291" s="2">
        <v>2016</v>
      </c>
      <c r="L291" s="2" t="s">
        <v>1511</v>
      </c>
      <c r="M291" s="2">
        <v>8</v>
      </c>
      <c r="N291" s="2">
        <v>59.944000000000003</v>
      </c>
      <c r="O291" s="2" t="s">
        <v>26</v>
      </c>
      <c r="P291" s="2">
        <v>0.84599999999999997</v>
      </c>
      <c r="Q291" s="2" t="s">
        <v>13</v>
      </c>
      <c r="R291" s="2">
        <v>8</v>
      </c>
      <c r="S291" s="2">
        <v>69.739999999999995</v>
      </c>
      <c r="T291" s="2" t="s">
        <v>26</v>
      </c>
      <c r="U291" s="2">
        <v>9.8404255000000003</v>
      </c>
      <c r="V291" s="2" t="s">
        <v>13</v>
      </c>
      <c r="W291" s="5" t="str" cm="1">
        <f t="array" ref="W291">_xlfn.TEXTJOIN(", ",TRUE, IF(COUNTIF(G291,"*"&amp;Afferenti!$A$1:'Afferenti'!$A$46&amp;"*"), Afferenti!$A$1:'Afferenti'!$A$46, ""))</f>
        <v>CORNAMUSINI, TALARICO</v>
      </c>
    </row>
    <row r="292" spans="1:23" x14ac:dyDescent="0.2">
      <c r="A292" s="2" t="s">
        <v>1889</v>
      </c>
      <c r="B292" s="2" t="s">
        <v>1890</v>
      </c>
      <c r="C292" s="2" t="s">
        <v>511</v>
      </c>
      <c r="E292" s="2" t="s">
        <v>280</v>
      </c>
      <c r="F292" s="2" t="s">
        <v>957</v>
      </c>
      <c r="G292" s="2" t="s">
        <v>285</v>
      </c>
      <c r="H292" s="2">
        <v>3</v>
      </c>
      <c r="I292" s="2" t="s">
        <v>286</v>
      </c>
      <c r="J292" s="2" t="s">
        <v>11</v>
      </c>
      <c r="K292" s="2">
        <v>2019</v>
      </c>
      <c r="L292" s="2" t="s">
        <v>287</v>
      </c>
      <c r="M292" s="2">
        <v>3</v>
      </c>
      <c r="N292" s="2">
        <v>7.4249999999999998</v>
      </c>
      <c r="O292" s="2" t="s">
        <v>13</v>
      </c>
      <c r="R292" s="2">
        <v>3</v>
      </c>
      <c r="S292" s="2">
        <v>67.31</v>
      </c>
      <c r="T292" s="2" t="s">
        <v>26</v>
      </c>
      <c r="W292" s="5" t="str" cm="1">
        <f t="array" ref="W292">_xlfn.TEXTJOIN(", ",TRUE, IF(COUNTIF(G292,"*"&amp;Afferenti!$A$1:'Afferenti'!$A$46&amp;"*"), Afferenti!$A$1:'Afferenti'!$A$46, ""))</f>
        <v>CONTI, CORNAMUSINI</v>
      </c>
    </row>
    <row r="293" spans="1:23" x14ac:dyDescent="0.2">
      <c r="A293" s="2" t="s">
        <v>1889</v>
      </c>
      <c r="B293" s="2" t="s">
        <v>1890</v>
      </c>
      <c r="C293" s="2" t="s">
        <v>511</v>
      </c>
      <c r="E293" s="2" t="s">
        <v>280</v>
      </c>
      <c r="F293" s="2" t="s">
        <v>957</v>
      </c>
      <c r="G293" s="2" t="s">
        <v>285</v>
      </c>
      <c r="H293" s="2">
        <v>3</v>
      </c>
      <c r="I293" s="2" t="s">
        <v>288</v>
      </c>
      <c r="J293" s="2" t="s">
        <v>99</v>
      </c>
      <c r="K293" s="2">
        <v>2018</v>
      </c>
      <c r="W293" s="5" t="str" cm="1">
        <f t="array" ref="W293">_xlfn.TEXTJOIN(", ",TRUE, IF(COUNTIF(G293,"*"&amp;Afferenti!$A$1:'Afferenti'!$A$46&amp;"*"), Afferenti!$A$1:'Afferenti'!$A$46, ""))</f>
        <v>CONTI, CORNAMUSINI</v>
      </c>
    </row>
    <row r="294" spans="1:23" x14ac:dyDescent="0.2">
      <c r="A294" s="2" t="s">
        <v>1889</v>
      </c>
      <c r="B294" s="2" t="s">
        <v>1890</v>
      </c>
      <c r="C294" s="2" t="s">
        <v>511</v>
      </c>
      <c r="E294" s="2" t="s">
        <v>280</v>
      </c>
      <c r="F294" s="2" t="s">
        <v>957</v>
      </c>
      <c r="G294" s="2" t="s">
        <v>285</v>
      </c>
      <c r="H294" s="2">
        <v>3</v>
      </c>
      <c r="I294" s="2" t="s">
        <v>289</v>
      </c>
      <c r="J294" s="2" t="s">
        <v>99</v>
      </c>
      <c r="K294" s="2">
        <v>2019</v>
      </c>
      <c r="W294" s="5" t="str" cm="1">
        <f t="array" ref="W294">_xlfn.TEXTJOIN(", ",TRUE, IF(COUNTIF(G294,"*"&amp;Afferenti!$A$1:'Afferenti'!$A$46&amp;"*"), Afferenti!$A$1:'Afferenti'!$A$46, ""))</f>
        <v>CONTI, CORNAMUSINI</v>
      </c>
    </row>
    <row r="295" spans="1:23" x14ac:dyDescent="0.2">
      <c r="A295" s="2" t="s">
        <v>1889</v>
      </c>
      <c r="B295" s="2" t="s">
        <v>1890</v>
      </c>
      <c r="C295" s="2" t="s">
        <v>511</v>
      </c>
      <c r="E295" s="2" t="s">
        <v>280</v>
      </c>
      <c r="F295" s="2" t="s">
        <v>957</v>
      </c>
      <c r="G295" s="2" t="s">
        <v>285</v>
      </c>
      <c r="H295" s="2">
        <v>3</v>
      </c>
      <c r="I295" s="2" t="s">
        <v>290</v>
      </c>
      <c r="J295" s="2" t="s">
        <v>291</v>
      </c>
      <c r="K295" s="2">
        <v>2019</v>
      </c>
      <c r="W295" s="5" t="str" cm="1">
        <f t="array" ref="W295">_xlfn.TEXTJOIN(", ",TRUE, IF(COUNTIF(G295,"*"&amp;Afferenti!$A$1:'Afferenti'!$A$46&amp;"*"), Afferenti!$A$1:'Afferenti'!$A$46, ""))</f>
        <v>CONTI, CORNAMUSINI</v>
      </c>
    </row>
    <row r="296" spans="1:23" x14ac:dyDescent="0.2">
      <c r="A296" s="2" t="s">
        <v>1889</v>
      </c>
      <c r="B296" s="2" t="s">
        <v>1890</v>
      </c>
      <c r="C296" s="2" t="s">
        <v>511</v>
      </c>
      <c r="E296" s="2" t="s">
        <v>280</v>
      </c>
      <c r="F296" s="2" t="s">
        <v>957</v>
      </c>
      <c r="G296" s="2" t="s">
        <v>292</v>
      </c>
      <c r="H296" s="2">
        <v>3</v>
      </c>
      <c r="I296" s="2" t="s">
        <v>293</v>
      </c>
      <c r="J296" s="2" t="s">
        <v>11</v>
      </c>
      <c r="K296" s="2">
        <v>2017</v>
      </c>
      <c r="L296" s="2" t="s">
        <v>284</v>
      </c>
      <c r="M296" s="2">
        <v>10</v>
      </c>
      <c r="N296" s="2">
        <v>45.677</v>
      </c>
      <c r="O296" s="2" t="s">
        <v>14</v>
      </c>
      <c r="P296" s="2">
        <v>30.928999999999998</v>
      </c>
      <c r="Q296" s="2" t="s">
        <v>14</v>
      </c>
      <c r="R296" s="2">
        <v>8</v>
      </c>
      <c r="S296" s="2">
        <v>44.53</v>
      </c>
      <c r="T296" s="2" t="s">
        <v>14</v>
      </c>
      <c r="U296" s="2">
        <v>72.448980000000006</v>
      </c>
      <c r="V296" s="2" t="s">
        <v>26</v>
      </c>
      <c r="W296" s="5" t="str" cm="1">
        <f t="array" ref="W296">_xlfn.TEXTJOIN(", ",TRUE, IF(COUNTIF(G296,"*"&amp;Afferenti!$A$1:'Afferenti'!$A$46&amp;"*"), Afferenti!$A$1:'Afferenti'!$A$46, ""))</f>
        <v>CONTI, CORNAMUSINI</v>
      </c>
    </row>
    <row r="297" spans="1:23" x14ac:dyDescent="0.2">
      <c r="A297" s="2" t="s">
        <v>1889</v>
      </c>
      <c r="B297" s="2" t="s">
        <v>1890</v>
      </c>
      <c r="C297" s="2" t="s">
        <v>511</v>
      </c>
      <c r="E297" s="2" t="s">
        <v>280</v>
      </c>
      <c r="F297" s="2" t="s">
        <v>957</v>
      </c>
      <c r="G297" s="2" t="s">
        <v>294</v>
      </c>
      <c r="H297" s="2">
        <v>3</v>
      </c>
      <c r="I297" s="2" t="s">
        <v>295</v>
      </c>
      <c r="J297" s="2" t="s">
        <v>291</v>
      </c>
      <c r="K297" s="2">
        <v>2015</v>
      </c>
      <c r="W297" s="5" t="str" cm="1">
        <f t="array" ref="W297">_xlfn.TEXTJOIN(", ",TRUE, IF(COUNTIF(G297,"*"&amp;Afferenti!$A$1:'Afferenti'!$A$46&amp;"*"), Afferenti!$A$1:'Afferenti'!$A$46, ""))</f>
        <v>CONTI, CORNAMUSINI</v>
      </c>
    </row>
    <row r="298" spans="1:23" x14ac:dyDescent="0.2">
      <c r="A298" s="2" t="s">
        <v>1889</v>
      </c>
      <c r="B298" s="2" t="s">
        <v>1890</v>
      </c>
      <c r="C298" s="2" t="s">
        <v>511</v>
      </c>
      <c r="E298" s="2" t="s">
        <v>280</v>
      </c>
      <c r="F298" s="2" t="s">
        <v>957</v>
      </c>
      <c r="G298" s="2" t="s">
        <v>296</v>
      </c>
      <c r="H298" s="2">
        <v>3</v>
      </c>
      <c r="I298" s="2" t="s">
        <v>297</v>
      </c>
      <c r="J298" s="2" t="s">
        <v>109</v>
      </c>
      <c r="K298" s="2">
        <v>2017</v>
      </c>
      <c r="L298" s="2" t="s">
        <v>298</v>
      </c>
      <c r="W298" s="5" t="str" cm="1">
        <f t="array" ref="W298">_xlfn.TEXTJOIN(", ",TRUE, IF(COUNTIF(G298,"*"&amp;Afferenti!$A$1:'Afferenti'!$A$46&amp;"*"), Afferenti!$A$1:'Afferenti'!$A$46, ""))</f>
        <v>CONTI, CORNAMUSINI</v>
      </c>
    </row>
    <row r="299" spans="1:23" x14ac:dyDescent="0.2">
      <c r="A299" s="2" t="s">
        <v>1889</v>
      </c>
      <c r="B299" s="2" t="s">
        <v>1890</v>
      </c>
      <c r="C299" s="2" t="s">
        <v>511</v>
      </c>
      <c r="E299" s="2" t="s">
        <v>280</v>
      </c>
      <c r="F299" s="2" t="s">
        <v>957</v>
      </c>
      <c r="G299" s="2" t="s">
        <v>296</v>
      </c>
      <c r="H299" s="2">
        <v>3</v>
      </c>
      <c r="I299" s="2" t="s">
        <v>299</v>
      </c>
      <c r="J299" s="2" t="s">
        <v>11</v>
      </c>
      <c r="K299" s="2">
        <v>2018</v>
      </c>
      <c r="L299" s="2" t="s">
        <v>300</v>
      </c>
      <c r="M299" s="2">
        <v>8</v>
      </c>
      <c r="N299" s="2">
        <v>51.472999999999999</v>
      </c>
      <c r="O299" s="2" t="s">
        <v>26</v>
      </c>
      <c r="P299" s="2">
        <v>24.260999999999999</v>
      </c>
      <c r="Q299" s="2" t="s">
        <v>13</v>
      </c>
      <c r="R299" s="2">
        <v>7</v>
      </c>
      <c r="S299" s="2">
        <v>47.77</v>
      </c>
      <c r="T299" s="2" t="s">
        <v>14</v>
      </c>
      <c r="U299" s="2">
        <v>62.5</v>
      </c>
      <c r="V299" s="2" t="s">
        <v>26</v>
      </c>
      <c r="W299" s="5" t="str" cm="1">
        <f t="array" ref="W299">_xlfn.TEXTJOIN(", ",TRUE, IF(COUNTIF(G299,"*"&amp;Afferenti!$A$1:'Afferenti'!$A$46&amp;"*"), Afferenti!$A$1:'Afferenti'!$A$46, ""))</f>
        <v>CONTI, CORNAMUSINI</v>
      </c>
    </row>
    <row r="300" spans="1:23" x14ac:dyDescent="0.2">
      <c r="A300" s="2" t="s">
        <v>1889</v>
      </c>
      <c r="B300" s="2" t="s">
        <v>1890</v>
      </c>
      <c r="C300" s="2" t="s">
        <v>511</v>
      </c>
      <c r="E300" s="2" t="s">
        <v>280</v>
      </c>
      <c r="F300" s="2" t="s">
        <v>957</v>
      </c>
      <c r="G300" s="2" t="s">
        <v>1803</v>
      </c>
      <c r="H300" s="2">
        <v>3</v>
      </c>
      <c r="I300" s="2" t="s">
        <v>1804</v>
      </c>
      <c r="J300" s="2" t="s">
        <v>11</v>
      </c>
      <c r="K300" s="2">
        <v>2015</v>
      </c>
      <c r="L300" s="2" t="s">
        <v>300</v>
      </c>
      <c r="M300" s="2">
        <v>46</v>
      </c>
      <c r="N300" s="2">
        <v>11.553000000000001</v>
      </c>
      <c r="O300" s="2" t="s">
        <v>13</v>
      </c>
      <c r="P300" s="2">
        <v>33.090000000000003</v>
      </c>
      <c r="Q300" s="2" t="s">
        <v>14</v>
      </c>
      <c r="R300" s="2">
        <v>42</v>
      </c>
      <c r="S300" s="2">
        <v>10.45</v>
      </c>
      <c r="T300" s="2" t="s">
        <v>13</v>
      </c>
      <c r="U300" s="2">
        <v>77.445999999999998</v>
      </c>
      <c r="V300" s="2" t="s">
        <v>33</v>
      </c>
      <c r="W300" s="5" t="str" cm="1">
        <f t="array" ref="W300">_xlfn.TEXTJOIN(", ",TRUE, IF(COUNTIF(G300,"*"&amp;Afferenti!$A$1:'Afferenti'!$A$46&amp;"*"), Afferenti!$A$1:'Afferenti'!$A$46, ""))</f>
        <v>CORNAMUSINI</v>
      </c>
    </row>
    <row r="301" spans="1:23" x14ac:dyDescent="0.2">
      <c r="A301" s="2" t="s">
        <v>1889</v>
      </c>
      <c r="B301" s="2" t="s">
        <v>1890</v>
      </c>
      <c r="C301" s="2" t="s">
        <v>511</v>
      </c>
      <c r="E301" s="2" t="s">
        <v>280</v>
      </c>
      <c r="F301" s="2" t="s">
        <v>957</v>
      </c>
      <c r="G301" s="2" t="s">
        <v>1520</v>
      </c>
      <c r="H301" s="2">
        <v>3</v>
      </c>
      <c r="I301" s="2" t="s">
        <v>1521</v>
      </c>
      <c r="J301" s="2" t="s">
        <v>43</v>
      </c>
      <c r="K301" s="2">
        <v>2019</v>
      </c>
      <c r="W301" s="5" t="str" cm="1">
        <f t="array" ref="W301">_xlfn.TEXTJOIN(", ",TRUE, IF(COUNTIF(G301,"*"&amp;Afferenti!$A$1:'Afferenti'!$A$46&amp;"*"), Afferenti!$A$1:'Afferenti'!$A$46, ""))</f>
        <v>CORNAMUSINI, TALARICO</v>
      </c>
    </row>
    <row r="302" spans="1:23" x14ac:dyDescent="0.2">
      <c r="A302" s="2" t="s">
        <v>1889</v>
      </c>
      <c r="B302" s="2" t="s">
        <v>1890</v>
      </c>
      <c r="C302" s="2" t="s">
        <v>511</v>
      </c>
      <c r="E302" s="2" t="s">
        <v>280</v>
      </c>
      <c r="F302" s="2" t="s">
        <v>957</v>
      </c>
      <c r="G302" s="2" t="s">
        <v>1520</v>
      </c>
      <c r="H302" s="2">
        <v>3</v>
      </c>
      <c r="I302" s="2" t="s">
        <v>1522</v>
      </c>
      <c r="J302" s="2" t="s">
        <v>43</v>
      </c>
      <c r="K302" s="2">
        <v>2019</v>
      </c>
      <c r="W302" s="5" t="str" cm="1">
        <f t="array" ref="W302">_xlfn.TEXTJOIN(", ",TRUE, IF(COUNTIF(G302,"*"&amp;Afferenti!$A$1:'Afferenti'!$A$46&amp;"*"), Afferenti!$A$1:'Afferenti'!$A$46, ""))</f>
        <v>CORNAMUSINI, TALARICO</v>
      </c>
    </row>
    <row r="303" spans="1:23" x14ac:dyDescent="0.2">
      <c r="A303" s="2" t="s">
        <v>1889</v>
      </c>
      <c r="B303" s="2" t="s">
        <v>1890</v>
      </c>
      <c r="C303" s="2" t="s">
        <v>511</v>
      </c>
      <c r="E303" s="2" t="s">
        <v>280</v>
      </c>
      <c r="F303" s="2" t="s">
        <v>957</v>
      </c>
      <c r="G303" s="2" t="s">
        <v>1523</v>
      </c>
      <c r="H303" s="2">
        <v>3</v>
      </c>
      <c r="I303" s="2" t="s">
        <v>1524</v>
      </c>
      <c r="J303" s="2" t="s">
        <v>11</v>
      </c>
      <c r="K303" s="2">
        <v>2018</v>
      </c>
      <c r="L303" s="2" t="s">
        <v>35</v>
      </c>
      <c r="M303" s="2">
        <v>11</v>
      </c>
      <c r="N303" s="2">
        <v>44.720999999999997</v>
      </c>
      <c r="O303" s="2" t="s">
        <v>14</v>
      </c>
      <c r="P303" s="2">
        <v>28.077000000000002</v>
      </c>
      <c r="Q303" s="2" t="s">
        <v>14</v>
      </c>
      <c r="R303" s="2">
        <v>10</v>
      </c>
      <c r="S303" s="2">
        <v>49.49</v>
      </c>
      <c r="T303" s="2" t="s">
        <v>14</v>
      </c>
      <c r="U303" s="2">
        <v>39.880949999999999</v>
      </c>
      <c r="V303" s="2" t="s">
        <v>14</v>
      </c>
      <c r="W303" s="5" t="str" cm="1">
        <f t="array" ref="W303">_xlfn.TEXTJOIN(", ",TRUE, IF(COUNTIF(G303,"*"&amp;Afferenti!$A$1:'Afferenti'!$A$46&amp;"*"), Afferenti!$A$1:'Afferenti'!$A$46, ""))</f>
        <v>CORNAMUSINI, TALARICO</v>
      </c>
    </row>
    <row r="304" spans="1:23" x14ac:dyDescent="0.2">
      <c r="A304" s="2" t="s">
        <v>1889</v>
      </c>
      <c r="B304" s="2" t="s">
        <v>1890</v>
      </c>
      <c r="C304" s="2" t="s">
        <v>511</v>
      </c>
      <c r="E304" s="2" t="s">
        <v>280</v>
      </c>
      <c r="F304" s="2" t="s">
        <v>957</v>
      </c>
      <c r="G304" s="2" t="s">
        <v>1525</v>
      </c>
      <c r="H304" s="2">
        <v>3</v>
      </c>
      <c r="I304" s="2" t="s">
        <v>1526</v>
      </c>
      <c r="J304" s="2" t="s">
        <v>72</v>
      </c>
      <c r="K304" s="2">
        <v>2016</v>
      </c>
      <c r="L304" s="2" t="s">
        <v>303</v>
      </c>
      <c r="W304" s="5" t="str" cm="1">
        <f t="array" ref="W304">_xlfn.TEXTJOIN(", ",TRUE, IF(COUNTIF(G304,"*"&amp;Afferenti!$A$1:'Afferenti'!$A$46&amp;"*"), Afferenti!$A$1:'Afferenti'!$A$46, ""))</f>
        <v>CORNAMUSINI, TALARICO</v>
      </c>
    </row>
    <row r="305" spans="1:23" x14ac:dyDescent="0.2">
      <c r="A305" s="2" t="s">
        <v>1889</v>
      </c>
      <c r="B305" s="2" t="s">
        <v>1890</v>
      </c>
      <c r="C305" s="2" t="s">
        <v>511</v>
      </c>
      <c r="E305" s="2" t="s">
        <v>280</v>
      </c>
      <c r="F305" s="2" t="s">
        <v>957</v>
      </c>
      <c r="G305" s="2" t="s">
        <v>301</v>
      </c>
      <c r="H305" s="2">
        <v>4</v>
      </c>
      <c r="I305" s="2" t="s">
        <v>302</v>
      </c>
      <c r="J305" s="2" t="s">
        <v>11</v>
      </c>
      <c r="K305" s="2">
        <v>2015</v>
      </c>
      <c r="L305" s="2" t="s">
        <v>303</v>
      </c>
      <c r="M305" s="2">
        <v>0</v>
      </c>
      <c r="N305" s="2">
        <v>43.768000000000001</v>
      </c>
      <c r="O305" s="2" t="s">
        <v>14</v>
      </c>
      <c r="P305" s="2">
        <v>92.391000000000005</v>
      </c>
      <c r="Q305" s="2" t="s">
        <v>33</v>
      </c>
      <c r="R305" s="2">
        <v>0</v>
      </c>
      <c r="S305" s="2">
        <v>100</v>
      </c>
      <c r="T305" s="2" t="s">
        <v>33</v>
      </c>
      <c r="W305" s="5" t="str" cm="1">
        <f t="array" ref="W305">_xlfn.TEXTJOIN(", ",TRUE, IF(COUNTIF(G305,"*"&amp;Afferenti!$A$1:'Afferenti'!$A$46&amp;"*"), Afferenti!$A$1:'Afferenti'!$A$46, ""))</f>
        <v>CONTI, CORNAMUSINI</v>
      </c>
    </row>
    <row r="306" spans="1:23" x14ac:dyDescent="0.2">
      <c r="A306" s="2" t="s">
        <v>1889</v>
      </c>
      <c r="B306" s="2" t="s">
        <v>1890</v>
      </c>
      <c r="C306" s="2" t="s">
        <v>511</v>
      </c>
      <c r="E306" s="2" t="s">
        <v>280</v>
      </c>
      <c r="F306" s="2" t="s">
        <v>957</v>
      </c>
      <c r="G306" s="2" t="s">
        <v>304</v>
      </c>
      <c r="H306" s="2">
        <v>4</v>
      </c>
      <c r="I306" s="2" t="s">
        <v>305</v>
      </c>
      <c r="J306" s="2" t="s">
        <v>72</v>
      </c>
      <c r="K306" s="2">
        <v>2015</v>
      </c>
      <c r="L306" s="2" t="s">
        <v>303</v>
      </c>
      <c r="W306" s="5" t="str" cm="1">
        <f t="array" ref="W306">_xlfn.TEXTJOIN(", ",TRUE, IF(COUNTIF(G306,"*"&amp;Afferenti!$A$1:'Afferenti'!$A$46&amp;"*"), Afferenti!$A$1:'Afferenti'!$A$46, ""))</f>
        <v>CONTI, CORNAMUSINI</v>
      </c>
    </row>
    <row r="307" spans="1:23" x14ac:dyDescent="0.2">
      <c r="A307" s="2" t="s">
        <v>1889</v>
      </c>
      <c r="B307" s="2" t="s">
        <v>1890</v>
      </c>
      <c r="C307" s="2" t="s">
        <v>511</v>
      </c>
      <c r="E307" s="2" t="s">
        <v>280</v>
      </c>
      <c r="F307" s="2" t="s">
        <v>957</v>
      </c>
      <c r="G307" s="2" t="s">
        <v>1527</v>
      </c>
      <c r="H307" s="2">
        <v>4</v>
      </c>
      <c r="I307" s="2" t="s">
        <v>1528</v>
      </c>
      <c r="J307" s="2" t="s">
        <v>43</v>
      </c>
      <c r="K307" s="2">
        <v>2018</v>
      </c>
      <c r="W307" s="5" t="str" cm="1">
        <f t="array" ref="W307">_xlfn.TEXTJOIN(", ",TRUE, IF(COUNTIF(G307,"*"&amp;Afferenti!$A$1:'Afferenti'!$A$46&amp;"*"), Afferenti!$A$1:'Afferenti'!$A$46, ""))</f>
        <v>CORNAMUSINI, TALARICO</v>
      </c>
    </row>
    <row r="308" spans="1:23" x14ac:dyDescent="0.2">
      <c r="A308" s="2" t="s">
        <v>1889</v>
      </c>
      <c r="B308" s="2" t="s">
        <v>1890</v>
      </c>
      <c r="C308" s="2" t="s">
        <v>511</v>
      </c>
      <c r="E308" s="2" t="s">
        <v>280</v>
      </c>
      <c r="F308" s="2" t="s">
        <v>957</v>
      </c>
      <c r="G308" s="2" t="s">
        <v>1527</v>
      </c>
      <c r="H308" s="2">
        <v>4</v>
      </c>
      <c r="I308" s="2" t="s">
        <v>1529</v>
      </c>
      <c r="J308" s="2" t="s">
        <v>43</v>
      </c>
      <c r="K308" s="2">
        <v>2019</v>
      </c>
      <c r="W308" s="5" t="str" cm="1">
        <f t="array" ref="W308">_xlfn.TEXTJOIN(", ",TRUE, IF(COUNTIF(G308,"*"&amp;Afferenti!$A$1:'Afferenti'!$A$46&amp;"*"), Afferenti!$A$1:'Afferenti'!$A$46, ""))</f>
        <v>CORNAMUSINI, TALARICO</v>
      </c>
    </row>
    <row r="309" spans="1:23" x14ac:dyDescent="0.2">
      <c r="A309" s="2" t="s">
        <v>1889</v>
      </c>
      <c r="B309" s="2" t="s">
        <v>1890</v>
      </c>
      <c r="C309" s="2" t="s">
        <v>511</v>
      </c>
      <c r="E309" s="2" t="s">
        <v>280</v>
      </c>
      <c r="F309" s="2" t="s">
        <v>957</v>
      </c>
      <c r="G309" s="2" t="s">
        <v>1530</v>
      </c>
      <c r="H309" s="2">
        <v>4</v>
      </c>
      <c r="I309" s="2" t="s">
        <v>1531</v>
      </c>
      <c r="J309" s="2" t="s">
        <v>43</v>
      </c>
      <c r="K309" s="2">
        <v>2019</v>
      </c>
      <c r="W309" s="5" t="str" cm="1">
        <f t="array" ref="W309">_xlfn.TEXTJOIN(", ",TRUE, IF(COUNTIF(G309,"*"&amp;Afferenti!$A$1:'Afferenti'!$A$46&amp;"*"), Afferenti!$A$1:'Afferenti'!$A$46, ""))</f>
        <v>CORNAMUSINI, TALARICO</v>
      </c>
    </row>
    <row r="310" spans="1:23" x14ac:dyDescent="0.2">
      <c r="A310" s="2" t="s">
        <v>1889</v>
      </c>
      <c r="B310" s="2" t="s">
        <v>1890</v>
      </c>
      <c r="C310" s="2" t="s">
        <v>511</v>
      </c>
      <c r="E310" s="2" t="s">
        <v>280</v>
      </c>
      <c r="F310" s="2" t="s">
        <v>957</v>
      </c>
      <c r="G310" s="2" t="s">
        <v>1530</v>
      </c>
      <c r="H310" s="2">
        <v>4</v>
      </c>
      <c r="I310" s="2" t="s">
        <v>1532</v>
      </c>
      <c r="J310" s="2" t="s">
        <v>43</v>
      </c>
      <c r="K310" s="2">
        <v>2019</v>
      </c>
      <c r="W310" s="5" t="str" cm="1">
        <f t="array" ref="W310">_xlfn.TEXTJOIN(", ",TRUE, IF(COUNTIF(G310,"*"&amp;Afferenti!$A$1:'Afferenti'!$A$46&amp;"*"), Afferenti!$A$1:'Afferenti'!$A$46, ""))</f>
        <v>CORNAMUSINI, TALARICO</v>
      </c>
    </row>
    <row r="311" spans="1:23" x14ac:dyDescent="0.2">
      <c r="A311" s="2" t="s">
        <v>1889</v>
      </c>
      <c r="B311" s="2" t="s">
        <v>1890</v>
      </c>
      <c r="C311" s="2" t="s">
        <v>511</v>
      </c>
      <c r="E311" s="2" t="s">
        <v>280</v>
      </c>
      <c r="F311" s="2" t="s">
        <v>957</v>
      </c>
      <c r="G311" s="2" t="s">
        <v>1533</v>
      </c>
      <c r="H311" s="2">
        <v>4</v>
      </c>
      <c r="I311" s="2" t="s">
        <v>1534</v>
      </c>
      <c r="J311" s="2" t="s">
        <v>43</v>
      </c>
      <c r="K311" s="2">
        <v>2019</v>
      </c>
      <c r="W311" s="5" t="str" cm="1">
        <f t="array" ref="W311">_xlfn.TEXTJOIN(", ",TRUE, IF(COUNTIF(G311,"*"&amp;Afferenti!$A$1:'Afferenti'!$A$46&amp;"*"), Afferenti!$A$1:'Afferenti'!$A$46, ""))</f>
        <v>CORNAMUSINI, TALARICO</v>
      </c>
    </row>
    <row r="312" spans="1:23" x14ac:dyDescent="0.2">
      <c r="A312" s="2" t="s">
        <v>1889</v>
      </c>
      <c r="B312" s="2" t="s">
        <v>1890</v>
      </c>
      <c r="C312" s="2" t="s">
        <v>511</v>
      </c>
      <c r="E312" s="2" t="s">
        <v>280</v>
      </c>
      <c r="F312" s="2" t="s">
        <v>957</v>
      </c>
      <c r="G312" s="2" t="s">
        <v>1533</v>
      </c>
      <c r="H312" s="2">
        <v>4</v>
      </c>
      <c r="I312" s="2" t="s">
        <v>1535</v>
      </c>
      <c r="J312" s="2" t="s">
        <v>43</v>
      </c>
      <c r="K312" s="2">
        <v>2019</v>
      </c>
      <c r="W312" s="5" t="str" cm="1">
        <f t="array" ref="W312">_xlfn.TEXTJOIN(", ",TRUE, IF(COUNTIF(G312,"*"&amp;Afferenti!$A$1:'Afferenti'!$A$46&amp;"*"), Afferenti!$A$1:'Afferenti'!$A$46, ""))</f>
        <v>CORNAMUSINI, TALARICO</v>
      </c>
    </row>
    <row r="313" spans="1:23" x14ac:dyDescent="0.2">
      <c r="A313" s="2" t="s">
        <v>1889</v>
      </c>
      <c r="B313" s="2" t="s">
        <v>1890</v>
      </c>
      <c r="C313" s="2" t="s">
        <v>511</v>
      </c>
      <c r="E313" s="2" t="s">
        <v>280</v>
      </c>
      <c r="F313" s="2" t="s">
        <v>957</v>
      </c>
      <c r="G313" s="2" t="s">
        <v>1533</v>
      </c>
      <c r="H313" s="2">
        <v>4</v>
      </c>
      <c r="I313" s="2" t="s">
        <v>1536</v>
      </c>
      <c r="J313" s="2" t="s">
        <v>43</v>
      </c>
      <c r="K313" s="2">
        <v>2019</v>
      </c>
      <c r="W313" s="5" t="str" cm="1">
        <f t="array" ref="W313">_xlfn.TEXTJOIN(", ",TRUE, IF(COUNTIF(G313,"*"&amp;Afferenti!$A$1:'Afferenti'!$A$46&amp;"*"), Afferenti!$A$1:'Afferenti'!$A$46, ""))</f>
        <v>CORNAMUSINI, TALARICO</v>
      </c>
    </row>
    <row r="314" spans="1:23" x14ac:dyDescent="0.2">
      <c r="A314" s="2" t="s">
        <v>1889</v>
      </c>
      <c r="B314" s="2" t="s">
        <v>1890</v>
      </c>
      <c r="C314" s="2" t="s">
        <v>511</v>
      </c>
      <c r="E314" s="2" t="s">
        <v>280</v>
      </c>
      <c r="F314" s="2" t="s">
        <v>957</v>
      </c>
      <c r="G314" s="2" t="s">
        <v>308</v>
      </c>
      <c r="H314" s="2">
        <v>5</v>
      </c>
      <c r="I314" s="2" t="s">
        <v>309</v>
      </c>
      <c r="J314" s="2" t="s">
        <v>11</v>
      </c>
      <c r="K314" s="2">
        <v>2018</v>
      </c>
      <c r="L314" s="2" t="s">
        <v>303</v>
      </c>
      <c r="M314" s="2">
        <v>1</v>
      </c>
      <c r="N314" s="2">
        <v>85.909000000000006</v>
      </c>
      <c r="O314" s="2" t="s">
        <v>33</v>
      </c>
      <c r="P314" s="2">
        <v>75.504999999999995</v>
      </c>
      <c r="Q314" s="2" t="s">
        <v>33</v>
      </c>
      <c r="R314" s="2">
        <v>0</v>
      </c>
      <c r="S314" s="2">
        <v>100</v>
      </c>
      <c r="T314" s="2" t="s">
        <v>33</v>
      </c>
      <c r="W314" s="5" t="str" cm="1">
        <f t="array" ref="W314">_xlfn.TEXTJOIN(", ",TRUE, IF(COUNTIF(G314,"*"&amp;Afferenti!$A$1:'Afferenti'!$A$46&amp;"*"), Afferenti!$A$1:'Afferenti'!$A$46, ""))</f>
        <v>CONTI, CORNAMUSINI</v>
      </c>
    </row>
    <row r="315" spans="1:23" x14ac:dyDescent="0.2">
      <c r="A315" s="2" t="s">
        <v>1889</v>
      </c>
      <c r="B315" s="2" t="s">
        <v>1890</v>
      </c>
      <c r="C315" s="2" t="s">
        <v>511</v>
      </c>
      <c r="E315" s="2" t="s">
        <v>280</v>
      </c>
      <c r="F315" s="2" t="s">
        <v>957</v>
      </c>
      <c r="G315" s="2" t="s">
        <v>310</v>
      </c>
      <c r="H315" s="2">
        <v>5</v>
      </c>
      <c r="I315" s="2" t="s">
        <v>311</v>
      </c>
      <c r="J315" s="2" t="s">
        <v>99</v>
      </c>
      <c r="K315" s="2">
        <v>2015</v>
      </c>
      <c r="W315" s="5" t="str" cm="1">
        <f t="array" ref="W315">_xlfn.TEXTJOIN(", ",TRUE, IF(COUNTIF(G315,"*"&amp;Afferenti!$A$1:'Afferenti'!$A$46&amp;"*"), Afferenti!$A$1:'Afferenti'!$A$46, ""))</f>
        <v>CONTI, CORNAMUSINI</v>
      </c>
    </row>
    <row r="316" spans="1:23" x14ac:dyDescent="0.2">
      <c r="A316" s="2" t="s">
        <v>1889</v>
      </c>
      <c r="B316" s="2" t="s">
        <v>1890</v>
      </c>
      <c r="C316" s="2" t="s">
        <v>511</v>
      </c>
      <c r="E316" s="2" t="s">
        <v>280</v>
      </c>
      <c r="F316" s="2" t="s">
        <v>957</v>
      </c>
      <c r="G316" s="2" t="s">
        <v>1537</v>
      </c>
      <c r="H316" s="2">
        <v>5</v>
      </c>
      <c r="I316" s="2" t="s">
        <v>1538</v>
      </c>
      <c r="J316" s="2" t="s">
        <v>43</v>
      </c>
      <c r="K316" s="2">
        <v>2018</v>
      </c>
      <c r="W316" s="5" t="str" cm="1">
        <f t="array" ref="W316">_xlfn.TEXTJOIN(", ",TRUE, IF(COUNTIF(G316,"*"&amp;Afferenti!$A$1:'Afferenti'!$A$46&amp;"*"), Afferenti!$A$1:'Afferenti'!$A$46, ""))</f>
        <v>CORNAMUSINI, TALARICO</v>
      </c>
    </row>
    <row r="317" spans="1:23" x14ac:dyDescent="0.2">
      <c r="A317" s="2" t="s">
        <v>1889</v>
      </c>
      <c r="B317" s="2" t="s">
        <v>1890</v>
      </c>
      <c r="C317" s="2" t="s">
        <v>511</v>
      </c>
      <c r="E317" s="2" t="s">
        <v>280</v>
      </c>
      <c r="F317" s="2" t="s">
        <v>957</v>
      </c>
      <c r="G317" s="2" t="s">
        <v>1537</v>
      </c>
      <c r="H317" s="2">
        <v>5</v>
      </c>
      <c r="I317" s="2" t="s">
        <v>1539</v>
      </c>
      <c r="J317" s="2" t="s">
        <v>43</v>
      </c>
      <c r="K317" s="2">
        <v>2018</v>
      </c>
      <c r="W317" s="5" t="str" cm="1">
        <f t="array" ref="W317">_xlfn.TEXTJOIN(", ",TRUE, IF(COUNTIF(G317,"*"&amp;Afferenti!$A$1:'Afferenti'!$A$46&amp;"*"), Afferenti!$A$1:'Afferenti'!$A$46, ""))</f>
        <v>CORNAMUSINI, TALARICO</v>
      </c>
    </row>
    <row r="318" spans="1:23" x14ac:dyDescent="0.2">
      <c r="A318" s="2" t="s">
        <v>1889</v>
      </c>
      <c r="B318" s="2" t="s">
        <v>1890</v>
      </c>
      <c r="C318" s="2" t="s">
        <v>511</v>
      </c>
      <c r="E318" s="2" t="s">
        <v>280</v>
      </c>
      <c r="F318" s="2" t="s">
        <v>957</v>
      </c>
      <c r="G318" s="2" t="s">
        <v>1537</v>
      </c>
      <c r="H318" s="2">
        <v>5</v>
      </c>
      <c r="I318" s="2" t="s">
        <v>1540</v>
      </c>
      <c r="J318" s="2" t="s">
        <v>11</v>
      </c>
      <c r="K318" s="2">
        <v>2018</v>
      </c>
      <c r="L318" s="2" t="s">
        <v>690</v>
      </c>
      <c r="M318" s="2">
        <v>6</v>
      </c>
      <c r="N318" s="2">
        <v>59.343000000000004</v>
      </c>
      <c r="O318" s="2" t="s">
        <v>26</v>
      </c>
      <c r="P318" s="2">
        <v>29.516999999999999</v>
      </c>
      <c r="Q318" s="2" t="s">
        <v>14</v>
      </c>
      <c r="R318" s="2">
        <v>6</v>
      </c>
      <c r="S318" s="2">
        <v>53.15</v>
      </c>
      <c r="T318" s="2" t="s">
        <v>26</v>
      </c>
      <c r="U318" s="2">
        <v>7.4468082999999998</v>
      </c>
      <c r="V318" s="2" t="s">
        <v>13</v>
      </c>
      <c r="W318" s="5" t="str" cm="1">
        <f t="array" ref="W318">_xlfn.TEXTJOIN(", ",TRUE, IF(COUNTIF(G318,"*"&amp;Afferenti!$A$1:'Afferenti'!$A$46&amp;"*"), Afferenti!$A$1:'Afferenti'!$A$46, ""))</f>
        <v>CORNAMUSINI, TALARICO</v>
      </c>
    </row>
    <row r="319" spans="1:23" x14ac:dyDescent="0.2">
      <c r="A319" s="2" t="s">
        <v>1889</v>
      </c>
      <c r="B319" s="2" t="s">
        <v>1890</v>
      </c>
      <c r="C319" s="2" t="s">
        <v>511</v>
      </c>
      <c r="E319" s="2" t="s">
        <v>280</v>
      </c>
      <c r="F319" s="2" t="s">
        <v>957</v>
      </c>
      <c r="G319" s="2" t="s">
        <v>312</v>
      </c>
      <c r="H319" s="2">
        <v>5</v>
      </c>
      <c r="I319" s="2" t="s">
        <v>313</v>
      </c>
      <c r="J319" s="2" t="s">
        <v>43</v>
      </c>
      <c r="K319" s="2">
        <v>2019</v>
      </c>
      <c r="W319" s="5" t="str" cm="1">
        <f t="array" ref="W319">_xlfn.TEXTJOIN(", ",TRUE, IF(COUNTIF(G319,"*"&amp;Afferenti!$A$1:'Afferenti'!$A$46&amp;"*"), Afferenti!$A$1:'Afferenti'!$A$46, ""))</f>
        <v>CONTI, CORNAMUSINI, TALARICO</v>
      </c>
    </row>
    <row r="320" spans="1:23" x14ac:dyDescent="0.2">
      <c r="A320" s="2" t="s">
        <v>1889</v>
      </c>
      <c r="B320" s="2" t="s">
        <v>1890</v>
      </c>
      <c r="C320" s="2" t="s">
        <v>511</v>
      </c>
      <c r="E320" s="2" t="s">
        <v>280</v>
      </c>
      <c r="F320" s="2" t="s">
        <v>957</v>
      </c>
      <c r="G320" s="2" t="s">
        <v>312</v>
      </c>
      <c r="H320" s="2">
        <v>5</v>
      </c>
      <c r="I320" s="2" t="s">
        <v>314</v>
      </c>
      <c r="J320" s="2" t="s">
        <v>109</v>
      </c>
      <c r="K320" s="2">
        <v>2019</v>
      </c>
      <c r="W320" s="5" t="str" cm="1">
        <f t="array" ref="W320">_xlfn.TEXTJOIN(", ",TRUE, IF(COUNTIF(G320,"*"&amp;Afferenti!$A$1:'Afferenti'!$A$46&amp;"*"), Afferenti!$A$1:'Afferenti'!$A$46, ""))</f>
        <v>CONTI, CORNAMUSINI, TALARICO</v>
      </c>
    </row>
    <row r="321" spans="1:23" x14ac:dyDescent="0.2">
      <c r="A321" s="2" t="s">
        <v>1889</v>
      </c>
      <c r="B321" s="2" t="s">
        <v>1890</v>
      </c>
      <c r="C321" s="2" t="s">
        <v>511</v>
      </c>
      <c r="E321" s="2" t="s">
        <v>280</v>
      </c>
      <c r="F321" s="2" t="s">
        <v>957</v>
      </c>
      <c r="G321" s="2" t="s">
        <v>312</v>
      </c>
      <c r="H321" s="2">
        <v>5</v>
      </c>
      <c r="I321" s="2" t="s">
        <v>315</v>
      </c>
      <c r="J321" s="2" t="s">
        <v>43</v>
      </c>
      <c r="K321" s="2">
        <v>2019</v>
      </c>
      <c r="W321" s="5" t="str" cm="1">
        <f t="array" ref="W321">_xlfn.TEXTJOIN(", ",TRUE, IF(COUNTIF(G321,"*"&amp;Afferenti!$A$1:'Afferenti'!$A$46&amp;"*"), Afferenti!$A$1:'Afferenti'!$A$46, ""))</f>
        <v>CONTI, CORNAMUSINI, TALARICO</v>
      </c>
    </row>
    <row r="322" spans="1:23" x14ac:dyDescent="0.2">
      <c r="A322" s="2" t="s">
        <v>1889</v>
      </c>
      <c r="B322" s="2" t="s">
        <v>1890</v>
      </c>
      <c r="C322" s="2" t="s">
        <v>511</v>
      </c>
      <c r="E322" s="2" t="s">
        <v>280</v>
      </c>
      <c r="F322" s="2" t="s">
        <v>957</v>
      </c>
      <c r="G322" s="2" t="s">
        <v>1541</v>
      </c>
      <c r="H322" s="2">
        <v>5</v>
      </c>
      <c r="I322" s="2" t="s">
        <v>1542</v>
      </c>
      <c r="J322" s="2" t="s">
        <v>43</v>
      </c>
      <c r="K322" s="2">
        <v>2019</v>
      </c>
      <c r="W322" s="5" t="str" cm="1">
        <f t="array" ref="W322">_xlfn.TEXTJOIN(", ",TRUE, IF(COUNTIF(G322,"*"&amp;Afferenti!$A$1:'Afferenti'!$A$46&amp;"*"), Afferenti!$A$1:'Afferenti'!$A$46, ""))</f>
        <v>CORNAMUSINI, TALARICO</v>
      </c>
    </row>
    <row r="323" spans="1:23" x14ac:dyDescent="0.2">
      <c r="A323" s="2" t="s">
        <v>1889</v>
      </c>
      <c r="B323" s="2" t="s">
        <v>1890</v>
      </c>
      <c r="C323" s="2" t="s">
        <v>511</v>
      </c>
      <c r="E323" s="2" t="s">
        <v>280</v>
      </c>
      <c r="F323" s="2" t="s">
        <v>957</v>
      </c>
      <c r="G323" s="2" t="s">
        <v>1541</v>
      </c>
      <c r="H323" s="2">
        <v>5</v>
      </c>
      <c r="I323" s="2" t="s">
        <v>1543</v>
      </c>
      <c r="J323" s="2" t="s">
        <v>43</v>
      </c>
      <c r="K323" s="2">
        <v>2019</v>
      </c>
      <c r="W323" s="5" t="str" cm="1">
        <f t="array" ref="W323">_xlfn.TEXTJOIN(", ",TRUE, IF(COUNTIF(G323,"*"&amp;Afferenti!$A$1:'Afferenti'!$A$46&amp;"*"), Afferenti!$A$1:'Afferenti'!$A$46, ""))</f>
        <v>CORNAMUSINI, TALARICO</v>
      </c>
    </row>
    <row r="324" spans="1:23" x14ac:dyDescent="0.2">
      <c r="A324" s="2" t="s">
        <v>1889</v>
      </c>
      <c r="B324" s="2" t="s">
        <v>1890</v>
      </c>
      <c r="C324" s="2" t="s">
        <v>511</v>
      </c>
      <c r="E324" s="2" t="s">
        <v>280</v>
      </c>
      <c r="F324" s="2" t="s">
        <v>957</v>
      </c>
      <c r="G324" s="2" t="s">
        <v>1541</v>
      </c>
      <c r="H324" s="2">
        <v>5</v>
      </c>
      <c r="I324" s="2" t="s">
        <v>1544</v>
      </c>
      <c r="J324" s="2" t="s">
        <v>109</v>
      </c>
      <c r="K324" s="2">
        <v>2019</v>
      </c>
      <c r="W324" s="5" t="str" cm="1">
        <f t="array" ref="W324">_xlfn.TEXTJOIN(", ",TRUE, IF(COUNTIF(G324,"*"&amp;Afferenti!$A$1:'Afferenti'!$A$46&amp;"*"), Afferenti!$A$1:'Afferenti'!$A$46, ""))</f>
        <v>CORNAMUSINI, TALARICO</v>
      </c>
    </row>
    <row r="325" spans="1:23" x14ac:dyDescent="0.2">
      <c r="A325" s="2" t="s">
        <v>1889</v>
      </c>
      <c r="B325" s="2" t="s">
        <v>1890</v>
      </c>
      <c r="C325" s="2" t="s">
        <v>511</v>
      </c>
      <c r="E325" s="2" t="s">
        <v>280</v>
      </c>
      <c r="F325" s="2" t="s">
        <v>957</v>
      </c>
      <c r="G325" s="2" t="s">
        <v>1545</v>
      </c>
      <c r="H325" s="2">
        <v>5</v>
      </c>
      <c r="I325" s="2" t="s">
        <v>1546</v>
      </c>
      <c r="J325" s="2" t="s">
        <v>43</v>
      </c>
      <c r="K325" s="2">
        <v>2019</v>
      </c>
      <c r="W325" s="5" t="str" cm="1">
        <f t="array" ref="W325">_xlfn.TEXTJOIN(", ",TRUE, IF(COUNTIF(G325,"*"&amp;Afferenti!$A$1:'Afferenti'!$A$46&amp;"*"), Afferenti!$A$1:'Afferenti'!$A$46, ""))</f>
        <v>CORNAMUSINI, TALARICO</v>
      </c>
    </row>
    <row r="326" spans="1:23" x14ac:dyDescent="0.2">
      <c r="A326" s="2" t="s">
        <v>1889</v>
      </c>
      <c r="B326" s="2" t="s">
        <v>1890</v>
      </c>
      <c r="C326" s="2" t="s">
        <v>511</v>
      </c>
      <c r="E326" s="2" t="s">
        <v>280</v>
      </c>
      <c r="F326" s="2" t="s">
        <v>957</v>
      </c>
      <c r="G326" s="2" t="s">
        <v>1545</v>
      </c>
      <c r="H326" s="2">
        <v>5</v>
      </c>
      <c r="I326" s="2" t="s">
        <v>1547</v>
      </c>
      <c r="J326" s="2" t="s">
        <v>43</v>
      </c>
      <c r="K326" s="2">
        <v>2019</v>
      </c>
      <c r="W326" s="5" t="str" cm="1">
        <f t="array" ref="W326">_xlfn.TEXTJOIN(", ",TRUE, IF(COUNTIF(G326,"*"&amp;Afferenti!$A$1:'Afferenti'!$A$46&amp;"*"), Afferenti!$A$1:'Afferenti'!$A$46, ""))</f>
        <v>CORNAMUSINI, TALARICO</v>
      </c>
    </row>
    <row r="327" spans="1:23" x14ac:dyDescent="0.2">
      <c r="A327" s="2" t="s">
        <v>1889</v>
      </c>
      <c r="B327" s="2" t="s">
        <v>1890</v>
      </c>
      <c r="C327" s="2" t="s">
        <v>511</v>
      </c>
      <c r="E327" s="2" t="s">
        <v>280</v>
      </c>
      <c r="F327" s="2" t="s">
        <v>957</v>
      </c>
      <c r="G327" s="2" t="s">
        <v>1545</v>
      </c>
      <c r="H327" s="2">
        <v>5</v>
      </c>
      <c r="I327" s="2" t="s">
        <v>1548</v>
      </c>
      <c r="J327" s="2" t="s">
        <v>43</v>
      </c>
      <c r="K327" s="2">
        <v>2019</v>
      </c>
      <c r="W327" s="5" t="str" cm="1">
        <f t="array" ref="W327">_xlfn.TEXTJOIN(", ",TRUE, IF(COUNTIF(G327,"*"&amp;Afferenti!$A$1:'Afferenti'!$A$46&amp;"*"), Afferenti!$A$1:'Afferenti'!$A$46, ""))</f>
        <v>CORNAMUSINI, TALARICO</v>
      </c>
    </row>
    <row r="328" spans="1:23" x14ac:dyDescent="0.2">
      <c r="A328" s="2" t="s">
        <v>1889</v>
      </c>
      <c r="B328" s="2" t="s">
        <v>1890</v>
      </c>
      <c r="C328" s="2" t="s">
        <v>511</v>
      </c>
      <c r="E328" s="2" t="s">
        <v>280</v>
      </c>
      <c r="F328" s="2" t="s">
        <v>957</v>
      </c>
      <c r="G328" s="2" t="s">
        <v>1549</v>
      </c>
      <c r="H328" s="2">
        <v>5</v>
      </c>
      <c r="I328" s="2" t="s">
        <v>1550</v>
      </c>
      <c r="J328" s="2" t="s">
        <v>11</v>
      </c>
      <c r="K328" s="2">
        <v>2016</v>
      </c>
      <c r="L328" s="2" t="s">
        <v>1551</v>
      </c>
      <c r="M328" s="2">
        <v>118</v>
      </c>
      <c r="N328" s="2">
        <v>4.7839999999999998</v>
      </c>
      <c r="O328" s="2" t="s">
        <v>13</v>
      </c>
      <c r="P328" s="2">
        <v>7.9050000000000002</v>
      </c>
      <c r="Q328" s="2" t="s">
        <v>13</v>
      </c>
      <c r="R328" s="2">
        <v>111</v>
      </c>
      <c r="S328" s="2">
        <v>3.52</v>
      </c>
      <c r="T328" s="2" t="s">
        <v>13</v>
      </c>
      <c r="W328" s="5" t="str" cm="1">
        <f t="array" ref="W328">_xlfn.TEXTJOIN(", ",TRUE, IF(COUNTIF(G328,"*"&amp;Afferenti!$A$1:'Afferenti'!$A$46&amp;"*"), Afferenti!$A$1:'Afferenti'!$A$46, ""))</f>
        <v>CORNAMUSINI, TALARICO</v>
      </c>
    </row>
    <row r="329" spans="1:23" x14ac:dyDescent="0.2">
      <c r="A329" s="2" t="s">
        <v>1889</v>
      </c>
      <c r="B329" s="2" t="s">
        <v>1890</v>
      </c>
      <c r="C329" s="2" t="s">
        <v>511</v>
      </c>
      <c r="E329" s="2" t="s">
        <v>280</v>
      </c>
      <c r="F329" s="2" t="s">
        <v>957</v>
      </c>
      <c r="G329" s="2" t="s">
        <v>1552</v>
      </c>
      <c r="H329" s="2">
        <v>5</v>
      </c>
      <c r="I329" s="2" t="s">
        <v>1553</v>
      </c>
      <c r="J329" s="2" t="s">
        <v>109</v>
      </c>
      <c r="K329" s="2">
        <v>2017</v>
      </c>
      <c r="L329" s="2" t="s">
        <v>298</v>
      </c>
      <c r="W329" s="5" t="str" cm="1">
        <f t="array" ref="W329">_xlfn.TEXTJOIN(", ",TRUE, IF(COUNTIF(G329,"*"&amp;Afferenti!$A$1:'Afferenti'!$A$46&amp;"*"), Afferenti!$A$1:'Afferenti'!$A$46, ""))</f>
        <v>CORNAMUSINI, TALARICO</v>
      </c>
    </row>
    <row r="330" spans="1:23" x14ac:dyDescent="0.2">
      <c r="A330" s="2" t="s">
        <v>1889</v>
      </c>
      <c r="B330" s="2" t="s">
        <v>1890</v>
      </c>
      <c r="C330" s="2" t="s">
        <v>511</v>
      </c>
      <c r="E330" s="2" t="s">
        <v>280</v>
      </c>
      <c r="F330" s="2" t="s">
        <v>957</v>
      </c>
      <c r="G330" s="2" t="s">
        <v>1552</v>
      </c>
      <c r="H330" s="2">
        <v>5</v>
      </c>
      <c r="I330" s="2" t="s">
        <v>1554</v>
      </c>
      <c r="J330" s="2" t="s">
        <v>43</v>
      </c>
      <c r="K330" s="2">
        <v>2018</v>
      </c>
      <c r="W330" s="5" t="str" cm="1">
        <f t="array" ref="W330">_xlfn.TEXTJOIN(", ",TRUE, IF(COUNTIF(G330,"*"&amp;Afferenti!$A$1:'Afferenti'!$A$46&amp;"*"), Afferenti!$A$1:'Afferenti'!$A$46, ""))</f>
        <v>CORNAMUSINI, TALARICO</v>
      </c>
    </row>
    <row r="331" spans="1:23" x14ac:dyDescent="0.2">
      <c r="A331" s="2" t="s">
        <v>1889</v>
      </c>
      <c r="B331" s="2" t="s">
        <v>1890</v>
      </c>
      <c r="C331" s="2" t="s">
        <v>511</v>
      </c>
      <c r="E331" s="2" t="s">
        <v>280</v>
      </c>
      <c r="F331" s="2" t="s">
        <v>957</v>
      </c>
      <c r="G331" s="2" t="s">
        <v>318</v>
      </c>
      <c r="H331" s="2">
        <v>6</v>
      </c>
      <c r="I331" s="2" t="s">
        <v>319</v>
      </c>
      <c r="J331" s="2" t="s">
        <v>43</v>
      </c>
      <c r="K331" s="2">
        <v>2019</v>
      </c>
      <c r="W331" s="5" t="str" cm="1">
        <f t="array" ref="W331">_xlfn.TEXTJOIN(", ",TRUE, IF(COUNTIF(G331,"*"&amp;Afferenti!$A$1:'Afferenti'!$A$46&amp;"*"), Afferenti!$A$1:'Afferenti'!$A$46, ""))</f>
        <v>CONTI, CORNAMUSINI, TALARICO</v>
      </c>
    </row>
    <row r="332" spans="1:23" x14ac:dyDescent="0.2">
      <c r="A332" s="2" t="s">
        <v>1889</v>
      </c>
      <c r="B332" s="2" t="s">
        <v>1890</v>
      </c>
      <c r="C332" s="2" t="s">
        <v>511</v>
      </c>
      <c r="E332" s="2" t="s">
        <v>280</v>
      </c>
      <c r="F332" s="2" t="s">
        <v>957</v>
      </c>
      <c r="G332" s="2" t="s">
        <v>320</v>
      </c>
      <c r="H332" s="2">
        <v>6</v>
      </c>
      <c r="I332" s="2" t="s">
        <v>321</v>
      </c>
      <c r="J332" s="2" t="s">
        <v>43</v>
      </c>
      <c r="K332" s="2">
        <v>2019</v>
      </c>
      <c r="W332" s="5" t="str" cm="1">
        <f t="array" ref="W332">_xlfn.TEXTJOIN(", ",TRUE, IF(COUNTIF(G332,"*"&amp;Afferenti!$A$1:'Afferenti'!$A$46&amp;"*"), Afferenti!$A$1:'Afferenti'!$A$46, ""))</f>
        <v>CONTI, CORNAMUSINI, TALARICO</v>
      </c>
    </row>
    <row r="333" spans="1:23" x14ac:dyDescent="0.2">
      <c r="A333" s="2" t="s">
        <v>1889</v>
      </c>
      <c r="B333" s="2" t="s">
        <v>1890</v>
      </c>
      <c r="C333" s="2" t="s">
        <v>511</v>
      </c>
      <c r="E333" s="2" t="s">
        <v>280</v>
      </c>
      <c r="F333" s="2" t="s">
        <v>957</v>
      </c>
      <c r="G333" s="2" t="s">
        <v>320</v>
      </c>
      <c r="H333" s="2">
        <v>6</v>
      </c>
      <c r="I333" s="2" t="s">
        <v>322</v>
      </c>
      <c r="J333" s="2" t="s">
        <v>43</v>
      </c>
      <c r="K333" s="2">
        <v>2019</v>
      </c>
      <c r="W333" s="5" t="str" cm="1">
        <f t="array" ref="W333">_xlfn.TEXTJOIN(", ",TRUE, IF(COUNTIF(G333,"*"&amp;Afferenti!$A$1:'Afferenti'!$A$46&amp;"*"), Afferenti!$A$1:'Afferenti'!$A$46, ""))</f>
        <v>CONTI, CORNAMUSINI, TALARICO</v>
      </c>
    </row>
    <row r="334" spans="1:23" x14ac:dyDescent="0.2">
      <c r="A334" s="2" t="s">
        <v>323</v>
      </c>
      <c r="B334" s="2" t="s">
        <v>324</v>
      </c>
      <c r="C334" s="2" t="s">
        <v>325</v>
      </c>
      <c r="E334" s="2" t="s">
        <v>280</v>
      </c>
      <c r="F334" s="2" t="s">
        <v>102</v>
      </c>
      <c r="G334" s="2" t="s">
        <v>326</v>
      </c>
      <c r="H334" s="2">
        <v>1</v>
      </c>
      <c r="I334" s="2" t="s">
        <v>327</v>
      </c>
      <c r="J334" s="2" t="s">
        <v>11</v>
      </c>
      <c r="K334" s="2">
        <v>2016</v>
      </c>
      <c r="L334" s="2" t="s">
        <v>328</v>
      </c>
      <c r="M334" s="2">
        <v>157</v>
      </c>
      <c r="N334" s="2">
        <v>1.9159999999999999</v>
      </c>
      <c r="O334" s="2" t="s">
        <v>13</v>
      </c>
      <c r="P334" s="2">
        <v>16.515999999999998</v>
      </c>
      <c r="Q334" s="2" t="s">
        <v>13</v>
      </c>
      <c r="R334" s="2">
        <v>136</v>
      </c>
      <c r="S334" s="2">
        <v>2.2599999999999998</v>
      </c>
      <c r="T334" s="2" t="s">
        <v>13</v>
      </c>
      <c r="U334" s="2">
        <v>9.3886459999999996</v>
      </c>
      <c r="V334" s="2" t="s">
        <v>13</v>
      </c>
      <c r="W334" s="5" t="str" cm="1">
        <f t="array" ref="W334">_xlfn.TEXTJOIN(", ",TRUE, IF(COUNTIF(G334,"*"&amp;Afferenti!$A$1:'Afferenti'!$A$46&amp;"*"), Afferenti!$A$1:'Afferenti'!$A$46, ""))</f>
        <v>CORSI</v>
      </c>
    </row>
    <row r="335" spans="1:23" x14ac:dyDescent="0.2">
      <c r="A335" s="2" t="s">
        <v>323</v>
      </c>
      <c r="B335" s="2" t="s">
        <v>324</v>
      </c>
      <c r="C335" s="2" t="s">
        <v>325</v>
      </c>
      <c r="E335" s="2" t="s">
        <v>280</v>
      </c>
      <c r="F335" s="2" t="s">
        <v>102</v>
      </c>
      <c r="G335" s="2" t="s">
        <v>326</v>
      </c>
      <c r="H335" s="2">
        <v>1</v>
      </c>
      <c r="I335" s="2" t="s">
        <v>329</v>
      </c>
      <c r="J335" s="2" t="s">
        <v>99</v>
      </c>
      <c r="K335" s="2">
        <v>2019</v>
      </c>
      <c r="M335" s="2">
        <v>13</v>
      </c>
      <c r="N335" s="2">
        <v>7.649</v>
      </c>
      <c r="O335" s="2" t="s">
        <v>13</v>
      </c>
      <c r="W335" s="5" t="str" cm="1">
        <f t="array" ref="W335">_xlfn.TEXTJOIN(", ",TRUE, IF(COUNTIF(G335,"*"&amp;Afferenti!$A$1:'Afferenti'!$A$46&amp;"*"), Afferenti!$A$1:'Afferenti'!$A$46, ""))</f>
        <v>CORSI</v>
      </c>
    </row>
    <row r="336" spans="1:23" x14ac:dyDescent="0.2">
      <c r="A336" s="2" t="s">
        <v>323</v>
      </c>
      <c r="B336" s="2" t="s">
        <v>324</v>
      </c>
      <c r="C336" s="2" t="s">
        <v>325</v>
      </c>
      <c r="E336" s="2" t="s">
        <v>280</v>
      </c>
      <c r="F336" s="2" t="s">
        <v>102</v>
      </c>
      <c r="G336" s="2" t="s">
        <v>326</v>
      </c>
      <c r="H336" s="2">
        <v>1</v>
      </c>
      <c r="I336" s="2" t="s">
        <v>330</v>
      </c>
      <c r="J336" s="2" t="s">
        <v>11</v>
      </c>
      <c r="K336" s="2">
        <v>2015</v>
      </c>
      <c r="L336" s="2" t="s">
        <v>331</v>
      </c>
      <c r="M336" s="2">
        <v>12</v>
      </c>
      <c r="N336" s="2">
        <v>5.0720000000000001</v>
      </c>
      <c r="O336" s="2" t="s">
        <v>13</v>
      </c>
      <c r="P336" s="2">
        <v>15.503</v>
      </c>
      <c r="Q336" s="2" t="s">
        <v>13</v>
      </c>
      <c r="R336" s="2">
        <v>13</v>
      </c>
      <c r="U336" s="2">
        <v>11.058</v>
      </c>
      <c r="V336" s="2" t="s">
        <v>13</v>
      </c>
      <c r="W336" s="5" t="str" cm="1">
        <f t="array" ref="W336">_xlfn.TEXTJOIN(", ",TRUE, IF(COUNTIF(G336,"*"&amp;Afferenti!$A$1:'Afferenti'!$A$46&amp;"*"), Afferenti!$A$1:'Afferenti'!$A$46, ""))</f>
        <v>CORSI</v>
      </c>
    </row>
    <row r="337" spans="1:23" x14ac:dyDescent="0.2">
      <c r="A337" s="2" t="s">
        <v>323</v>
      </c>
      <c r="B337" s="2" t="s">
        <v>324</v>
      </c>
      <c r="C337" s="2" t="s">
        <v>325</v>
      </c>
      <c r="E337" s="2" t="s">
        <v>280</v>
      </c>
      <c r="F337" s="2" t="s">
        <v>102</v>
      </c>
      <c r="G337" s="2" t="s">
        <v>326</v>
      </c>
      <c r="H337" s="2">
        <v>1</v>
      </c>
      <c r="I337" s="2" t="s">
        <v>332</v>
      </c>
      <c r="J337" s="2" t="s">
        <v>11</v>
      </c>
      <c r="K337" s="2">
        <v>2019</v>
      </c>
      <c r="L337" s="2" t="s">
        <v>41</v>
      </c>
      <c r="M337" s="2">
        <v>22</v>
      </c>
      <c r="N337" s="2">
        <v>27.795000000000002</v>
      </c>
      <c r="O337" s="2" t="s">
        <v>14</v>
      </c>
      <c r="P337" s="2">
        <v>17.471</v>
      </c>
      <c r="Q337" s="2" t="s">
        <v>13</v>
      </c>
      <c r="R337" s="2">
        <v>17</v>
      </c>
      <c r="S337" s="2">
        <v>19.84</v>
      </c>
      <c r="T337" s="2" t="s">
        <v>13</v>
      </c>
      <c r="U337" s="2">
        <v>23.239000000000001</v>
      </c>
      <c r="V337" s="2" t="s">
        <v>13</v>
      </c>
      <c r="W337" s="5" t="str" cm="1">
        <f t="array" ref="W337">_xlfn.TEXTJOIN(", ",TRUE, IF(COUNTIF(G337,"*"&amp;Afferenti!$A$1:'Afferenti'!$A$46&amp;"*"), Afferenti!$A$1:'Afferenti'!$A$46, ""))</f>
        <v>CORSI</v>
      </c>
    </row>
    <row r="338" spans="1:23" x14ac:dyDescent="0.2">
      <c r="A338" s="2" t="s">
        <v>323</v>
      </c>
      <c r="B338" s="2" t="s">
        <v>324</v>
      </c>
      <c r="C338" s="2" t="s">
        <v>325</v>
      </c>
      <c r="E338" s="2" t="s">
        <v>280</v>
      </c>
      <c r="F338" s="2" t="s">
        <v>102</v>
      </c>
      <c r="G338" s="2" t="s">
        <v>326</v>
      </c>
      <c r="H338" s="2">
        <v>1</v>
      </c>
      <c r="I338" s="2" t="s">
        <v>333</v>
      </c>
      <c r="J338" s="2" t="s">
        <v>11</v>
      </c>
      <c r="K338" s="2">
        <v>2019</v>
      </c>
      <c r="L338" s="2" t="s">
        <v>334</v>
      </c>
      <c r="M338" s="2">
        <v>32</v>
      </c>
      <c r="N338" s="2">
        <v>9.7650000000000006</v>
      </c>
      <c r="O338" s="2" t="s">
        <v>13</v>
      </c>
      <c r="P338" s="2">
        <v>44.145000000000003</v>
      </c>
      <c r="Q338" s="2" t="s">
        <v>14</v>
      </c>
      <c r="R338" s="2">
        <v>30</v>
      </c>
      <c r="S338" s="2">
        <v>13.31</v>
      </c>
      <c r="T338" s="2" t="s">
        <v>13</v>
      </c>
      <c r="U338" s="2">
        <v>17.416</v>
      </c>
      <c r="V338" s="2" t="s">
        <v>13</v>
      </c>
      <c r="W338" s="5" t="str" cm="1">
        <f t="array" ref="W338">_xlfn.TEXTJOIN(", ",TRUE, IF(COUNTIF(G338,"*"&amp;Afferenti!$A$1:'Afferenti'!$A$46&amp;"*"), Afferenti!$A$1:'Afferenti'!$A$46, ""))</f>
        <v>CORSI</v>
      </c>
    </row>
    <row r="339" spans="1:23" x14ac:dyDescent="0.2">
      <c r="A339" s="2" t="s">
        <v>323</v>
      </c>
      <c r="B339" s="2" t="s">
        <v>324</v>
      </c>
      <c r="C339" s="2" t="s">
        <v>325</v>
      </c>
      <c r="E339" s="2" t="s">
        <v>280</v>
      </c>
      <c r="F339" s="2" t="s">
        <v>102</v>
      </c>
      <c r="G339" s="2" t="s">
        <v>326</v>
      </c>
      <c r="H339" s="2">
        <v>1</v>
      </c>
      <c r="I339" s="2" t="s">
        <v>335</v>
      </c>
      <c r="J339" s="2" t="s">
        <v>92</v>
      </c>
      <c r="K339" s="2">
        <v>2018</v>
      </c>
      <c r="M339" s="2">
        <v>2</v>
      </c>
      <c r="N339" s="2">
        <v>51.075000000000003</v>
      </c>
      <c r="O339" s="2" t="s">
        <v>26</v>
      </c>
      <c r="R339" s="2">
        <v>0</v>
      </c>
      <c r="S339" s="2">
        <v>100</v>
      </c>
      <c r="T339" s="2" t="s">
        <v>33</v>
      </c>
      <c r="U339" s="2">
        <v>40.909092000000001</v>
      </c>
      <c r="V339" s="2" t="s">
        <v>14</v>
      </c>
      <c r="W339" s="5" t="str" cm="1">
        <f t="array" ref="W339">_xlfn.TEXTJOIN(", ",TRUE, IF(COUNTIF(G339,"*"&amp;Afferenti!$A$1:'Afferenti'!$A$46&amp;"*"), Afferenti!$A$1:'Afferenti'!$A$46, ""))</f>
        <v>CORSI</v>
      </c>
    </row>
    <row r="340" spans="1:23" x14ac:dyDescent="0.2">
      <c r="A340" s="2" t="s">
        <v>323</v>
      </c>
      <c r="B340" s="2" t="s">
        <v>324</v>
      </c>
      <c r="C340" s="2" t="s">
        <v>325</v>
      </c>
      <c r="E340" s="2" t="s">
        <v>280</v>
      </c>
      <c r="F340" s="2" t="s">
        <v>102</v>
      </c>
      <c r="G340" s="2" t="s">
        <v>326</v>
      </c>
      <c r="H340" s="2">
        <v>1</v>
      </c>
      <c r="I340" s="2" t="s">
        <v>336</v>
      </c>
      <c r="J340" s="2" t="s">
        <v>11</v>
      </c>
      <c r="K340" s="2">
        <v>2018</v>
      </c>
      <c r="L340" s="2" t="s">
        <v>337</v>
      </c>
      <c r="M340" s="2">
        <v>20</v>
      </c>
      <c r="N340" s="2">
        <v>10.138</v>
      </c>
      <c r="O340" s="2" t="s">
        <v>13</v>
      </c>
      <c r="P340" s="2">
        <v>85.432000000000002</v>
      </c>
      <c r="Q340" s="2" t="s">
        <v>33</v>
      </c>
      <c r="R340" s="2">
        <v>20</v>
      </c>
      <c r="S340" s="2">
        <v>6.77</v>
      </c>
      <c r="T340" s="2" t="s">
        <v>13</v>
      </c>
      <c r="U340" s="2">
        <v>85</v>
      </c>
      <c r="V340" s="2" t="s">
        <v>33</v>
      </c>
      <c r="W340" s="5" t="str" cm="1">
        <f t="array" ref="W340">_xlfn.TEXTJOIN(", ",TRUE, IF(COUNTIF(G340,"*"&amp;Afferenti!$A$1:'Afferenti'!$A$46&amp;"*"), Afferenti!$A$1:'Afferenti'!$A$46, ""))</f>
        <v>CORSI</v>
      </c>
    </row>
    <row r="341" spans="1:23" x14ac:dyDescent="0.2">
      <c r="A341" s="2" t="s">
        <v>323</v>
      </c>
      <c r="B341" s="2" t="s">
        <v>324</v>
      </c>
      <c r="C341" s="2" t="s">
        <v>325</v>
      </c>
      <c r="E341" s="2" t="s">
        <v>280</v>
      </c>
      <c r="F341" s="2" t="s">
        <v>102</v>
      </c>
      <c r="G341" s="2" t="s">
        <v>326</v>
      </c>
      <c r="H341" s="2">
        <v>1</v>
      </c>
      <c r="I341" s="2" t="s">
        <v>338</v>
      </c>
      <c r="J341" s="2" t="s">
        <v>11</v>
      </c>
      <c r="K341" s="2">
        <v>2018</v>
      </c>
      <c r="L341" s="2" t="s">
        <v>41</v>
      </c>
      <c r="M341" s="2">
        <v>67</v>
      </c>
      <c r="N341" s="2">
        <v>7.9969999999999999</v>
      </c>
      <c r="O341" s="2" t="s">
        <v>13</v>
      </c>
      <c r="P341" s="2">
        <v>17.844999999999999</v>
      </c>
      <c r="Q341" s="2" t="s">
        <v>13</v>
      </c>
      <c r="R341" s="2">
        <v>59</v>
      </c>
      <c r="S341" s="2">
        <v>6.13</v>
      </c>
      <c r="T341" s="2" t="s">
        <v>13</v>
      </c>
      <c r="U341" s="2">
        <v>21.014492000000001</v>
      </c>
      <c r="V341" s="2" t="s">
        <v>13</v>
      </c>
      <c r="W341" s="5" t="str" cm="1">
        <f t="array" ref="W341">_xlfn.TEXTJOIN(", ",TRUE, IF(COUNTIF(G341,"*"&amp;Afferenti!$A$1:'Afferenti'!$A$46&amp;"*"), Afferenti!$A$1:'Afferenti'!$A$46, ""))</f>
        <v>CORSI</v>
      </c>
    </row>
    <row r="342" spans="1:23" x14ac:dyDescent="0.2">
      <c r="A342" s="2" t="s">
        <v>323</v>
      </c>
      <c r="B342" s="2" t="s">
        <v>324</v>
      </c>
      <c r="C342" s="2" t="s">
        <v>325</v>
      </c>
      <c r="E342" s="2" t="s">
        <v>280</v>
      </c>
      <c r="F342" s="2" t="s">
        <v>102</v>
      </c>
      <c r="G342" s="2" t="s">
        <v>326</v>
      </c>
      <c r="H342" s="2">
        <v>1</v>
      </c>
      <c r="I342" s="2" t="s">
        <v>339</v>
      </c>
      <c r="J342" s="2" t="s">
        <v>11</v>
      </c>
      <c r="K342" s="2">
        <v>2016</v>
      </c>
      <c r="L342" s="2" t="s">
        <v>340</v>
      </c>
      <c r="M342" s="2">
        <v>52</v>
      </c>
      <c r="N342" s="2">
        <v>10.47</v>
      </c>
      <c r="O342" s="2" t="s">
        <v>13</v>
      </c>
      <c r="P342" s="2">
        <v>28.611000000000001</v>
      </c>
      <c r="Q342" s="2" t="s">
        <v>14</v>
      </c>
      <c r="R342" s="2">
        <v>43</v>
      </c>
      <c r="S342" s="2">
        <v>17.649999999999999</v>
      </c>
      <c r="T342" s="2" t="s">
        <v>13</v>
      </c>
      <c r="U342" s="2">
        <v>18.995633999999999</v>
      </c>
      <c r="V342" s="2" t="s">
        <v>13</v>
      </c>
      <c r="W342" s="5" t="str" cm="1">
        <f t="array" ref="W342">_xlfn.TEXTJOIN(", ",TRUE, IF(COUNTIF(G342,"*"&amp;Afferenti!$A$1:'Afferenti'!$A$46&amp;"*"), Afferenti!$A$1:'Afferenti'!$A$46, ""))</f>
        <v>CORSI</v>
      </c>
    </row>
    <row r="343" spans="1:23" x14ac:dyDescent="0.2">
      <c r="A343" s="2" t="s">
        <v>323</v>
      </c>
      <c r="B343" s="2" t="s">
        <v>324</v>
      </c>
      <c r="C343" s="2" t="s">
        <v>325</v>
      </c>
      <c r="E343" s="2" t="s">
        <v>280</v>
      </c>
      <c r="F343" s="2" t="s">
        <v>102</v>
      </c>
      <c r="G343" s="2" t="s">
        <v>326</v>
      </c>
      <c r="H343" s="2">
        <v>1</v>
      </c>
      <c r="I343" s="2" t="s">
        <v>341</v>
      </c>
      <c r="J343" s="2" t="s">
        <v>11</v>
      </c>
      <c r="K343" s="2">
        <v>2019</v>
      </c>
      <c r="L343" s="2" t="s">
        <v>342</v>
      </c>
      <c r="M343" s="2">
        <v>107</v>
      </c>
      <c r="N343" s="2">
        <v>21.896999999999998</v>
      </c>
      <c r="O343" s="2" t="s">
        <v>13</v>
      </c>
      <c r="P343" s="2">
        <v>18.501999999999999</v>
      </c>
      <c r="Q343" s="2" t="s">
        <v>13</v>
      </c>
      <c r="R343" s="2">
        <v>98</v>
      </c>
      <c r="S343" s="2">
        <v>1.86</v>
      </c>
      <c r="T343" s="2" t="s">
        <v>13</v>
      </c>
      <c r="W343" s="5" t="str" cm="1">
        <f t="array" ref="W343">_xlfn.TEXTJOIN(", ",TRUE, IF(COUNTIF(G343,"*"&amp;Afferenti!$A$1:'Afferenti'!$A$46&amp;"*"), Afferenti!$A$1:'Afferenti'!$A$46, ""))</f>
        <v>CORSI</v>
      </c>
    </row>
    <row r="344" spans="1:23" x14ac:dyDescent="0.2">
      <c r="A344" s="2" t="s">
        <v>323</v>
      </c>
      <c r="B344" s="2" t="s">
        <v>324</v>
      </c>
      <c r="C344" s="2" t="s">
        <v>325</v>
      </c>
      <c r="E344" s="2" t="s">
        <v>280</v>
      </c>
      <c r="F344" s="2" t="s">
        <v>102</v>
      </c>
      <c r="G344" s="2" t="s">
        <v>326</v>
      </c>
      <c r="H344" s="2">
        <v>1</v>
      </c>
      <c r="I344" s="2" t="s">
        <v>343</v>
      </c>
      <c r="J344" s="2" t="s">
        <v>11</v>
      </c>
      <c r="K344" s="2">
        <v>2017</v>
      </c>
      <c r="L344" s="2" t="s">
        <v>344</v>
      </c>
      <c r="M344" s="2">
        <v>104</v>
      </c>
      <c r="N344" s="2">
        <v>1.278</v>
      </c>
      <c r="O344" s="2" t="s">
        <v>13</v>
      </c>
      <c r="P344" s="2">
        <v>8.9809999999999999</v>
      </c>
      <c r="Q344" s="2" t="s">
        <v>13</v>
      </c>
      <c r="R344" s="2">
        <v>100</v>
      </c>
      <c r="S344" s="2">
        <v>1.35</v>
      </c>
      <c r="T344" s="2" t="s">
        <v>13</v>
      </c>
      <c r="U344" s="2">
        <v>16.489360000000001</v>
      </c>
      <c r="V344" s="2" t="s">
        <v>13</v>
      </c>
      <c r="W344" s="5" t="str" cm="1">
        <f t="array" ref="W344">_xlfn.TEXTJOIN(", ",TRUE, IF(COUNTIF(G344,"*"&amp;Afferenti!$A$1:'Afferenti'!$A$46&amp;"*"), Afferenti!$A$1:'Afferenti'!$A$46, ""))</f>
        <v>CORSI</v>
      </c>
    </row>
    <row r="345" spans="1:23" x14ac:dyDescent="0.2">
      <c r="A345" s="2" t="s">
        <v>323</v>
      </c>
      <c r="B345" s="2" t="s">
        <v>324</v>
      </c>
      <c r="C345" s="2" t="s">
        <v>325</v>
      </c>
      <c r="E345" s="2" t="s">
        <v>280</v>
      </c>
      <c r="F345" s="2" t="s">
        <v>102</v>
      </c>
      <c r="G345" s="2" t="s">
        <v>326</v>
      </c>
      <c r="H345" s="2">
        <v>1</v>
      </c>
      <c r="I345" s="2" t="s">
        <v>345</v>
      </c>
      <c r="J345" s="2" t="s">
        <v>11</v>
      </c>
      <c r="K345" s="2">
        <v>2015</v>
      </c>
      <c r="L345" s="2" t="s">
        <v>331</v>
      </c>
      <c r="M345" s="2">
        <v>268</v>
      </c>
      <c r="N345" s="2">
        <v>0.219</v>
      </c>
      <c r="O345" s="2" t="s">
        <v>13</v>
      </c>
      <c r="P345" s="2">
        <v>15.503</v>
      </c>
      <c r="Q345" s="2" t="s">
        <v>13</v>
      </c>
      <c r="R345" s="2">
        <v>238</v>
      </c>
      <c r="S345" s="2">
        <v>0.93</v>
      </c>
      <c r="T345" s="2" t="s">
        <v>13</v>
      </c>
      <c r="U345" s="2">
        <v>11.058</v>
      </c>
      <c r="V345" s="2" t="s">
        <v>13</v>
      </c>
      <c r="W345" s="5" t="str" cm="1">
        <f t="array" ref="W345">_xlfn.TEXTJOIN(", ",TRUE, IF(COUNTIF(G345,"*"&amp;Afferenti!$A$1:'Afferenti'!$A$46&amp;"*"), Afferenti!$A$1:'Afferenti'!$A$46, ""))</f>
        <v>CORSI</v>
      </c>
    </row>
    <row r="346" spans="1:23" x14ac:dyDescent="0.2">
      <c r="A346" s="2" t="s">
        <v>323</v>
      </c>
      <c r="B346" s="2" t="s">
        <v>324</v>
      </c>
      <c r="C346" s="2" t="s">
        <v>325</v>
      </c>
      <c r="E346" s="2" t="s">
        <v>280</v>
      </c>
      <c r="F346" s="2" t="s">
        <v>102</v>
      </c>
      <c r="G346" s="2" t="s">
        <v>326</v>
      </c>
      <c r="H346" s="2">
        <v>1</v>
      </c>
      <c r="I346" s="2" t="s">
        <v>346</v>
      </c>
      <c r="J346" s="2" t="s">
        <v>11</v>
      </c>
      <c r="K346" s="2">
        <v>2016</v>
      </c>
      <c r="L346" s="2" t="s">
        <v>340</v>
      </c>
      <c r="M346" s="2">
        <v>131</v>
      </c>
      <c r="N346" s="2">
        <v>1.9359999999999999</v>
      </c>
      <c r="O346" s="2" t="s">
        <v>13</v>
      </c>
      <c r="P346" s="2">
        <v>28.611000000000001</v>
      </c>
      <c r="Q346" s="2" t="s">
        <v>14</v>
      </c>
      <c r="R346" s="2">
        <v>120</v>
      </c>
      <c r="S346" s="2">
        <v>2.9</v>
      </c>
      <c r="T346" s="2" t="s">
        <v>13</v>
      </c>
      <c r="U346" s="2">
        <v>18.995633999999999</v>
      </c>
      <c r="V346" s="2" t="s">
        <v>13</v>
      </c>
      <c r="W346" s="5" t="str" cm="1">
        <f t="array" ref="W346">_xlfn.TEXTJOIN(", ",TRUE, IF(COUNTIF(G346,"*"&amp;Afferenti!$A$1:'Afferenti'!$A$46&amp;"*"), Afferenti!$A$1:'Afferenti'!$A$46, ""))</f>
        <v>CORSI</v>
      </c>
    </row>
    <row r="347" spans="1:23" x14ac:dyDescent="0.2">
      <c r="A347" s="2" t="s">
        <v>323</v>
      </c>
      <c r="B347" s="2" t="s">
        <v>324</v>
      </c>
      <c r="C347" s="2" t="s">
        <v>325</v>
      </c>
      <c r="E347" s="2" t="s">
        <v>280</v>
      </c>
      <c r="F347" s="2" t="s">
        <v>102</v>
      </c>
      <c r="G347" s="2" t="s">
        <v>326</v>
      </c>
      <c r="H347" s="2">
        <v>1</v>
      </c>
      <c r="I347" s="2" t="s">
        <v>347</v>
      </c>
      <c r="J347" s="2" t="s">
        <v>11</v>
      </c>
      <c r="K347" s="2">
        <v>2019</v>
      </c>
      <c r="L347" s="2" t="s">
        <v>126</v>
      </c>
      <c r="M347" s="2">
        <v>100</v>
      </c>
      <c r="N347" s="2">
        <v>0.80700000000000005</v>
      </c>
      <c r="O347" s="2" t="s">
        <v>13</v>
      </c>
      <c r="P347" s="2">
        <v>3.64</v>
      </c>
      <c r="Q347" s="2" t="s">
        <v>13</v>
      </c>
      <c r="R347" s="2">
        <v>94</v>
      </c>
      <c r="S347" s="2">
        <v>2.0499999999999998</v>
      </c>
      <c r="T347" s="2" t="s">
        <v>13</v>
      </c>
      <c r="U347" s="2">
        <v>7.7359999999999998</v>
      </c>
      <c r="V347" s="2" t="s">
        <v>13</v>
      </c>
      <c r="W347" s="5" t="str" cm="1">
        <f t="array" ref="W347">_xlfn.TEXTJOIN(", ",TRUE, IF(COUNTIF(G347,"*"&amp;Afferenti!$A$1:'Afferenti'!$A$46&amp;"*"), Afferenti!$A$1:'Afferenti'!$A$46, ""))</f>
        <v>CORSI</v>
      </c>
    </row>
    <row r="348" spans="1:23" x14ac:dyDescent="0.2">
      <c r="A348" s="2" t="s">
        <v>323</v>
      </c>
      <c r="B348" s="2" t="s">
        <v>324</v>
      </c>
      <c r="C348" s="2" t="s">
        <v>325</v>
      </c>
      <c r="E348" s="2" t="s">
        <v>280</v>
      </c>
      <c r="F348" s="2" t="s">
        <v>102</v>
      </c>
      <c r="G348" s="2" t="s">
        <v>326</v>
      </c>
      <c r="H348" s="2">
        <v>1</v>
      </c>
      <c r="I348" s="2" t="s">
        <v>348</v>
      </c>
      <c r="J348" s="2" t="s">
        <v>11</v>
      </c>
      <c r="K348" s="2">
        <v>2018</v>
      </c>
      <c r="L348" s="2" t="s">
        <v>82</v>
      </c>
      <c r="W348" s="5" t="str" cm="1">
        <f t="array" ref="W348">_xlfn.TEXTJOIN(", ",TRUE, IF(COUNTIF(G348,"*"&amp;Afferenti!$A$1:'Afferenti'!$A$46&amp;"*"), Afferenti!$A$1:'Afferenti'!$A$46, ""))</f>
        <v>CORSI</v>
      </c>
    </row>
    <row r="349" spans="1:23" x14ac:dyDescent="0.2">
      <c r="A349" s="2" t="s">
        <v>323</v>
      </c>
      <c r="B349" s="2" t="s">
        <v>324</v>
      </c>
      <c r="C349" s="2" t="s">
        <v>325</v>
      </c>
      <c r="E349" s="2" t="s">
        <v>280</v>
      </c>
      <c r="F349" s="2" t="s">
        <v>102</v>
      </c>
      <c r="G349" s="2" t="s">
        <v>326</v>
      </c>
      <c r="H349" s="2">
        <v>1</v>
      </c>
      <c r="I349" s="2" t="s">
        <v>349</v>
      </c>
      <c r="J349" s="2" t="s">
        <v>11</v>
      </c>
      <c r="K349" s="2">
        <v>2018</v>
      </c>
      <c r="L349" s="2" t="s">
        <v>344</v>
      </c>
      <c r="M349" s="2">
        <v>148</v>
      </c>
      <c r="N349" s="2">
        <v>0.42499999999999999</v>
      </c>
      <c r="O349" s="2" t="s">
        <v>13</v>
      </c>
      <c r="P349" s="2">
        <v>15.035</v>
      </c>
      <c r="Q349" s="2" t="s">
        <v>13</v>
      </c>
      <c r="R349" s="2">
        <v>100</v>
      </c>
      <c r="S349" s="2">
        <v>0.86</v>
      </c>
      <c r="T349" s="2" t="s">
        <v>13</v>
      </c>
      <c r="U349" s="2">
        <v>12.365591</v>
      </c>
      <c r="V349" s="2" t="s">
        <v>13</v>
      </c>
      <c r="W349" s="5" t="str" cm="1">
        <f t="array" ref="W349">_xlfn.TEXTJOIN(", ",TRUE, IF(COUNTIF(G349,"*"&amp;Afferenti!$A$1:'Afferenti'!$A$46&amp;"*"), Afferenti!$A$1:'Afferenti'!$A$46, ""))</f>
        <v>CORSI</v>
      </c>
    </row>
    <row r="350" spans="1:23" x14ac:dyDescent="0.2">
      <c r="A350" s="2" t="s">
        <v>323</v>
      </c>
      <c r="B350" s="2" t="s">
        <v>324</v>
      </c>
      <c r="C350" s="2" t="s">
        <v>325</v>
      </c>
      <c r="E350" s="2" t="s">
        <v>280</v>
      </c>
      <c r="F350" s="2" t="s">
        <v>102</v>
      </c>
      <c r="G350" s="2" t="s">
        <v>326</v>
      </c>
      <c r="H350" s="2">
        <v>1</v>
      </c>
      <c r="I350" s="2" t="s">
        <v>350</v>
      </c>
      <c r="J350" s="2" t="s">
        <v>11</v>
      </c>
      <c r="K350" s="2">
        <v>2015</v>
      </c>
      <c r="L350" s="2" t="s">
        <v>331</v>
      </c>
      <c r="M350" s="2">
        <v>36</v>
      </c>
      <c r="N350" s="2">
        <v>14.228999999999999</v>
      </c>
      <c r="O350" s="2" t="s">
        <v>13</v>
      </c>
      <c r="P350" s="2">
        <v>15.503</v>
      </c>
      <c r="Q350" s="2" t="s">
        <v>13</v>
      </c>
      <c r="R350" s="2">
        <v>30</v>
      </c>
      <c r="S350" s="2">
        <v>21.87</v>
      </c>
      <c r="T350" s="2" t="s">
        <v>13</v>
      </c>
      <c r="U350" s="2">
        <v>27.777999999999999</v>
      </c>
      <c r="V350" s="2" t="s">
        <v>14</v>
      </c>
      <c r="W350" s="5" t="str" cm="1">
        <f t="array" ref="W350">_xlfn.TEXTJOIN(", ",TRUE, IF(COUNTIF(G350,"*"&amp;Afferenti!$A$1:'Afferenti'!$A$46&amp;"*"), Afferenti!$A$1:'Afferenti'!$A$46, ""))</f>
        <v>CORSI</v>
      </c>
    </row>
    <row r="351" spans="1:23" x14ac:dyDescent="0.2">
      <c r="A351" s="2" t="s">
        <v>323</v>
      </c>
      <c r="B351" s="2" t="s">
        <v>324</v>
      </c>
      <c r="C351" s="2" t="s">
        <v>325</v>
      </c>
      <c r="E351" s="2" t="s">
        <v>280</v>
      </c>
      <c r="F351" s="2" t="s">
        <v>102</v>
      </c>
      <c r="G351" s="2" t="s">
        <v>326</v>
      </c>
      <c r="H351" s="2">
        <v>1</v>
      </c>
      <c r="I351" s="2" t="s">
        <v>351</v>
      </c>
      <c r="J351" s="2" t="s">
        <v>11</v>
      </c>
      <c r="K351" s="2">
        <v>2019</v>
      </c>
      <c r="L351" s="2" t="s">
        <v>352</v>
      </c>
      <c r="M351" s="2">
        <v>113</v>
      </c>
      <c r="N351" s="2">
        <v>0.40600000000000003</v>
      </c>
      <c r="O351" s="2" t="s">
        <v>13</v>
      </c>
      <c r="P351" s="2">
        <v>8.7110000000000003</v>
      </c>
      <c r="Q351" s="2" t="s">
        <v>13</v>
      </c>
      <c r="R351" s="2">
        <v>93</v>
      </c>
      <c r="S351" s="2">
        <v>0.6</v>
      </c>
      <c r="T351" s="2" t="s">
        <v>13</v>
      </c>
      <c r="U351" s="2">
        <v>9.0670000000000002</v>
      </c>
      <c r="V351" s="2" t="s">
        <v>13</v>
      </c>
      <c r="W351" s="5" t="str" cm="1">
        <f t="array" ref="W351">_xlfn.TEXTJOIN(", ",TRUE, IF(COUNTIF(G351,"*"&amp;Afferenti!$A$1:'Afferenti'!$A$46&amp;"*"), Afferenti!$A$1:'Afferenti'!$A$46, ""))</f>
        <v>CORSI</v>
      </c>
    </row>
    <row r="352" spans="1:23" x14ac:dyDescent="0.2">
      <c r="A352" s="2" t="s">
        <v>323</v>
      </c>
      <c r="B352" s="2" t="s">
        <v>324</v>
      </c>
      <c r="C352" s="2" t="s">
        <v>325</v>
      </c>
      <c r="E352" s="2" t="s">
        <v>280</v>
      </c>
      <c r="F352" s="2" t="s">
        <v>102</v>
      </c>
      <c r="G352" s="2" t="s">
        <v>353</v>
      </c>
      <c r="H352" s="2">
        <v>2</v>
      </c>
      <c r="I352" s="2" t="s">
        <v>354</v>
      </c>
      <c r="J352" s="2" t="s">
        <v>11</v>
      </c>
      <c r="K352" s="2">
        <v>2015</v>
      </c>
      <c r="L352" s="2" t="s">
        <v>355</v>
      </c>
      <c r="M352" s="2">
        <v>2</v>
      </c>
      <c r="N352" s="2">
        <v>78.018000000000001</v>
      </c>
      <c r="O352" s="2" t="s">
        <v>33</v>
      </c>
      <c r="P352" s="2">
        <v>23.146999999999998</v>
      </c>
      <c r="Q352" s="2" t="s">
        <v>13</v>
      </c>
      <c r="R352" s="2">
        <v>2</v>
      </c>
      <c r="S352" s="2">
        <v>90.55</v>
      </c>
      <c r="T352" s="2" t="s">
        <v>33</v>
      </c>
      <c r="U352" s="2">
        <v>28.980892000000001</v>
      </c>
      <c r="V352" s="2" t="s">
        <v>14</v>
      </c>
      <c r="W352" s="5" t="str" cm="1">
        <f t="array" ref="W352">_xlfn.TEXTJOIN(", ",TRUE, IF(COUNTIF(G352,"*"&amp;Afferenti!$A$1:'Afferenti'!$A$46&amp;"*"), Afferenti!$A$1:'Afferenti'!$A$46, ""))</f>
        <v>CORSI</v>
      </c>
    </row>
    <row r="353" spans="1:23" x14ac:dyDescent="0.2">
      <c r="A353" s="2" t="s">
        <v>323</v>
      </c>
      <c r="B353" s="2" t="s">
        <v>324</v>
      </c>
      <c r="C353" s="2" t="s">
        <v>325</v>
      </c>
      <c r="E353" s="2" t="s">
        <v>280</v>
      </c>
      <c r="F353" s="2" t="s">
        <v>102</v>
      </c>
      <c r="G353" s="2" t="s">
        <v>356</v>
      </c>
      <c r="H353" s="2">
        <v>2</v>
      </c>
      <c r="I353" s="2" t="s">
        <v>357</v>
      </c>
      <c r="J353" s="2" t="s">
        <v>11</v>
      </c>
      <c r="K353" s="2">
        <v>2019</v>
      </c>
      <c r="L353" s="2" t="s">
        <v>358</v>
      </c>
      <c r="M353" s="2">
        <v>59</v>
      </c>
      <c r="N353" s="2">
        <v>1.9610000000000001</v>
      </c>
      <c r="O353" s="2" t="s">
        <v>13</v>
      </c>
      <c r="P353" s="2">
        <v>26.702000000000002</v>
      </c>
      <c r="Q353" s="2" t="s">
        <v>14</v>
      </c>
      <c r="R353" s="2">
        <v>56</v>
      </c>
      <c r="S353" s="2">
        <v>3.43</v>
      </c>
      <c r="T353" s="2" t="s">
        <v>13</v>
      </c>
      <c r="U353" s="2">
        <v>50.862000000000002</v>
      </c>
      <c r="V353" s="2" t="s">
        <v>26</v>
      </c>
      <c r="W353" s="5" t="str" cm="1">
        <f t="array" ref="W353">_xlfn.TEXTJOIN(", ",TRUE, IF(COUNTIF(G353,"*"&amp;Afferenti!$A$1:'Afferenti'!$A$46&amp;"*"), Afferenti!$A$1:'Afferenti'!$A$46, ""))</f>
        <v>CORSI</v>
      </c>
    </row>
    <row r="354" spans="1:23" x14ac:dyDescent="0.2">
      <c r="A354" s="2" t="s">
        <v>323</v>
      </c>
      <c r="B354" s="2" t="s">
        <v>324</v>
      </c>
      <c r="C354" s="2" t="s">
        <v>325</v>
      </c>
      <c r="E354" s="2" t="s">
        <v>280</v>
      </c>
      <c r="F354" s="2" t="s">
        <v>102</v>
      </c>
      <c r="G354" s="2" t="s">
        <v>359</v>
      </c>
      <c r="H354" s="2">
        <v>2</v>
      </c>
      <c r="I354" s="2" t="s">
        <v>360</v>
      </c>
      <c r="J354" s="2" t="s">
        <v>92</v>
      </c>
      <c r="K354" s="2">
        <v>2019</v>
      </c>
      <c r="M354" s="2">
        <v>3</v>
      </c>
      <c r="N354" s="2">
        <v>9.5289999999999999</v>
      </c>
      <c r="O354" s="2" t="s">
        <v>13</v>
      </c>
      <c r="W354" s="5" t="str" cm="1">
        <f t="array" ref="W354">_xlfn.TEXTJOIN(", ",TRUE, IF(COUNTIF(G354,"*"&amp;Afferenti!$A$1:'Afferenti'!$A$46&amp;"*"), Afferenti!$A$1:'Afferenti'!$A$46, ""))</f>
        <v>CORSI</v>
      </c>
    </row>
    <row r="355" spans="1:23" x14ac:dyDescent="0.2">
      <c r="A355" s="2" t="s">
        <v>323</v>
      </c>
      <c r="B355" s="2" t="s">
        <v>324</v>
      </c>
      <c r="C355" s="2" t="s">
        <v>325</v>
      </c>
      <c r="E355" s="2" t="s">
        <v>280</v>
      </c>
      <c r="F355" s="2" t="s">
        <v>102</v>
      </c>
      <c r="G355" s="2" t="s">
        <v>359</v>
      </c>
      <c r="H355" s="2">
        <v>2</v>
      </c>
      <c r="I355" s="2" t="s">
        <v>361</v>
      </c>
      <c r="J355" s="2" t="s">
        <v>11</v>
      </c>
      <c r="K355" s="2">
        <v>2018</v>
      </c>
      <c r="L355" s="2" t="s">
        <v>362</v>
      </c>
      <c r="M355" s="2">
        <v>38</v>
      </c>
      <c r="N355" s="2">
        <v>19.709</v>
      </c>
      <c r="O355" s="2" t="s">
        <v>13</v>
      </c>
      <c r="P355" s="2">
        <v>49.936</v>
      </c>
      <c r="Q355" s="2" t="s">
        <v>14</v>
      </c>
      <c r="R355" s="2">
        <v>28</v>
      </c>
      <c r="S355" s="2">
        <v>66.150000000000006</v>
      </c>
      <c r="T355" s="2" t="s">
        <v>26</v>
      </c>
      <c r="U355" s="2">
        <v>34.641640000000002</v>
      </c>
      <c r="V355" s="2" t="s">
        <v>14</v>
      </c>
      <c r="W355" s="5" t="str" cm="1">
        <f t="array" ref="W355">_xlfn.TEXTJOIN(", ",TRUE, IF(COUNTIF(G355,"*"&amp;Afferenti!$A$1:'Afferenti'!$A$46&amp;"*"), Afferenti!$A$1:'Afferenti'!$A$46, ""))</f>
        <v>CORSI</v>
      </c>
    </row>
    <row r="356" spans="1:23" x14ac:dyDescent="0.2">
      <c r="A356" s="2" t="s">
        <v>323</v>
      </c>
      <c r="B356" s="2" t="s">
        <v>324</v>
      </c>
      <c r="C356" s="2" t="s">
        <v>325</v>
      </c>
      <c r="E356" s="2" t="s">
        <v>280</v>
      </c>
      <c r="F356" s="2" t="s">
        <v>102</v>
      </c>
      <c r="G356" s="2" t="s">
        <v>363</v>
      </c>
      <c r="H356" s="2">
        <v>2</v>
      </c>
      <c r="I356" s="2" t="s">
        <v>364</v>
      </c>
      <c r="J356" s="2" t="s">
        <v>11</v>
      </c>
      <c r="K356" s="2">
        <v>2017</v>
      </c>
      <c r="L356" s="2" t="s">
        <v>82</v>
      </c>
      <c r="W356" s="5" t="str" cm="1">
        <f t="array" ref="W356">_xlfn.TEXTJOIN(", ",TRUE, IF(COUNTIF(G356,"*"&amp;Afferenti!$A$1:'Afferenti'!$A$46&amp;"*"), Afferenti!$A$1:'Afferenti'!$A$46, ""))</f>
        <v>CORSI</v>
      </c>
    </row>
    <row r="357" spans="1:23" x14ac:dyDescent="0.2">
      <c r="A357" s="2" t="s">
        <v>323</v>
      </c>
      <c r="B357" s="2" t="s">
        <v>324</v>
      </c>
      <c r="C357" s="2" t="s">
        <v>325</v>
      </c>
      <c r="E357" s="2" t="s">
        <v>280</v>
      </c>
      <c r="F357" s="2" t="s">
        <v>102</v>
      </c>
      <c r="G357" s="2" t="s">
        <v>365</v>
      </c>
      <c r="H357" s="2">
        <v>2</v>
      </c>
      <c r="I357" s="2" t="s">
        <v>366</v>
      </c>
      <c r="J357" s="2" t="s">
        <v>11</v>
      </c>
      <c r="K357" s="2">
        <v>2018</v>
      </c>
      <c r="L357" s="2" t="s">
        <v>344</v>
      </c>
      <c r="M357" s="2">
        <v>62</v>
      </c>
      <c r="N357" s="2">
        <v>2.782</v>
      </c>
      <c r="O357" s="2" t="s">
        <v>13</v>
      </c>
      <c r="P357" s="2">
        <v>15.035</v>
      </c>
      <c r="Q357" s="2" t="s">
        <v>13</v>
      </c>
      <c r="R357" s="2">
        <v>50</v>
      </c>
      <c r="S357" s="2">
        <v>4.4000000000000004</v>
      </c>
      <c r="T357" s="2" t="s">
        <v>13</v>
      </c>
      <c r="U357" s="2">
        <v>12.365591</v>
      </c>
      <c r="V357" s="2" t="s">
        <v>13</v>
      </c>
      <c r="W357" s="5" t="str" cm="1">
        <f t="array" ref="W357">_xlfn.TEXTJOIN(", ",TRUE, IF(COUNTIF(G357,"*"&amp;Afferenti!$A$1:'Afferenti'!$A$46&amp;"*"), Afferenti!$A$1:'Afferenti'!$A$46, ""))</f>
        <v>CORSI</v>
      </c>
    </row>
    <row r="358" spans="1:23" x14ac:dyDescent="0.2">
      <c r="A358" s="2" t="s">
        <v>323</v>
      </c>
      <c r="B358" s="2" t="s">
        <v>324</v>
      </c>
      <c r="C358" s="2" t="s">
        <v>325</v>
      </c>
      <c r="E358" s="2" t="s">
        <v>280</v>
      </c>
      <c r="F358" s="2" t="s">
        <v>102</v>
      </c>
      <c r="G358" s="2" t="s">
        <v>367</v>
      </c>
      <c r="H358" s="2">
        <v>2</v>
      </c>
      <c r="I358" s="2" t="s">
        <v>368</v>
      </c>
      <c r="J358" s="2" t="s">
        <v>11</v>
      </c>
      <c r="K358" s="2">
        <v>2015</v>
      </c>
      <c r="L358" s="2" t="s">
        <v>369</v>
      </c>
      <c r="M358" s="2">
        <v>56</v>
      </c>
      <c r="N358" s="2">
        <v>6.0350000000000001</v>
      </c>
      <c r="O358" s="2" t="s">
        <v>13</v>
      </c>
      <c r="P358" s="2">
        <v>1.7609999999999999</v>
      </c>
      <c r="Q358" s="2" t="s">
        <v>13</v>
      </c>
      <c r="R358" s="2">
        <v>49</v>
      </c>
      <c r="S358" s="2">
        <v>6.63</v>
      </c>
      <c r="T358" s="2" t="s">
        <v>13</v>
      </c>
      <c r="U358" s="2">
        <v>2.4039999999999999</v>
      </c>
      <c r="V358" s="2" t="s">
        <v>13</v>
      </c>
      <c r="W358" s="5" t="str" cm="1">
        <f t="array" ref="W358">_xlfn.TEXTJOIN(", ",TRUE, IF(COUNTIF(G358,"*"&amp;Afferenti!$A$1:'Afferenti'!$A$46&amp;"*"), Afferenti!$A$1:'Afferenti'!$A$46, ""))</f>
        <v>CORSI</v>
      </c>
    </row>
    <row r="359" spans="1:23" x14ac:dyDescent="0.2">
      <c r="A359" s="2" t="s">
        <v>323</v>
      </c>
      <c r="B359" s="2" t="s">
        <v>324</v>
      </c>
      <c r="C359" s="2" t="s">
        <v>325</v>
      </c>
      <c r="E359" s="2" t="s">
        <v>280</v>
      </c>
      <c r="F359" s="2" t="s">
        <v>102</v>
      </c>
      <c r="G359" s="2" t="s">
        <v>370</v>
      </c>
      <c r="H359" s="2">
        <v>2</v>
      </c>
      <c r="I359" s="2" t="s">
        <v>371</v>
      </c>
      <c r="J359" s="2" t="s">
        <v>11</v>
      </c>
      <c r="K359" s="2">
        <v>2015</v>
      </c>
      <c r="L359" s="2" t="s">
        <v>344</v>
      </c>
      <c r="M359" s="2">
        <v>252</v>
      </c>
      <c r="N359" s="2">
        <v>0.219</v>
      </c>
      <c r="O359" s="2" t="s">
        <v>13</v>
      </c>
      <c r="P359" s="2">
        <v>16.762</v>
      </c>
      <c r="Q359" s="2" t="s">
        <v>13</v>
      </c>
      <c r="R359" s="2">
        <v>220</v>
      </c>
      <c r="S359" s="2">
        <v>0.82</v>
      </c>
      <c r="T359" s="2" t="s">
        <v>13</v>
      </c>
      <c r="U359" s="2">
        <v>19.021740000000001</v>
      </c>
      <c r="V359" s="2" t="s">
        <v>13</v>
      </c>
      <c r="W359" s="5" t="str" cm="1">
        <f t="array" ref="W359">_xlfn.TEXTJOIN(", ",TRUE, IF(COUNTIF(G359,"*"&amp;Afferenti!$A$1:'Afferenti'!$A$46&amp;"*"), Afferenti!$A$1:'Afferenti'!$A$46, ""))</f>
        <v>CORSI</v>
      </c>
    </row>
    <row r="360" spans="1:23" x14ac:dyDescent="0.2">
      <c r="A360" s="2" t="s">
        <v>323</v>
      </c>
      <c r="B360" s="2" t="s">
        <v>324</v>
      </c>
      <c r="C360" s="2" t="s">
        <v>325</v>
      </c>
      <c r="E360" s="2" t="s">
        <v>280</v>
      </c>
      <c r="F360" s="2" t="s">
        <v>102</v>
      </c>
      <c r="G360" s="2" t="s">
        <v>370</v>
      </c>
      <c r="H360" s="2">
        <v>2</v>
      </c>
      <c r="I360" s="2" t="s">
        <v>372</v>
      </c>
      <c r="J360" s="2" t="s">
        <v>11</v>
      </c>
      <c r="K360" s="2">
        <v>2017</v>
      </c>
      <c r="L360" s="2" t="s">
        <v>373</v>
      </c>
      <c r="M360" s="2">
        <v>83</v>
      </c>
      <c r="N360" s="2">
        <v>2.8519999999999999</v>
      </c>
      <c r="O360" s="2" t="s">
        <v>13</v>
      </c>
      <c r="P360" s="2">
        <v>1.3640000000000001</v>
      </c>
      <c r="Q360" s="2" t="s">
        <v>13</v>
      </c>
      <c r="R360" s="2">
        <v>77</v>
      </c>
      <c r="S360" s="2">
        <v>2.56</v>
      </c>
      <c r="T360" s="2" t="s">
        <v>13</v>
      </c>
      <c r="U360" s="2">
        <v>5.8510637000000001</v>
      </c>
      <c r="V360" s="2" t="s">
        <v>13</v>
      </c>
      <c r="W360" s="5" t="str" cm="1">
        <f t="array" ref="W360">_xlfn.TEXTJOIN(", ",TRUE, IF(COUNTIF(G360,"*"&amp;Afferenti!$A$1:'Afferenti'!$A$46&amp;"*"), Afferenti!$A$1:'Afferenti'!$A$46, ""))</f>
        <v>CORSI</v>
      </c>
    </row>
    <row r="361" spans="1:23" x14ac:dyDescent="0.2">
      <c r="A361" s="2" t="s">
        <v>323</v>
      </c>
      <c r="B361" s="2" t="s">
        <v>324</v>
      </c>
      <c r="C361" s="2" t="s">
        <v>325</v>
      </c>
      <c r="E361" s="2" t="s">
        <v>280</v>
      </c>
      <c r="F361" s="2" t="s">
        <v>102</v>
      </c>
      <c r="G361" s="2" t="s">
        <v>370</v>
      </c>
      <c r="H361" s="2">
        <v>2</v>
      </c>
      <c r="I361" s="2" t="s">
        <v>374</v>
      </c>
      <c r="J361" s="2" t="s">
        <v>11</v>
      </c>
      <c r="K361" s="2">
        <v>2019</v>
      </c>
      <c r="L361" s="2" t="s">
        <v>328</v>
      </c>
      <c r="M361" s="2">
        <v>95</v>
      </c>
      <c r="N361" s="2">
        <v>2.6110000000000002</v>
      </c>
      <c r="O361" s="2" t="s">
        <v>13</v>
      </c>
      <c r="P361" s="2">
        <v>20.911000000000001</v>
      </c>
      <c r="Q361" s="2" t="s">
        <v>13</v>
      </c>
      <c r="R361" s="2">
        <v>87</v>
      </c>
      <c r="S361" s="2">
        <v>2.5299999999999998</v>
      </c>
      <c r="T361" s="2" t="s">
        <v>13</v>
      </c>
      <c r="U361" s="2">
        <v>8.1129999999999995</v>
      </c>
      <c r="V361" s="2" t="s">
        <v>13</v>
      </c>
      <c r="W361" s="5" t="str" cm="1">
        <f t="array" ref="W361">_xlfn.TEXTJOIN(", ",TRUE, IF(COUNTIF(G361,"*"&amp;Afferenti!$A$1:'Afferenti'!$A$46&amp;"*"), Afferenti!$A$1:'Afferenti'!$A$46, ""))</f>
        <v>CORSI</v>
      </c>
    </row>
    <row r="362" spans="1:23" x14ac:dyDescent="0.2">
      <c r="A362" s="2" t="s">
        <v>323</v>
      </c>
      <c r="B362" s="2" t="s">
        <v>324</v>
      </c>
      <c r="C362" s="2" t="s">
        <v>325</v>
      </c>
      <c r="E362" s="2" t="s">
        <v>280</v>
      </c>
      <c r="F362" s="2" t="s">
        <v>102</v>
      </c>
      <c r="G362" s="2" t="s">
        <v>375</v>
      </c>
      <c r="H362" s="2">
        <v>3</v>
      </c>
      <c r="I362" s="2" t="s">
        <v>376</v>
      </c>
      <c r="J362" s="2" t="s">
        <v>43</v>
      </c>
      <c r="K362" s="2">
        <v>2017</v>
      </c>
      <c r="W362" s="5" t="str" cm="1">
        <f t="array" ref="W362">_xlfn.TEXTJOIN(", ",TRUE, IF(COUNTIF(G362,"*"&amp;Afferenti!$A$1:'Afferenti'!$A$46&amp;"*"), Afferenti!$A$1:'Afferenti'!$A$46, ""))</f>
        <v>CORSI</v>
      </c>
    </row>
    <row r="363" spans="1:23" x14ac:dyDescent="0.2">
      <c r="A363" s="2" t="s">
        <v>323</v>
      </c>
      <c r="B363" s="2" t="s">
        <v>324</v>
      </c>
      <c r="C363" s="2" t="s">
        <v>325</v>
      </c>
      <c r="E363" s="2" t="s">
        <v>280</v>
      </c>
      <c r="F363" s="2" t="s">
        <v>102</v>
      </c>
      <c r="G363" s="2" t="s">
        <v>377</v>
      </c>
      <c r="H363" s="2">
        <v>3</v>
      </c>
      <c r="I363" s="2" t="s">
        <v>378</v>
      </c>
      <c r="J363" s="2" t="s">
        <v>11</v>
      </c>
      <c r="K363" s="2">
        <v>2018</v>
      </c>
      <c r="L363" s="2" t="s">
        <v>373</v>
      </c>
      <c r="M363" s="2">
        <v>62</v>
      </c>
      <c r="N363" s="2">
        <v>4.4180000000000001</v>
      </c>
      <c r="O363" s="2" t="s">
        <v>13</v>
      </c>
      <c r="P363" s="2">
        <v>0.9</v>
      </c>
      <c r="Q363" s="2" t="s">
        <v>13</v>
      </c>
      <c r="R363" s="2">
        <v>57</v>
      </c>
      <c r="S363" s="2">
        <v>3.53</v>
      </c>
      <c r="T363" s="2" t="s">
        <v>13</v>
      </c>
      <c r="U363" s="2">
        <v>5.9139786000000001</v>
      </c>
      <c r="V363" s="2" t="s">
        <v>13</v>
      </c>
      <c r="W363" s="5" t="str" cm="1">
        <f t="array" ref="W363">_xlfn.TEXTJOIN(", ",TRUE, IF(COUNTIF(G363,"*"&amp;Afferenti!$A$1:'Afferenti'!$A$46&amp;"*"), Afferenti!$A$1:'Afferenti'!$A$46, ""))</f>
        <v>CORSI</v>
      </c>
    </row>
    <row r="364" spans="1:23" x14ac:dyDescent="0.2">
      <c r="A364" s="2" t="s">
        <v>323</v>
      </c>
      <c r="B364" s="2" t="s">
        <v>324</v>
      </c>
      <c r="C364" s="2" t="s">
        <v>325</v>
      </c>
      <c r="E364" s="2" t="s">
        <v>280</v>
      </c>
      <c r="F364" s="2" t="s">
        <v>102</v>
      </c>
      <c r="G364" s="2" t="s">
        <v>379</v>
      </c>
      <c r="H364" s="2">
        <v>3</v>
      </c>
      <c r="I364" s="2" t="s">
        <v>380</v>
      </c>
      <c r="J364" s="2" t="s">
        <v>11</v>
      </c>
      <c r="K364" s="2">
        <v>2017</v>
      </c>
      <c r="L364" s="2" t="s">
        <v>369</v>
      </c>
      <c r="M364" s="2">
        <v>268</v>
      </c>
      <c r="N364" s="2">
        <v>6.6000000000000003E-2</v>
      </c>
      <c r="O364" s="2" t="s">
        <v>13</v>
      </c>
      <c r="P364" s="2">
        <v>1.1080000000000001</v>
      </c>
      <c r="Q364" s="2" t="s">
        <v>13</v>
      </c>
      <c r="R364" s="2">
        <v>239</v>
      </c>
      <c r="S364" s="2">
        <v>0.12</v>
      </c>
      <c r="T364" s="2" t="s">
        <v>13</v>
      </c>
      <c r="U364" s="2">
        <v>3.3018868000000001</v>
      </c>
      <c r="V364" s="2" t="s">
        <v>13</v>
      </c>
      <c r="W364" s="5" t="str" cm="1">
        <f t="array" ref="W364">_xlfn.TEXTJOIN(", ",TRUE, IF(COUNTIF(G364,"*"&amp;Afferenti!$A$1:'Afferenti'!$A$46&amp;"*"), Afferenti!$A$1:'Afferenti'!$A$46, ""))</f>
        <v>CORSI</v>
      </c>
    </row>
    <row r="365" spans="1:23" x14ac:dyDescent="0.2">
      <c r="A365" s="2" t="s">
        <v>323</v>
      </c>
      <c r="B365" s="2" t="s">
        <v>324</v>
      </c>
      <c r="C365" s="2" t="s">
        <v>325</v>
      </c>
      <c r="E365" s="2" t="s">
        <v>280</v>
      </c>
      <c r="F365" s="2" t="s">
        <v>102</v>
      </c>
      <c r="G365" s="2" t="s">
        <v>381</v>
      </c>
      <c r="H365" s="2">
        <v>3</v>
      </c>
      <c r="I365" s="2" t="s">
        <v>382</v>
      </c>
      <c r="J365" s="2" t="s">
        <v>11</v>
      </c>
      <c r="K365" s="2">
        <v>2015</v>
      </c>
      <c r="L365" s="2" t="s">
        <v>161</v>
      </c>
      <c r="M365" s="2">
        <v>28</v>
      </c>
      <c r="N365" s="2">
        <v>24.274999999999999</v>
      </c>
      <c r="O365" s="2" t="s">
        <v>13</v>
      </c>
      <c r="P365" s="2">
        <v>10.724</v>
      </c>
      <c r="Q365" s="2" t="s">
        <v>13</v>
      </c>
      <c r="R365" s="2">
        <v>17</v>
      </c>
      <c r="S365" s="2">
        <v>22.41</v>
      </c>
      <c r="T365" s="2" t="s">
        <v>13</v>
      </c>
      <c r="U365" s="2">
        <v>7.7640000000000002</v>
      </c>
      <c r="V365" s="2" t="s">
        <v>13</v>
      </c>
      <c r="W365" s="5" t="str" cm="1">
        <f t="array" ref="W365">_xlfn.TEXTJOIN(", ",TRUE, IF(COUNTIF(G365,"*"&amp;Afferenti!$A$1:'Afferenti'!$A$46&amp;"*"), Afferenti!$A$1:'Afferenti'!$A$46, ""))</f>
        <v>CORSI</v>
      </c>
    </row>
    <row r="366" spans="1:23" x14ac:dyDescent="0.2">
      <c r="A366" s="2" t="s">
        <v>323</v>
      </c>
      <c r="B366" s="2" t="s">
        <v>324</v>
      </c>
      <c r="C366" s="2" t="s">
        <v>325</v>
      </c>
      <c r="E366" s="2" t="s">
        <v>280</v>
      </c>
      <c r="F366" s="2" t="s">
        <v>102</v>
      </c>
      <c r="G366" s="2" t="s">
        <v>383</v>
      </c>
      <c r="H366" s="2">
        <v>4</v>
      </c>
      <c r="I366" s="2" t="s">
        <v>384</v>
      </c>
      <c r="J366" s="2" t="s">
        <v>11</v>
      </c>
      <c r="K366" s="2">
        <v>2019</v>
      </c>
      <c r="L366" s="2" t="s">
        <v>385</v>
      </c>
      <c r="M366" s="2">
        <v>28</v>
      </c>
      <c r="N366" s="2">
        <v>6.907</v>
      </c>
      <c r="O366" s="2" t="s">
        <v>13</v>
      </c>
      <c r="P366" s="2">
        <v>0.01</v>
      </c>
      <c r="Q366" s="2" t="s">
        <v>13</v>
      </c>
      <c r="R366" s="2">
        <v>26</v>
      </c>
      <c r="S366" s="2">
        <v>23.19</v>
      </c>
      <c r="T366" s="2" t="s">
        <v>13</v>
      </c>
      <c r="U366" s="2">
        <v>5.8490000000000002</v>
      </c>
      <c r="V366" s="2" t="s">
        <v>13</v>
      </c>
      <c r="W366" s="5" t="str" cm="1">
        <f t="array" ref="W366">_xlfn.TEXTJOIN(", ",TRUE, IF(COUNTIF(G366,"*"&amp;Afferenti!$A$1:'Afferenti'!$A$46&amp;"*"), Afferenti!$A$1:'Afferenti'!$A$46, ""))</f>
        <v>CORSI</v>
      </c>
    </row>
    <row r="367" spans="1:23" x14ac:dyDescent="0.2">
      <c r="A367" s="2" t="s">
        <v>323</v>
      </c>
      <c r="B367" s="2" t="s">
        <v>324</v>
      </c>
      <c r="C367" s="2" t="s">
        <v>325</v>
      </c>
      <c r="E367" s="2" t="s">
        <v>280</v>
      </c>
      <c r="F367" s="2" t="s">
        <v>102</v>
      </c>
      <c r="G367" s="2" t="s">
        <v>386</v>
      </c>
      <c r="H367" s="2">
        <v>4</v>
      </c>
      <c r="I367" s="2" t="s">
        <v>387</v>
      </c>
      <c r="J367" s="2" t="s">
        <v>11</v>
      </c>
      <c r="K367" s="2">
        <v>2018</v>
      </c>
      <c r="L367" s="2" t="s">
        <v>344</v>
      </c>
      <c r="M367" s="2">
        <v>40</v>
      </c>
      <c r="N367" s="2">
        <v>7.125</v>
      </c>
      <c r="O367" s="2" t="s">
        <v>13</v>
      </c>
      <c r="P367" s="2">
        <v>15.035</v>
      </c>
      <c r="Q367" s="2" t="s">
        <v>13</v>
      </c>
      <c r="R367" s="2">
        <v>27</v>
      </c>
      <c r="S367" s="2">
        <v>16.82</v>
      </c>
      <c r="T367" s="2" t="s">
        <v>13</v>
      </c>
      <c r="U367" s="2">
        <v>12.365591</v>
      </c>
      <c r="V367" s="2" t="s">
        <v>13</v>
      </c>
      <c r="W367" s="5" t="str" cm="1">
        <f t="array" ref="W367">_xlfn.TEXTJOIN(", ",TRUE, IF(COUNTIF(G367,"*"&amp;Afferenti!$A$1:'Afferenti'!$A$46&amp;"*"), Afferenti!$A$1:'Afferenti'!$A$46, ""))</f>
        <v>CORSI</v>
      </c>
    </row>
    <row r="368" spans="1:23" x14ac:dyDescent="0.2">
      <c r="A368" s="2" t="s">
        <v>323</v>
      </c>
      <c r="B368" s="2" t="s">
        <v>324</v>
      </c>
      <c r="C368" s="2" t="s">
        <v>325</v>
      </c>
      <c r="E368" s="2" t="s">
        <v>280</v>
      </c>
      <c r="F368" s="2" t="s">
        <v>102</v>
      </c>
      <c r="G368" s="2" t="s">
        <v>388</v>
      </c>
      <c r="H368" s="2">
        <v>4</v>
      </c>
      <c r="I368" s="2" t="s">
        <v>389</v>
      </c>
      <c r="J368" s="2" t="s">
        <v>11</v>
      </c>
      <c r="K368" s="2">
        <v>2019</v>
      </c>
      <c r="L368" s="2" t="s">
        <v>369</v>
      </c>
      <c r="M368" s="2">
        <v>108</v>
      </c>
      <c r="N368" s="2">
        <v>0.27900000000000003</v>
      </c>
      <c r="O368" s="2" t="s">
        <v>13</v>
      </c>
      <c r="P368" s="2">
        <v>2.0270000000000001</v>
      </c>
      <c r="Q368" s="2" t="s">
        <v>13</v>
      </c>
      <c r="R368" s="2">
        <v>100</v>
      </c>
      <c r="S368" s="2">
        <v>0.46</v>
      </c>
      <c r="T368" s="2" t="s">
        <v>13</v>
      </c>
      <c r="U368" s="2">
        <v>2.3359999999999999</v>
      </c>
      <c r="V368" s="2" t="s">
        <v>13</v>
      </c>
      <c r="W368" s="5" t="str" cm="1">
        <f t="array" ref="W368">_xlfn.TEXTJOIN(", ",TRUE, IF(COUNTIF(G368,"*"&amp;Afferenti!$A$1:'Afferenti'!$A$46&amp;"*"), Afferenti!$A$1:'Afferenti'!$A$46, ""))</f>
        <v>CORSI</v>
      </c>
    </row>
    <row r="369" spans="1:23" x14ac:dyDescent="0.2">
      <c r="A369" s="2" t="s">
        <v>323</v>
      </c>
      <c r="B369" s="2" t="s">
        <v>324</v>
      </c>
      <c r="C369" s="2" t="s">
        <v>325</v>
      </c>
      <c r="E369" s="2" t="s">
        <v>280</v>
      </c>
      <c r="F369" s="2" t="s">
        <v>102</v>
      </c>
      <c r="G369" s="2" t="s">
        <v>390</v>
      </c>
      <c r="H369" s="2">
        <v>4</v>
      </c>
      <c r="I369" s="2" t="s">
        <v>391</v>
      </c>
      <c r="J369" s="2" t="s">
        <v>11</v>
      </c>
      <c r="K369" s="2">
        <v>2018</v>
      </c>
      <c r="L369" s="2" t="s">
        <v>344</v>
      </c>
      <c r="M369" s="2">
        <v>6</v>
      </c>
      <c r="N369" s="2">
        <v>53.493000000000002</v>
      </c>
      <c r="O369" s="2" t="s">
        <v>26</v>
      </c>
      <c r="P369" s="2">
        <v>15.031000000000001</v>
      </c>
      <c r="Q369" s="2" t="s">
        <v>13</v>
      </c>
      <c r="R369" s="2">
        <v>6</v>
      </c>
      <c r="S369" s="2">
        <v>74.88</v>
      </c>
      <c r="T369" s="2" t="s">
        <v>26</v>
      </c>
      <c r="U369" s="2">
        <v>12.365591</v>
      </c>
      <c r="V369" s="2" t="s">
        <v>13</v>
      </c>
      <c r="W369" s="5" t="str" cm="1">
        <f t="array" ref="W369">_xlfn.TEXTJOIN(", ",TRUE, IF(COUNTIF(G369,"*"&amp;Afferenti!$A$1:'Afferenti'!$A$46&amp;"*"), Afferenti!$A$1:'Afferenti'!$A$46, ""))</f>
        <v>CORSI</v>
      </c>
    </row>
    <row r="370" spans="1:23" x14ac:dyDescent="0.2">
      <c r="A370" s="2" t="s">
        <v>323</v>
      </c>
      <c r="B370" s="2" t="s">
        <v>324</v>
      </c>
      <c r="C370" s="2" t="s">
        <v>325</v>
      </c>
      <c r="E370" s="2" t="s">
        <v>280</v>
      </c>
      <c r="F370" s="2" t="s">
        <v>102</v>
      </c>
      <c r="G370" s="2" t="s">
        <v>392</v>
      </c>
      <c r="H370" s="2">
        <v>4</v>
      </c>
      <c r="I370" s="2" t="s">
        <v>393</v>
      </c>
      <c r="J370" s="2" t="s">
        <v>11</v>
      </c>
      <c r="K370" s="2">
        <v>2019</v>
      </c>
      <c r="L370" s="2" t="s">
        <v>394</v>
      </c>
      <c r="M370" s="2">
        <v>50</v>
      </c>
      <c r="N370" s="2">
        <v>7.0529999999999999</v>
      </c>
      <c r="O370" s="2" t="s">
        <v>13</v>
      </c>
      <c r="P370" s="2">
        <v>39.232999999999997</v>
      </c>
      <c r="Q370" s="2" t="s">
        <v>14</v>
      </c>
      <c r="R370" s="2">
        <v>51</v>
      </c>
      <c r="S370" s="2">
        <v>6.89</v>
      </c>
      <c r="T370" s="2" t="s">
        <v>13</v>
      </c>
      <c r="U370" s="2">
        <v>28.184999999999999</v>
      </c>
      <c r="V370" s="2" t="s">
        <v>14</v>
      </c>
      <c r="W370" s="5" t="str" cm="1">
        <f t="array" ref="W370">_xlfn.TEXTJOIN(", ",TRUE, IF(COUNTIF(G370,"*"&amp;Afferenti!$A$1:'Afferenti'!$A$46&amp;"*"), Afferenti!$A$1:'Afferenti'!$A$46, ""))</f>
        <v>CORSI, PROTANO</v>
      </c>
    </row>
    <row r="371" spans="1:23" x14ac:dyDescent="0.2">
      <c r="A371" s="2" t="s">
        <v>323</v>
      </c>
      <c r="B371" s="2" t="s">
        <v>324</v>
      </c>
      <c r="C371" s="2" t="s">
        <v>325</v>
      </c>
      <c r="E371" s="2" t="s">
        <v>280</v>
      </c>
      <c r="F371" s="2" t="s">
        <v>102</v>
      </c>
      <c r="G371" s="2" t="s">
        <v>395</v>
      </c>
      <c r="H371" s="2">
        <v>4</v>
      </c>
      <c r="I371" s="2" t="s">
        <v>396</v>
      </c>
      <c r="J371" s="2" t="s">
        <v>11</v>
      </c>
      <c r="K371" s="2">
        <v>2018</v>
      </c>
      <c r="L371" s="2" t="s">
        <v>105</v>
      </c>
      <c r="M371" s="2">
        <v>5</v>
      </c>
      <c r="N371" s="2">
        <v>66.453000000000003</v>
      </c>
      <c r="O371" s="2" t="s">
        <v>26</v>
      </c>
      <c r="P371" s="2">
        <v>5.9180000000000001</v>
      </c>
      <c r="Q371" s="2" t="s">
        <v>13</v>
      </c>
      <c r="R371" s="2">
        <v>5</v>
      </c>
      <c r="S371" s="2">
        <v>80.19</v>
      </c>
      <c r="T371" s="2" t="s">
        <v>33</v>
      </c>
      <c r="U371" s="2">
        <v>26.095617000000001</v>
      </c>
      <c r="V371" s="2" t="s">
        <v>14</v>
      </c>
      <c r="W371" s="5" t="str" cm="1">
        <f t="array" ref="W371">_xlfn.TEXTJOIN(", ",TRUE, IF(COUNTIF(G371,"*"&amp;Afferenti!$A$1:'Afferenti'!$A$46&amp;"*"), Afferenti!$A$1:'Afferenti'!$A$46, ""))</f>
        <v>CORSI, CORSOLINI</v>
      </c>
    </row>
    <row r="372" spans="1:23" x14ac:dyDescent="0.2">
      <c r="A372" s="2" t="s">
        <v>323</v>
      </c>
      <c r="B372" s="2" t="s">
        <v>324</v>
      </c>
      <c r="C372" s="2" t="s">
        <v>325</v>
      </c>
      <c r="E372" s="2" t="s">
        <v>280</v>
      </c>
      <c r="F372" s="2" t="s">
        <v>102</v>
      </c>
      <c r="G372" s="2" t="s">
        <v>397</v>
      </c>
      <c r="H372" s="2">
        <v>4</v>
      </c>
      <c r="I372" s="2" t="s">
        <v>398</v>
      </c>
      <c r="J372" s="2" t="s">
        <v>43</v>
      </c>
      <c r="K372" s="2">
        <v>2018</v>
      </c>
      <c r="W372" s="5" t="str" cm="1">
        <f t="array" ref="W372">_xlfn.TEXTJOIN(", ",TRUE, IF(COUNTIF(G372,"*"&amp;Afferenti!$A$1:'Afferenti'!$A$46&amp;"*"), Afferenti!$A$1:'Afferenti'!$A$46, ""))</f>
        <v>CORSI, PROTANO</v>
      </c>
    </row>
    <row r="373" spans="1:23" x14ac:dyDescent="0.2">
      <c r="A373" s="2" t="s">
        <v>323</v>
      </c>
      <c r="B373" s="2" t="s">
        <v>324</v>
      </c>
      <c r="C373" s="2" t="s">
        <v>325</v>
      </c>
      <c r="E373" s="2" t="s">
        <v>280</v>
      </c>
      <c r="F373" s="2" t="s">
        <v>102</v>
      </c>
      <c r="G373" s="2" t="s">
        <v>399</v>
      </c>
      <c r="H373" s="2">
        <v>4</v>
      </c>
      <c r="I373" s="2" t="s">
        <v>400</v>
      </c>
      <c r="J373" s="2" t="s">
        <v>11</v>
      </c>
      <c r="K373" s="2">
        <v>2015</v>
      </c>
      <c r="L373" s="2" t="s">
        <v>401</v>
      </c>
      <c r="M373" s="2">
        <v>108</v>
      </c>
      <c r="N373" s="2">
        <v>3.431</v>
      </c>
      <c r="O373" s="2" t="s">
        <v>13</v>
      </c>
      <c r="P373" s="2">
        <v>5.5019999999999998</v>
      </c>
      <c r="Q373" s="2" t="s">
        <v>13</v>
      </c>
      <c r="R373" s="2">
        <v>101</v>
      </c>
      <c r="S373" s="2">
        <v>4.96</v>
      </c>
      <c r="T373" s="2" t="s">
        <v>13</v>
      </c>
      <c r="U373" s="2">
        <v>8.2219999999999995</v>
      </c>
      <c r="V373" s="2" t="s">
        <v>13</v>
      </c>
      <c r="W373" s="5" t="str" cm="1">
        <f t="array" ref="W373">_xlfn.TEXTJOIN(", ",TRUE, IF(COUNTIF(G373,"*"&amp;Afferenti!$A$1:'Afferenti'!$A$46&amp;"*"), Afferenti!$A$1:'Afferenti'!$A$46, ""))</f>
        <v>CORSI</v>
      </c>
    </row>
    <row r="374" spans="1:23" x14ac:dyDescent="0.2">
      <c r="A374" s="2" t="s">
        <v>323</v>
      </c>
      <c r="B374" s="2" t="s">
        <v>324</v>
      </c>
      <c r="C374" s="2" t="s">
        <v>325</v>
      </c>
      <c r="E374" s="2" t="s">
        <v>280</v>
      </c>
      <c r="F374" s="2" t="s">
        <v>102</v>
      </c>
      <c r="G374" s="2" t="s">
        <v>402</v>
      </c>
      <c r="H374" s="2">
        <v>4</v>
      </c>
      <c r="I374" s="2" t="s">
        <v>403</v>
      </c>
      <c r="J374" s="2" t="s">
        <v>11</v>
      </c>
      <c r="K374" s="2">
        <v>2019</v>
      </c>
      <c r="L374" s="2" t="s">
        <v>358</v>
      </c>
      <c r="M374" s="2">
        <v>3</v>
      </c>
      <c r="N374" s="2">
        <v>58.814999999999998</v>
      </c>
      <c r="O374" s="2" t="s">
        <v>26</v>
      </c>
      <c r="P374" s="2">
        <v>26.702000000000002</v>
      </c>
      <c r="Q374" s="2" t="s">
        <v>14</v>
      </c>
      <c r="R374" s="2">
        <v>3</v>
      </c>
      <c r="S374" s="2">
        <v>76.23</v>
      </c>
      <c r="T374" s="2" t="s">
        <v>33</v>
      </c>
      <c r="U374" s="2">
        <v>50.862000000000002</v>
      </c>
      <c r="V374" s="2" t="s">
        <v>26</v>
      </c>
      <c r="W374" s="5" t="str" cm="1">
        <f t="array" ref="W374">_xlfn.TEXTJOIN(", ",TRUE, IF(COUNTIF(G374,"*"&amp;Afferenti!$A$1:'Afferenti'!$A$46&amp;"*"), Afferenti!$A$1:'Afferenti'!$A$46, ""))</f>
        <v>CORSI</v>
      </c>
    </row>
    <row r="375" spans="1:23" x14ac:dyDescent="0.2">
      <c r="A375" s="2" t="s">
        <v>323</v>
      </c>
      <c r="B375" s="2" t="s">
        <v>324</v>
      </c>
      <c r="C375" s="2" t="s">
        <v>325</v>
      </c>
      <c r="E375" s="2" t="s">
        <v>280</v>
      </c>
      <c r="F375" s="2" t="s">
        <v>102</v>
      </c>
      <c r="G375" s="2" t="s">
        <v>404</v>
      </c>
      <c r="H375" s="2">
        <v>5</v>
      </c>
      <c r="I375" s="2" t="s">
        <v>405</v>
      </c>
      <c r="J375" s="2" t="s">
        <v>11</v>
      </c>
      <c r="K375" s="2">
        <v>2017</v>
      </c>
      <c r="L375" s="2" t="s">
        <v>406</v>
      </c>
      <c r="M375" s="2">
        <v>15</v>
      </c>
      <c r="N375" s="2">
        <v>49.92</v>
      </c>
      <c r="O375" s="2" t="s">
        <v>14</v>
      </c>
      <c r="P375" s="2">
        <v>18.597000000000001</v>
      </c>
      <c r="Q375" s="2" t="s">
        <v>13</v>
      </c>
      <c r="R375" s="2">
        <v>13</v>
      </c>
      <c r="S375" s="2">
        <v>54.81</v>
      </c>
      <c r="T375" s="2" t="s">
        <v>26</v>
      </c>
      <c r="W375" s="5" t="str" cm="1">
        <f t="array" ref="W375">_xlfn.TEXTJOIN(", ",TRUE, IF(COUNTIF(G375,"*"&amp;Afferenti!$A$1:'Afferenti'!$A$46&amp;"*"), Afferenti!$A$1:'Afferenti'!$A$46, ""))</f>
        <v>CORSI, PROTANO</v>
      </c>
    </row>
    <row r="376" spans="1:23" x14ac:dyDescent="0.2">
      <c r="A376" s="2" t="s">
        <v>323</v>
      </c>
      <c r="B376" s="2" t="s">
        <v>324</v>
      </c>
      <c r="C376" s="2" t="s">
        <v>325</v>
      </c>
      <c r="E376" s="2" t="s">
        <v>280</v>
      </c>
      <c r="F376" s="2" t="s">
        <v>102</v>
      </c>
      <c r="G376" s="2" t="s">
        <v>407</v>
      </c>
      <c r="H376" s="2">
        <v>5</v>
      </c>
      <c r="I376" s="2" t="s">
        <v>408</v>
      </c>
      <c r="J376" s="2" t="s">
        <v>11</v>
      </c>
      <c r="K376" s="2">
        <v>2019</v>
      </c>
      <c r="L376" s="2" t="s">
        <v>409</v>
      </c>
      <c r="M376" s="2">
        <v>5</v>
      </c>
      <c r="N376" s="2">
        <v>37.860999999999997</v>
      </c>
      <c r="O376" s="2" t="s">
        <v>14</v>
      </c>
      <c r="P376" s="2">
        <v>21.105</v>
      </c>
      <c r="Q376" s="2" t="s">
        <v>13</v>
      </c>
      <c r="W376" s="5" t="str" cm="1">
        <f t="array" ref="W376">_xlfn.TEXTJOIN(", ",TRUE, IF(COUNTIF(G376,"*"&amp;Afferenti!$A$1:'Afferenti'!$A$46&amp;"*"), Afferenti!$A$1:'Afferenti'!$A$46, ""))</f>
        <v>CORSI, PROTANO</v>
      </c>
    </row>
    <row r="377" spans="1:23" x14ac:dyDescent="0.2">
      <c r="A377" s="2" t="s">
        <v>323</v>
      </c>
      <c r="B377" s="2" t="s">
        <v>324</v>
      </c>
      <c r="C377" s="2" t="s">
        <v>325</v>
      </c>
      <c r="E377" s="2" t="s">
        <v>280</v>
      </c>
      <c r="F377" s="2" t="s">
        <v>102</v>
      </c>
      <c r="G377" s="2" t="s">
        <v>410</v>
      </c>
      <c r="H377" s="2">
        <v>5</v>
      </c>
      <c r="I377" s="2" t="s">
        <v>411</v>
      </c>
      <c r="J377" s="2" t="s">
        <v>43</v>
      </c>
      <c r="K377" s="2">
        <v>2017</v>
      </c>
      <c r="W377" s="5" t="str" cm="1">
        <f t="array" ref="W377">_xlfn.TEXTJOIN(", ",TRUE, IF(COUNTIF(G377,"*"&amp;Afferenti!$A$1:'Afferenti'!$A$46&amp;"*"), Afferenti!$A$1:'Afferenti'!$A$46, ""))</f>
        <v>CORSI, PROTANO</v>
      </c>
    </row>
    <row r="378" spans="1:23" x14ac:dyDescent="0.2">
      <c r="A378" s="2" t="s">
        <v>323</v>
      </c>
      <c r="B378" s="2" t="s">
        <v>324</v>
      </c>
      <c r="C378" s="2" t="s">
        <v>325</v>
      </c>
      <c r="E378" s="2" t="s">
        <v>280</v>
      </c>
      <c r="F378" s="2" t="s">
        <v>102</v>
      </c>
      <c r="G378" s="2" t="s">
        <v>410</v>
      </c>
      <c r="H378" s="2">
        <v>5</v>
      </c>
      <c r="I378" s="2" t="s">
        <v>412</v>
      </c>
      <c r="J378" s="2" t="s">
        <v>11</v>
      </c>
      <c r="K378" s="2">
        <v>2018</v>
      </c>
      <c r="L378" s="2" t="s">
        <v>413</v>
      </c>
      <c r="M378" s="2">
        <v>9</v>
      </c>
      <c r="N378" s="2">
        <v>41.290999999999997</v>
      </c>
      <c r="O378" s="2" t="s">
        <v>14</v>
      </c>
      <c r="P378" s="2">
        <v>3.0840000000000001</v>
      </c>
      <c r="Q378" s="2" t="s">
        <v>13</v>
      </c>
      <c r="R378" s="2">
        <v>8</v>
      </c>
      <c r="S378" s="2">
        <v>56.24</v>
      </c>
      <c r="T378" s="2" t="s">
        <v>26</v>
      </c>
      <c r="U378" s="2">
        <v>17.729084</v>
      </c>
      <c r="V378" s="2" t="s">
        <v>13</v>
      </c>
      <c r="W378" s="5" t="str" cm="1">
        <f t="array" ref="W378">_xlfn.TEXTJOIN(", ",TRUE, IF(COUNTIF(G378,"*"&amp;Afferenti!$A$1:'Afferenti'!$A$46&amp;"*"), Afferenti!$A$1:'Afferenti'!$A$46, ""))</f>
        <v>CORSI, PROTANO</v>
      </c>
    </row>
    <row r="379" spans="1:23" x14ac:dyDescent="0.2">
      <c r="A379" s="2" t="s">
        <v>323</v>
      </c>
      <c r="B379" s="2" t="s">
        <v>324</v>
      </c>
      <c r="C379" s="2" t="s">
        <v>325</v>
      </c>
      <c r="E379" s="2" t="s">
        <v>280</v>
      </c>
      <c r="F379" s="2" t="s">
        <v>102</v>
      </c>
      <c r="G379" s="2" t="s">
        <v>414</v>
      </c>
      <c r="H379" s="2">
        <v>6</v>
      </c>
      <c r="I379" s="2" t="s">
        <v>415</v>
      </c>
      <c r="J379" s="2" t="s">
        <v>11</v>
      </c>
      <c r="K379" s="2">
        <v>2019</v>
      </c>
      <c r="L379" s="2" t="s">
        <v>369</v>
      </c>
      <c r="M379" s="2">
        <v>40</v>
      </c>
      <c r="N379" s="2">
        <v>3.3889999999999998</v>
      </c>
      <c r="O379" s="2" t="s">
        <v>13</v>
      </c>
      <c r="P379" s="2">
        <v>2.0270000000000001</v>
      </c>
      <c r="Q379" s="2" t="s">
        <v>13</v>
      </c>
      <c r="R379" s="2">
        <v>37</v>
      </c>
      <c r="S379" s="2">
        <v>5.31</v>
      </c>
      <c r="T379" s="2" t="s">
        <v>13</v>
      </c>
      <c r="U379" s="2">
        <v>13.587</v>
      </c>
      <c r="V379" s="2" t="s">
        <v>13</v>
      </c>
      <c r="W379" s="5" t="str" cm="1">
        <f t="array" ref="W379">_xlfn.TEXTJOIN(", ",TRUE, IF(COUNTIF(G379,"*"&amp;Afferenti!$A$1:'Afferenti'!$A$46&amp;"*"), Afferenti!$A$1:'Afferenti'!$A$46, ""))</f>
        <v>CORSI, MARIOTTI</v>
      </c>
    </row>
    <row r="380" spans="1:23" x14ac:dyDescent="0.2">
      <c r="A380" s="2" t="s">
        <v>323</v>
      </c>
      <c r="B380" s="2" t="s">
        <v>324</v>
      </c>
      <c r="C380" s="2" t="s">
        <v>325</v>
      </c>
      <c r="E380" s="2" t="s">
        <v>280</v>
      </c>
      <c r="F380" s="2" t="s">
        <v>102</v>
      </c>
      <c r="G380" s="2" t="s">
        <v>416</v>
      </c>
      <c r="H380" s="2">
        <v>6</v>
      </c>
      <c r="I380" s="2" t="s">
        <v>417</v>
      </c>
      <c r="J380" s="2" t="s">
        <v>11</v>
      </c>
      <c r="K380" s="2">
        <v>2015</v>
      </c>
      <c r="L380" s="2" t="s">
        <v>126</v>
      </c>
      <c r="M380" s="2">
        <v>60</v>
      </c>
      <c r="N380" s="2">
        <v>6.867</v>
      </c>
      <c r="O380" s="2" t="s">
        <v>13</v>
      </c>
      <c r="P380" s="2">
        <v>4.415</v>
      </c>
      <c r="Q380" s="2" t="s">
        <v>13</v>
      </c>
      <c r="R380" s="2">
        <v>48</v>
      </c>
      <c r="S380" s="2">
        <v>17.399999999999999</v>
      </c>
      <c r="T380" s="2" t="s">
        <v>13</v>
      </c>
      <c r="U380" s="2">
        <v>7.3330000000000002</v>
      </c>
      <c r="V380" s="2" t="s">
        <v>13</v>
      </c>
      <c r="W380" s="5" t="str" cm="1">
        <f t="array" ref="W380">_xlfn.TEXTJOIN(", ",TRUE, IF(COUNTIF(G380,"*"&amp;Afferenti!$A$1:'Afferenti'!$A$46&amp;"*"), Afferenti!$A$1:'Afferenti'!$A$46, ""))</f>
        <v>CORSI, CORSOLINI, MARIOTTI</v>
      </c>
    </row>
    <row r="381" spans="1:23" x14ac:dyDescent="0.2">
      <c r="A381" s="2" t="s">
        <v>323</v>
      </c>
      <c r="B381" s="2" t="s">
        <v>324</v>
      </c>
      <c r="C381" s="2" t="s">
        <v>325</v>
      </c>
      <c r="E381" s="2" t="s">
        <v>280</v>
      </c>
      <c r="F381" s="2" t="s">
        <v>102</v>
      </c>
      <c r="G381" s="2" t="s">
        <v>418</v>
      </c>
      <c r="H381" s="2">
        <v>7</v>
      </c>
      <c r="I381" s="2" t="s">
        <v>419</v>
      </c>
      <c r="J381" s="2" t="s">
        <v>43</v>
      </c>
      <c r="K381" s="2">
        <v>2018</v>
      </c>
      <c r="W381" s="5" t="str" cm="1">
        <f t="array" ref="W381">_xlfn.TEXTJOIN(", ",TRUE, IF(COUNTIF(G381,"*"&amp;Afferenti!$A$1:'Afferenti'!$A$46&amp;"*"), Afferenti!$A$1:'Afferenti'!$A$46, ""))</f>
        <v>CORSI, PROTANO</v>
      </c>
    </row>
    <row r="382" spans="1:23" x14ac:dyDescent="0.2">
      <c r="A382" s="2" t="s">
        <v>1594</v>
      </c>
      <c r="B382" s="2" t="s">
        <v>1595</v>
      </c>
      <c r="C382" s="2" t="s">
        <v>1596</v>
      </c>
      <c r="E382" s="2" t="s">
        <v>69</v>
      </c>
      <c r="F382" s="2" t="s">
        <v>102</v>
      </c>
      <c r="G382" s="2" t="s">
        <v>1597</v>
      </c>
      <c r="H382" s="2">
        <v>1</v>
      </c>
      <c r="I382" s="2" t="s">
        <v>1598</v>
      </c>
      <c r="J382" s="2" t="s">
        <v>1599</v>
      </c>
      <c r="K382" s="2">
        <v>2019</v>
      </c>
      <c r="W382" s="5" t="str" cm="1">
        <f t="array" ref="W382">_xlfn.TEXTJOIN(", ",TRUE, IF(COUNTIF(G382,"*"&amp;Afferenti!$A$1:'Afferenti'!$A$46&amp;"*"), Afferenti!$A$1:'Afferenti'!$A$46, ""))</f>
        <v>CORSOLINI</v>
      </c>
    </row>
    <row r="383" spans="1:23" x14ac:dyDescent="0.2">
      <c r="A383" s="2" t="s">
        <v>1594</v>
      </c>
      <c r="B383" s="2" t="s">
        <v>1595</v>
      </c>
      <c r="C383" s="2" t="s">
        <v>1596</v>
      </c>
      <c r="E383" s="2" t="s">
        <v>69</v>
      </c>
      <c r="F383" s="2" t="s">
        <v>102</v>
      </c>
      <c r="G383" s="2" t="s">
        <v>1597</v>
      </c>
      <c r="H383" s="2">
        <v>1</v>
      </c>
      <c r="I383" s="2" t="s">
        <v>1600</v>
      </c>
      <c r="J383" s="2" t="s">
        <v>1560</v>
      </c>
      <c r="K383" s="2">
        <v>2015</v>
      </c>
      <c r="W383" s="5" t="str" cm="1">
        <f t="array" ref="W383">_xlfn.TEXTJOIN(", ",TRUE, IF(COUNTIF(G383,"*"&amp;Afferenti!$A$1:'Afferenti'!$A$46&amp;"*"), Afferenti!$A$1:'Afferenti'!$A$46, ""))</f>
        <v>CORSOLINI</v>
      </c>
    </row>
    <row r="384" spans="1:23" x14ac:dyDescent="0.2">
      <c r="A384" s="2" t="s">
        <v>1594</v>
      </c>
      <c r="B384" s="2" t="s">
        <v>1595</v>
      </c>
      <c r="C384" s="2" t="s">
        <v>1596</v>
      </c>
      <c r="E384" s="2" t="s">
        <v>69</v>
      </c>
      <c r="F384" s="2" t="s">
        <v>102</v>
      </c>
      <c r="G384" s="2" t="s">
        <v>1597</v>
      </c>
      <c r="H384" s="2">
        <v>1</v>
      </c>
      <c r="I384" s="2" t="s">
        <v>1601</v>
      </c>
      <c r="J384" s="2" t="s">
        <v>1560</v>
      </c>
      <c r="K384" s="2">
        <v>2017</v>
      </c>
      <c r="W384" s="5" t="str" cm="1">
        <f t="array" ref="W384">_xlfn.TEXTJOIN(", ",TRUE, IF(COUNTIF(G384,"*"&amp;Afferenti!$A$1:'Afferenti'!$A$46&amp;"*"), Afferenti!$A$1:'Afferenti'!$A$46, ""))</f>
        <v>CORSOLINI</v>
      </c>
    </row>
    <row r="385" spans="1:23" x14ac:dyDescent="0.2">
      <c r="A385" s="2" t="s">
        <v>1594</v>
      </c>
      <c r="B385" s="2" t="s">
        <v>1595</v>
      </c>
      <c r="C385" s="2" t="s">
        <v>1596</v>
      </c>
      <c r="E385" s="2" t="s">
        <v>69</v>
      </c>
      <c r="F385" s="2" t="s">
        <v>102</v>
      </c>
      <c r="G385" s="2" t="s">
        <v>1597</v>
      </c>
      <c r="H385" s="2">
        <v>1</v>
      </c>
      <c r="I385" s="2" t="s">
        <v>1602</v>
      </c>
      <c r="J385" s="2" t="s">
        <v>43</v>
      </c>
      <c r="K385" s="2">
        <v>2018</v>
      </c>
      <c r="W385" s="5" t="str" cm="1">
        <f t="array" ref="W385">_xlfn.TEXTJOIN(", ",TRUE, IF(COUNTIF(G385,"*"&amp;Afferenti!$A$1:'Afferenti'!$A$46&amp;"*"), Afferenti!$A$1:'Afferenti'!$A$46, ""))</f>
        <v>CORSOLINI</v>
      </c>
    </row>
    <row r="386" spans="1:23" x14ac:dyDescent="0.2">
      <c r="A386" s="2" t="s">
        <v>1594</v>
      </c>
      <c r="B386" s="2" t="s">
        <v>1595</v>
      </c>
      <c r="C386" s="2" t="s">
        <v>1596</v>
      </c>
      <c r="E386" s="2" t="s">
        <v>69</v>
      </c>
      <c r="F386" s="2" t="s">
        <v>102</v>
      </c>
      <c r="G386" s="2" t="s">
        <v>1597</v>
      </c>
      <c r="H386" s="2">
        <v>1</v>
      </c>
      <c r="I386" s="2" t="s">
        <v>1603</v>
      </c>
      <c r="J386" s="2" t="s">
        <v>92</v>
      </c>
      <c r="K386" s="2">
        <v>2019</v>
      </c>
      <c r="M386" s="2">
        <v>2</v>
      </c>
      <c r="N386" s="2">
        <v>31.431000000000001</v>
      </c>
      <c r="O386" s="2" t="s">
        <v>14</v>
      </c>
      <c r="W386" s="5" t="str" cm="1">
        <f t="array" ref="W386">_xlfn.TEXTJOIN(", ",TRUE, IF(COUNTIF(G386,"*"&amp;Afferenti!$A$1:'Afferenti'!$A$46&amp;"*"), Afferenti!$A$1:'Afferenti'!$A$46, ""))</f>
        <v>CORSOLINI</v>
      </c>
    </row>
    <row r="387" spans="1:23" x14ac:dyDescent="0.2">
      <c r="A387" s="2" t="s">
        <v>1594</v>
      </c>
      <c r="B387" s="2" t="s">
        <v>1595</v>
      </c>
      <c r="C387" s="2" t="s">
        <v>1596</v>
      </c>
      <c r="E387" s="2" t="s">
        <v>69</v>
      </c>
      <c r="F387" s="2" t="s">
        <v>102</v>
      </c>
      <c r="G387" s="2" t="s">
        <v>1597</v>
      </c>
      <c r="H387" s="2">
        <v>1</v>
      </c>
      <c r="I387" s="2" t="s">
        <v>1604</v>
      </c>
      <c r="J387" s="2" t="s">
        <v>43</v>
      </c>
      <c r="K387" s="2">
        <v>2018</v>
      </c>
      <c r="W387" s="5" t="str" cm="1">
        <f t="array" ref="W387">_xlfn.TEXTJOIN(", ",TRUE, IF(COUNTIF(G387,"*"&amp;Afferenti!$A$1:'Afferenti'!$A$46&amp;"*"), Afferenti!$A$1:'Afferenti'!$A$46, ""))</f>
        <v>CORSOLINI</v>
      </c>
    </row>
    <row r="388" spans="1:23" x14ac:dyDescent="0.2">
      <c r="A388" s="2" t="s">
        <v>1594</v>
      </c>
      <c r="B388" s="2" t="s">
        <v>1595</v>
      </c>
      <c r="C388" s="2" t="s">
        <v>1596</v>
      </c>
      <c r="E388" s="2" t="s">
        <v>69</v>
      </c>
      <c r="F388" s="2" t="s">
        <v>102</v>
      </c>
      <c r="G388" s="2" t="s">
        <v>1597</v>
      </c>
      <c r="H388" s="2">
        <v>1</v>
      </c>
      <c r="I388" s="2" t="s">
        <v>1605</v>
      </c>
      <c r="J388" s="2" t="s">
        <v>476</v>
      </c>
      <c r="K388" s="2">
        <v>2017</v>
      </c>
      <c r="W388" s="5" t="str" cm="1">
        <f t="array" ref="W388">_xlfn.TEXTJOIN(", ",TRUE, IF(COUNTIF(G388,"*"&amp;Afferenti!$A$1:'Afferenti'!$A$46&amp;"*"), Afferenti!$A$1:'Afferenti'!$A$46, ""))</f>
        <v>CORSOLINI</v>
      </c>
    </row>
    <row r="389" spans="1:23" x14ac:dyDescent="0.2">
      <c r="A389" s="2" t="s">
        <v>1594</v>
      </c>
      <c r="B389" s="2" t="s">
        <v>1595</v>
      </c>
      <c r="C389" s="2" t="s">
        <v>1596</v>
      </c>
      <c r="E389" s="2" t="s">
        <v>69</v>
      </c>
      <c r="F389" s="2" t="s">
        <v>102</v>
      </c>
      <c r="G389" s="2" t="s">
        <v>1597</v>
      </c>
      <c r="H389" s="2">
        <v>1</v>
      </c>
      <c r="I389" s="2" t="s">
        <v>1606</v>
      </c>
      <c r="J389" s="2" t="s">
        <v>476</v>
      </c>
      <c r="K389" s="2">
        <v>2018</v>
      </c>
      <c r="W389" s="5" t="str" cm="1">
        <f t="array" ref="W389">_xlfn.TEXTJOIN(", ",TRUE, IF(COUNTIF(G389,"*"&amp;Afferenti!$A$1:'Afferenti'!$A$46&amp;"*"), Afferenti!$A$1:'Afferenti'!$A$46, ""))</f>
        <v>CORSOLINI</v>
      </c>
    </row>
    <row r="390" spans="1:23" x14ac:dyDescent="0.2">
      <c r="A390" s="2" t="s">
        <v>1594</v>
      </c>
      <c r="B390" s="2" t="s">
        <v>1595</v>
      </c>
      <c r="C390" s="2" t="s">
        <v>1596</v>
      </c>
      <c r="E390" s="2" t="s">
        <v>69</v>
      </c>
      <c r="F390" s="2" t="s">
        <v>102</v>
      </c>
      <c r="G390" s="2" t="s">
        <v>1597</v>
      </c>
      <c r="H390" s="2">
        <v>1</v>
      </c>
      <c r="I390" s="2" t="s">
        <v>1606</v>
      </c>
      <c r="J390" s="2" t="s">
        <v>92</v>
      </c>
      <c r="K390" s="2">
        <v>2018</v>
      </c>
      <c r="W390" s="5" t="str" cm="1">
        <f t="array" ref="W390">_xlfn.TEXTJOIN(", ",TRUE, IF(COUNTIF(G390,"*"&amp;Afferenti!$A$1:'Afferenti'!$A$46&amp;"*"), Afferenti!$A$1:'Afferenti'!$A$46, ""))</f>
        <v>CORSOLINI</v>
      </c>
    </row>
    <row r="391" spans="1:23" x14ac:dyDescent="0.2">
      <c r="A391" s="2" t="s">
        <v>1594</v>
      </c>
      <c r="B391" s="2" t="s">
        <v>1595</v>
      </c>
      <c r="C391" s="2" t="s">
        <v>1596</v>
      </c>
      <c r="E391" s="2" t="s">
        <v>69</v>
      </c>
      <c r="F391" s="2" t="s">
        <v>102</v>
      </c>
      <c r="G391" s="2" t="s">
        <v>1597</v>
      </c>
      <c r="H391" s="2">
        <v>1</v>
      </c>
      <c r="I391" s="2" t="s">
        <v>1607</v>
      </c>
      <c r="J391" s="2" t="s">
        <v>11</v>
      </c>
      <c r="K391" s="2">
        <v>2017</v>
      </c>
      <c r="L391" s="2" t="s">
        <v>461</v>
      </c>
      <c r="M391" s="2">
        <v>57</v>
      </c>
      <c r="N391" s="2">
        <v>4.4530000000000003</v>
      </c>
      <c r="O391" s="2" t="s">
        <v>13</v>
      </c>
      <c r="P391" s="2">
        <v>10.592000000000001</v>
      </c>
      <c r="Q391" s="2" t="s">
        <v>13</v>
      </c>
      <c r="R391" s="2">
        <v>52</v>
      </c>
      <c r="S391" s="2">
        <v>12.35</v>
      </c>
      <c r="T391" s="2" t="s">
        <v>13</v>
      </c>
      <c r="U391" s="2">
        <v>14.256197999999999</v>
      </c>
      <c r="V391" s="2" t="s">
        <v>13</v>
      </c>
      <c r="W391" s="5" t="str" cm="1">
        <f t="array" ref="W391">_xlfn.TEXTJOIN(", ",TRUE, IF(COUNTIF(G391,"*"&amp;Afferenti!$A$1:'Afferenti'!$A$46&amp;"*"), Afferenti!$A$1:'Afferenti'!$A$46, ""))</f>
        <v>CORSOLINI</v>
      </c>
    </row>
    <row r="392" spans="1:23" x14ac:dyDescent="0.2">
      <c r="A392" s="2" t="s">
        <v>1594</v>
      </c>
      <c r="B392" s="2" t="s">
        <v>1595</v>
      </c>
      <c r="C392" s="2" t="s">
        <v>1596</v>
      </c>
      <c r="E392" s="2" t="s">
        <v>69</v>
      </c>
      <c r="F392" s="2" t="s">
        <v>102</v>
      </c>
      <c r="G392" s="2" t="s">
        <v>1597</v>
      </c>
      <c r="H392" s="2">
        <v>1</v>
      </c>
      <c r="I392" s="2" t="s">
        <v>1608</v>
      </c>
      <c r="J392" s="2" t="s">
        <v>109</v>
      </c>
      <c r="K392" s="2">
        <v>2015</v>
      </c>
      <c r="W392" s="5" t="str" cm="1">
        <f t="array" ref="W392">_xlfn.TEXTJOIN(", ",TRUE, IF(COUNTIF(G392,"*"&amp;Afferenti!$A$1:'Afferenti'!$A$46&amp;"*"), Afferenti!$A$1:'Afferenti'!$A$46, ""))</f>
        <v>CORSOLINI</v>
      </c>
    </row>
    <row r="393" spans="1:23" x14ac:dyDescent="0.2">
      <c r="A393" s="2" t="s">
        <v>1594</v>
      </c>
      <c r="B393" s="2" t="s">
        <v>1595</v>
      </c>
      <c r="C393" s="2" t="s">
        <v>1596</v>
      </c>
      <c r="E393" s="2" t="s">
        <v>69</v>
      </c>
      <c r="F393" s="2" t="s">
        <v>102</v>
      </c>
      <c r="G393" s="2" t="s">
        <v>1597</v>
      </c>
      <c r="H393" s="2">
        <v>1</v>
      </c>
      <c r="I393" s="2" t="s">
        <v>1609</v>
      </c>
      <c r="J393" s="2" t="s">
        <v>43</v>
      </c>
      <c r="K393" s="2">
        <v>2016</v>
      </c>
      <c r="W393" s="5" t="str" cm="1">
        <f t="array" ref="W393">_xlfn.TEXTJOIN(", ",TRUE, IF(COUNTIF(G393,"*"&amp;Afferenti!$A$1:'Afferenti'!$A$46&amp;"*"), Afferenti!$A$1:'Afferenti'!$A$46, ""))</f>
        <v>CORSOLINI</v>
      </c>
    </row>
    <row r="394" spans="1:23" x14ac:dyDescent="0.2">
      <c r="A394" s="2" t="s">
        <v>1594</v>
      </c>
      <c r="B394" s="2" t="s">
        <v>1595</v>
      </c>
      <c r="C394" s="2" t="s">
        <v>1596</v>
      </c>
      <c r="E394" s="2" t="s">
        <v>69</v>
      </c>
      <c r="F394" s="2" t="s">
        <v>102</v>
      </c>
      <c r="G394" s="2" t="s">
        <v>1597</v>
      </c>
      <c r="H394" s="2">
        <v>1</v>
      </c>
      <c r="I394" s="2" t="s">
        <v>1610</v>
      </c>
      <c r="J394" s="2" t="s">
        <v>11</v>
      </c>
      <c r="K394" s="2">
        <v>2017</v>
      </c>
      <c r="L394" s="2" t="s">
        <v>461</v>
      </c>
      <c r="M394" s="2">
        <v>37</v>
      </c>
      <c r="N394" s="2">
        <v>19.152999999999999</v>
      </c>
      <c r="O394" s="2" t="s">
        <v>13</v>
      </c>
      <c r="P394" s="2">
        <v>10.592000000000001</v>
      </c>
      <c r="Q394" s="2" t="s">
        <v>13</v>
      </c>
      <c r="R394" s="2">
        <v>32</v>
      </c>
      <c r="S394" s="2">
        <v>23.78</v>
      </c>
      <c r="T394" s="2" t="s">
        <v>13</v>
      </c>
      <c r="U394" s="2">
        <v>14.256197999999999</v>
      </c>
      <c r="V394" s="2" t="s">
        <v>13</v>
      </c>
      <c r="W394" s="5" t="str" cm="1">
        <f t="array" ref="W394">_xlfn.TEXTJOIN(", ",TRUE, IF(COUNTIF(G394,"*"&amp;Afferenti!$A$1:'Afferenti'!$A$46&amp;"*"), Afferenti!$A$1:'Afferenti'!$A$46, ""))</f>
        <v>CORSOLINI</v>
      </c>
    </row>
    <row r="395" spans="1:23" x14ac:dyDescent="0.2">
      <c r="A395" s="2" t="s">
        <v>1594</v>
      </c>
      <c r="B395" s="2" t="s">
        <v>1595</v>
      </c>
      <c r="C395" s="2" t="s">
        <v>1596</v>
      </c>
      <c r="E395" s="2" t="s">
        <v>69</v>
      </c>
      <c r="F395" s="2" t="s">
        <v>102</v>
      </c>
      <c r="G395" s="2" t="s">
        <v>1597</v>
      </c>
      <c r="H395" s="2">
        <v>1</v>
      </c>
      <c r="I395" s="2" t="s">
        <v>1611</v>
      </c>
      <c r="J395" s="2" t="s">
        <v>11</v>
      </c>
      <c r="K395" s="2">
        <v>2017</v>
      </c>
      <c r="L395" s="2" t="s">
        <v>461</v>
      </c>
      <c r="M395" s="2">
        <v>27</v>
      </c>
      <c r="N395" s="2">
        <v>16.327999999999999</v>
      </c>
      <c r="O395" s="2" t="s">
        <v>13</v>
      </c>
      <c r="P395" s="2">
        <v>10.592000000000001</v>
      </c>
      <c r="Q395" s="2" t="s">
        <v>13</v>
      </c>
      <c r="R395" s="2">
        <v>24</v>
      </c>
      <c r="S395" s="2">
        <v>33.729999999999997</v>
      </c>
      <c r="T395" s="2" t="s">
        <v>14</v>
      </c>
      <c r="U395" s="2">
        <v>14.256197999999999</v>
      </c>
      <c r="V395" s="2" t="s">
        <v>13</v>
      </c>
      <c r="W395" s="5" t="str" cm="1">
        <f t="array" ref="W395">_xlfn.TEXTJOIN(", ",TRUE, IF(COUNTIF(G395,"*"&amp;Afferenti!$A$1:'Afferenti'!$A$46&amp;"*"), Afferenti!$A$1:'Afferenti'!$A$46, ""))</f>
        <v>CORSOLINI</v>
      </c>
    </row>
    <row r="396" spans="1:23" x14ac:dyDescent="0.2">
      <c r="A396" s="2" t="s">
        <v>1594</v>
      </c>
      <c r="B396" s="2" t="s">
        <v>1595</v>
      </c>
      <c r="C396" s="2" t="s">
        <v>1596</v>
      </c>
      <c r="E396" s="2" t="s">
        <v>69</v>
      </c>
      <c r="F396" s="2" t="s">
        <v>102</v>
      </c>
      <c r="G396" s="2" t="s">
        <v>1597</v>
      </c>
      <c r="H396" s="2">
        <v>1</v>
      </c>
      <c r="I396" s="2" t="s">
        <v>1612</v>
      </c>
      <c r="J396" s="2" t="s">
        <v>476</v>
      </c>
      <c r="K396" s="2">
        <v>2018</v>
      </c>
      <c r="W396" s="5" t="str" cm="1">
        <f t="array" ref="W396">_xlfn.TEXTJOIN(", ",TRUE, IF(COUNTIF(G396,"*"&amp;Afferenti!$A$1:'Afferenti'!$A$46&amp;"*"), Afferenti!$A$1:'Afferenti'!$A$46, ""))</f>
        <v>CORSOLINI</v>
      </c>
    </row>
    <row r="397" spans="1:23" x14ac:dyDescent="0.2">
      <c r="A397" s="2" t="s">
        <v>1594</v>
      </c>
      <c r="B397" s="2" t="s">
        <v>1595</v>
      </c>
      <c r="C397" s="2" t="s">
        <v>1596</v>
      </c>
      <c r="E397" s="2" t="s">
        <v>69</v>
      </c>
      <c r="F397" s="2" t="s">
        <v>102</v>
      </c>
      <c r="G397" s="2" t="s">
        <v>1597</v>
      </c>
      <c r="H397" s="2">
        <v>1</v>
      </c>
      <c r="I397" s="2" t="s">
        <v>1612</v>
      </c>
      <c r="J397" s="2" t="s">
        <v>92</v>
      </c>
      <c r="K397" s="2">
        <v>2018</v>
      </c>
      <c r="W397" s="5" t="str" cm="1">
        <f t="array" ref="W397">_xlfn.TEXTJOIN(", ",TRUE, IF(COUNTIF(G397,"*"&amp;Afferenti!$A$1:'Afferenti'!$A$46&amp;"*"), Afferenti!$A$1:'Afferenti'!$A$46, ""))</f>
        <v>CORSOLINI</v>
      </c>
    </row>
    <row r="398" spans="1:23" x14ac:dyDescent="0.2">
      <c r="A398" s="2" t="s">
        <v>1594</v>
      </c>
      <c r="B398" s="2" t="s">
        <v>1595</v>
      </c>
      <c r="C398" s="2" t="s">
        <v>1596</v>
      </c>
      <c r="E398" s="2" t="s">
        <v>69</v>
      </c>
      <c r="F398" s="2" t="s">
        <v>102</v>
      </c>
      <c r="G398" s="2" t="s">
        <v>1597</v>
      </c>
      <c r="H398" s="2">
        <v>1</v>
      </c>
      <c r="I398" s="2" t="s">
        <v>1613</v>
      </c>
      <c r="J398" s="2" t="s">
        <v>43</v>
      </c>
      <c r="K398" s="2">
        <v>2019</v>
      </c>
      <c r="W398" s="5" t="str" cm="1">
        <f t="array" ref="W398">_xlfn.TEXTJOIN(", ",TRUE, IF(COUNTIF(G398,"*"&amp;Afferenti!$A$1:'Afferenti'!$A$46&amp;"*"), Afferenti!$A$1:'Afferenti'!$A$46, ""))</f>
        <v>CORSOLINI</v>
      </c>
    </row>
    <row r="399" spans="1:23" x14ac:dyDescent="0.2">
      <c r="A399" s="2" t="s">
        <v>1594</v>
      </c>
      <c r="B399" s="2" t="s">
        <v>1595</v>
      </c>
      <c r="C399" s="2" t="s">
        <v>1596</v>
      </c>
      <c r="E399" s="2" t="s">
        <v>69</v>
      </c>
      <c r="F399" s="2" t="s">
        <v>102</v>
      </c>
      <c r="G399" s="2" t="s">
        <v>1597</v>
      </c>
      <c r="H399" s="2">
        <v>1</v>
      </c>
      <c r="I399" s="2" t="s">
        <v>1614</v>
      </c>
      <c r="J399" s="2" t="s">
        <v>11</v>
      </c>
      <c r="K399" s="2">
        <v>2018</v>
      </c>
      <c r="L399" s="2" t="s">
        <v>1223</v>
      </c>
      <c r="M399" s="2">
        <v>32</v>
      </c>
      <c r="N399" s="2">
        <v>12.106999999999999</v>
      </c>
      <c r="O399" s="2" t="s">
        <v>13</v>
      </c>
      <c r="P399" s="2">
        <v>42.677999999999997</v>
      </c>
      <c r="Q399" s="2" t="s">
        <v>14</v>
      </c>
      <c r="R399" s="2">
        <v>30</v>
      </c>
      <c r="S399" s="2">
        <v>18.190000000000001</v>
      </c>
      <c r="T399" s="2" t="s">
        <v>13</v>
      </c>
      <c r="U399" s="2">
        <v>23.214285</v>
      </c>
      <c r="V399" s="2" t="s">
        <v>13</v>
      </c>
      <c r="W399" s="5" t="str" cm="1">
        <f t="array" ref="W399">_xlfn.TEXTJOIN(", ",TRUE, IF(COUNTIF(G399,"*"&amp;Afferenti!$A$1:'Afferenti'!$A$46&amp;"*"), Afferenti!$A$1:'Afferenti'!$A$46, ""))</f>
        <v>CORSOLINI</v>
      </c>
    </row>
    <row r="400" spans="1:23" x14ac:dyDescent="0.2">
      <c r="A400" s="2" t="s">
        <v>1594</v>
      </c>
      <c r="B400" s="2" t="s">
        <v>1595</v>
      </c>
      <c r="C400" s="2" t="s">
        <v>1596</v>
      </c>
      <c r="E400" s="2" t="s">
        <v>69</v>
      </c>
      <c r="F400" s="2" t="s">
        <v>102</v>
      </c>
      <c r="G400" s="2" t="s">
        <v>1597</v>
      </c>
      <c r="H400" s="2">
        <v>1</v>
      </c>
      <c r="I400" s="2" t="s">
        <v>1615</v>
      </c>
      <c r="J400" s="2" t="s">
        <v>43</v>
      </c>
      <c r="K400" s="2">
        <v>2016</v>
      </c>
      <c r="W400" s="5" t="str" cm="1">
        <f t="array" ref="W400">_xlfn.TEXTJOIN(", ",TRUE, IF(COUNTIF(G400,"*"&amp;Afferenti!$A$1:'Afferenti'!$A$46&amp;"*"), Afferenti!$A$1:'Afferenti'!$A$46, ""))</f>
        <v>CORSOLINI</v>
      </c>
    </row>
    <row r="401" spans="1:23" x14ac:dyDescent="0.2">
      <c r="A401" s="2" t="s">
        <v>1594</v>
      </c>
      <c r="B401" s="2" t="s">
        <v>1595</v>
      </c>
      <c r="C401" s="2" t="s">
        <v>1596</v>
      </c>
      <c r="E401" s="2" t="s">
        <v>69</v>
      </c>
      <c r="F401" s="2" t="s">
        <v>102</v>
      </c>
      <c r="G401" s="2" t="s">
        <v>1597</v>
      </c>
      <c r="H401" s="2">
        <v>1</v>
      </c>
      <c r="I401" s="2" t="s">
        <v>1616</v>
      </c>
      <c r="J401" s="2" t="s">
        <v>43</v>
      </c>
      <c r="K401" s="2">
        <v>2019</v>
      </c>
      <c r="W401" s="5" t="str" cm="1">
        <f t="array" ref="W401">_xlfn.TEXTJOIN(", ",TRUE, IF(COUNTIF(G401,"*"&amp;Afferenti!$A$1:'Afferenti'!$A$46&amp;"*"), Afferenti!$A$1:'Afferenti'!$A$46, ""))</f>
        <v>CORSOLINI</v>
      </c>
    </row>
    <row r="402" spans="1:23" x14ac:dyDescent="0.2">
      <c r="A402" s="2" t="s">
        <v>1594</v>
      </c>
      <c r="B402" s="2" t="s">
        <v>1595</v>
      </c>
      <c r="C402" s="2" t="s">
        <v>1596</v>
      </c>
      <c r="E402" s="2" t="s">
        <v>69</v>
      </c>
      <c r="F402" s="2" t="s">
        <v>102</v>
      </c>
      <c r="G402" s="2" t="s">
        <v>1597</v>
      </c>
      <c r="H402" s="2">
        <v>1</v>
      </c>
      <c r="I402" s="2" t="s">
        <v>1617</v>
      </c>
      <c r="J402" s="2" t="s">
        <v>43</v>
      </c>
      <c r="K402" s="2">
        <v>2019</v>
      </c>
      <c r="W402" s="5" t="str" cm="1">
        <f t="array" ref="W402">_xlfn.TEXTJOIN(", ",TRUE, IF(COUNTIF(G402,"*"&amp;Afferenti!$A$1:'Afferenti'!$A$46&amp;"*"), Afferenti!$A$1:'Afferenti'!$A$46, ""))</f>
        <v>CORSOLINI</v>
      </c>
    </row>
    <row r="403" spans="1:23" x14ac:dyDescent="0.2">
      <c r="A403" s="2" t="s">
        <v>1594</v>
      </c>
      <c r="B403" s="2" t="s">
        <v>1595</v>
      </c>
      <c r="C403" s="2" t="s">
        <v>1596</v>
      </c>
      <c r="E403" s="2" t="s">
        <v>69</v>
      </c>
      <c r="F403" s="2" t="s">
        <v>102</v>
      </c>
      <c r="G403" s="2" t="s">
        <v>1597</v>
      </c>
      <c r="H403" s="2">
        <v>1</v>
      </c>
      <c r="I403" s="2" t="s">
        <v>1618</v>
      </c>
      <c r="J403" s="2" t="s">
        <v>11</v>
      </c>
      <c r="K403" s="2">
        <v>2017</v>
      </c>
      <c r="L403" s="2" t="s">
        <v>461</v>
      </c>
      <c r="M403" s="2">
        <v>0</v>
      </c>
      <c r="N403" s="2">
        <v>28.084</v>
      </c>
      <c r="O403" s="2" t="s">
        <v>14</v>
      </c>
      <c r="P403" s="2">
        <v>10.592000000000001</v>
      </c>
      <c r="Q403" s="2" t="s">
        <v>13</v>
      </c>
      <c r="R403" s="2">
        <v>0</v>
      </c>
      <c r="U403" s="2">
        <v>14.256197999999999</v>
      </c>
      <c r="V403" s="2" t="s">
        <v>13</v>
      </c>
      <c r="W403" s="5" t="str" cm="1">
        <f t="array" ref="W403">_xlfn.TEXTJOIN(", ",TRUE, IF(COUNTIF(G403,"*"&amp;Afferenti!$A$1:'Afferenti'!$A$46&amp;"*"), Afferenti!$A$1:'Afferenti'!$A$46, ""))</f>
        <v>CORSOLINI</v>
      </c>
    </row>
    <row r="404" spans="1:23" x14ac:dyDescent="0.2">
      <c r="A404" s="2" t="s">
        <v>1594</v>
      </c>
      <c r="B404" s="2" t="s">
        <v>1595</v>
      </c>
      <c r="C404" s="2" t="s">
        <v>1596</v>
      </c>
      <c r="E404" s="2" t="s">
        <v>69</v>
      </c>
      <c r="F404" s="2" t="s">
        <v>102</v>
      </c>
      <c r="G404" s="2" t="s">
        <v>1597</v>
      </c>
      <c r="H404" s="2">
        <v>1</v>
      </c>
      <c r="I404" s="2" t="s">
        <v>1619</v>
      </c>
      <c r="J404" s="2" t="s">
        <v>11</v>
      </c>
      <c r="K404" s="2">
        <v>2019</v>
      </c>
      <c r="L404" s="2" t="s">
        <v>82</v>
      </c>
      <c r="W404" s="5" t="str" cm="1">
        <f t="array" ref="W404">_xlfn.TEXTJOIN(", ",TRUE, IF(COUNTIF(G404,"*"&amp;Afferenti!$A$1:'Afferenti'!$A$46&amp;"*"), Afferenti!$A$1:'Afferenti'!$A$46, ""))</f>
        <v>CORSOLINI</v>
      </c>
    </row>
    <row r="405" spans="1:23" x14ac:dyDescent="0.2">
      <c r="A405" s="2" t="s">
        <v>1594</v>
      </c>
      <c r="B405" s="2" t="s">
        <v>1595</v>
      </c>
      <c r="C405" s="2" t="s">
        <v>1596</v>
      </c>
      <c r="E405" s="2" t="s">
        <v>69</v>
      </c>
      <c r="F405" s="2" t="s">
        <v>102</v>
      </c>
      <c r="G405" s="2" t="s">
        <v>1620</v>
      </c>
      <c r="H405" s="2">
        <v>2</v>
      </c>
      <c r="I405" s="2" t="s">
        <v>1621</v>
      </c>
      <c r="J405" s="2" t="s">
        <v>43</v>
      </c>
      <c r="K405" s="2">
        <v>2018</v>
      </c>
      <c r="W405" s="5" t="str" cm="1">
        <f t="array" ref="W405">_xlfn.TEXTJOIN(", ",TRUE, IF(COUNTIF(G405,"*"&amp;Afferenti!$A$1:'Afferenti'!$A$46&amp;"*"), Afferenti!$A$1:'Afferenti'!$A$46, ""))</f>
        <v>CORSOLINI</v>
      </c>
    </row>
    <row r="406" spans="1:23" x14ac:dyDescent="0.2">
      <c r="A406" s="2" t="s">
        <v>1594</v>
      </c>
      <c r="B406" s="2" t="s">
        <v>1595</v>
      </c>
      <c r="C406" s="2" t="s">
        <v>1596</v>
      </c>
      <c r="E406" s="2" t="s">
        <v>69</v>
      </c>
      <c r="F406" s="2" t="s">
        <v>102</v>
      </c>
      <c r="G406" s="2" t="s">
        <v>1620</v>
      </c>
      <c r="H406" s="2">
        <v>2</v>
      </c>
      <c r="I406" s="2" t="s">
        <v>1622</v>
      </c>
      <c r="J406" s="2" t="s">
        <v>11</v>
      </c>
      <c r="K406" s="2">
        <v>2019</v>
      </c>
      <c r="L406" s="2" t="s">
        <v>82</v>
      </c>
      <c r="W406" s="5" t="str" cm="1">
        <f t="array" ref="W406">_xlfn.TEXTJOIN(", ",TRUE, IF(COUNTIF(G406,"*"&amp;Afferenti!$A$1:'Afferenti'!$A$46&amp;"*"), Afferenti!$A$1:'Afferenti'!$A$46, ""))</f>
        <v>CORSOLINI</v>
      </c>
    </row>
    <row r="407" spans="1:23" x14ac:dyDescent="0.2">
      <c r="A407" s="2" t="s">
        <v>1594</v>
      </c>
      <c r="B407" s="2" t="s">
        <v>1595</v>
      </c>
      <c r="C407" s="2" t="s">
        <v>1596</v>
      </c>
      <c r="E407" s="2" t="s">
        <v>69</v>
      </c>
      <c r="F407" s="2" t="s">
        <v>102</v>
      </c>
      <c r="G407" s="2" t="s">
        <v>1623</v>
      </c>
      <c r="H407" s="2">
        <v>2</v>
      </c>
      <c r="I407" s="2" t="s">
        <v>1624</v>
      </c>
      <c r="J407" s="2" t="s">
        <v>11</v>
      </c>
      <c r="K407" s="2">
        <v>2019</v>
      </c>
      <c r="L407" s="2" t="s">
        <v>461</v>
      </c>
      <c r="M407" s="2">
        <v>29</v>
      </c>
      <c r="N407" s="2">
        <v>19.530999999999999</v>
      </c>
      <c r="O407" s="2" t="s">
        <v>13</v>
      </c>
      <c r="P407" s="2">
        <v>3.7490000000000001</v>
      </c>
      <c r="Q407" s="2" t="s">
        <v>13</v>
      </c>
      <c r="R407" s="2">
        <v>28</v>
      </c>
      <c r="S407" s="2">
        <v>18.760000000000002</v>
      </c>
      <c r="T407" s="2" t="s">
        <v>13</v>
      </c>
      <c r="U407" s="2">
        <v>10.755000000000001</v>
      </c>
      <c r="V407" s="2" t="s">
        <v>13</v>
      </c>
      <c r="W407" s="5" t="str" cm="1">
        <f t="array" ref="W407">_xlfn.TEXTJOIN(", ",TRUE, IF(COUNTIF(G407,"*"&amp;Afferenti!$A$1:'Afferenti'!$A$46&amp;"*"), Afferenti!$A$1:'Afferenti'!$A$46, ""))</f>
        <v>CORSOLINI</v>
      </c>
    </row>
    <row r="408" spans="1:23" x14ac:dyDescent="0.2">
      <c r="A408" s="2" t="s">
        <v>1594</v>
      </c>
      <c r="B408" s="2" t="s">
        <v>1595</v>
      </c>
      <c r="C408" s="2" t="s">
        <v>1596</v>
      </c>
      <c r="E408" s="2" t="s">
        <v>69</v>
      </c>
      <c r="F408" s="2" t="s">
        <v>102</v>
      </c>
      <c r="G408" s="2" t="s">
        <v>1623</v>
      </c>
      <c r="H408" s="2">
        <v>2</v>
      </c>
      <c r="I408" s="2" t="s">
        <v>1625</v>
      </c>
      <c r="J408" s="2" t="s">
        <v>476</v>
      </c>
      <c r="K408" s="2">
        <v>2018</v>
      </c>
      <c r="W408" s="5" t="str" cm="1">
        <f t="array" ref="W408">_xlfn.TEXTJOIN(", ",TRUE, IF(COUNTIF(G408,"*"&amp;Afferenti!$A$1:'Afferenti'!$A$46&amp;"*"), Afferenti!$A$1:'Afferenti'!$A$46, ""))</f>
        <v>CORSOLINI</v>
      </c>
    </row>
    <row r="409" spans="1:23" x14ac:dyDescent="0.2">
      <c r="A409" s="2" t="s">
        <v>1594</v>
      </c>
      <c r="B409" s="2" t="s">
        <v>1595</v>
      </c>
      <c r="C409" s="2" t="s">
        <v>1596</v>
      </c>
      <c r="E409" s="2" t="s">
        <v>69</v>
      </c>
      <c r="F409" s="2" t="s">
        <v>102</v>
      </c>
      <c r="G409" s="2" t="s">
        <v>1623</v>
      </c>
      <c r="H409" s="2">
        <v>2</v>
      </c>
      <c r="I409" s="2" t="s">
        <v>1626</v>
      </c>
      <c r="J409" s="2" t="s">
        <v>11</v>
      </c>
      <c r="K409" s="2">
        <v>2016</v>
      </c>
      <c r="L409" s="2" t="s">
        <v>1627</v>
      </c>
      <c r="W409" s="5" t="str" cm="1">
        <f t="array" ref="W409">_xlfn.TEXTJOIN(", ",TRUE, IF(COUNTIF(G409,"*"&amp;Afferenti!$A$1:'Afferenti'!$A$46&amp;"*"), Afferenti!$A$1:'Afferenti'!$A$46, ""))</f>
        <v>CORSOLINI</v>
      </c>
    </row>
    <row r="410" spans="1:23" x14ac:dyDescent="0.2">
      <c r="A410" s="2" t="s">
        <v>1594</v>
      </c>
      <c r="B410" s="2" t="s">
        <v>1595</v>
      </c>
      <c r="C410" s="2" t="s">
        <v>1596</v>
      </c>
      <c r="E410" s="2" t="s">
        <v>69</v>
      </c>
      <c r="F410" s="2" t="s">
        <v>102</v>
      </c>
      <c r="G410" s="2" t="s">
        <v>1628</v>
      </c>
      <c r="H410" s="2">
        <v>2</v>
      </c>
      <c r="I410" s="2" t="s">
        <v>1629</v>
      </c>
      <c r="J410" s="2" t="s">
        <v>1630</v>
      </c>
      <c r="K410" s="2">
        <v>2015</v>
      </c>
      <c r="W410" s="5" t="str" cm="1">
        <f t="array" ref="W410">_xlfn.TEXTJOIN(", ",TRUE, IF(COUNTIF(G410,"*"&amp;Afferenti!$A$1:'Afferenti'!$A$46&amp;"*"), Afferenti!$A$1:'Afferenti'!$A$46, ""))</f>
        <v>CORSOLINI</v>
      </c>
    </row>
    <row r="411" spans="1:23" x14ac:dyDescent="0.2">
      <c r="A411" s="2" t="s">
        <v>1594</v>
      </c>
      <c r="B411" s="2" t="s">
        <v>1595</v>
      </c>
      <c r="C411" s="2" t="s">
        <v>1596</v>
      </c>
      <c r="E411" s="2" t="s">
        <v>69</v>
      </c>
      <c r="F411" s="2" t="s">
        <v>102</v>
      </c>
      <c r="G411" s="2" t="s">
        <v>1631</v>
      </c>
      <c r="H411" s="2">
        <v>2</v>
      </c>
      <c r="I411" s="2" t="s">
        <v>1632</v>
      </c>
      <c r="J411" s="2" t="s">
        <v>11</v>
      </c>
      <c r="K411" s="2">
        <v>2016</v>
      </c>
      <c r="L411" s="2" t="s">
        <v>426</v>
      </c>
      <c r="M411" s="2">
        <v>13</v>
      </c>
      <c r="N411" s="2">
        <v>40.747</v>
      </c>
      <c r="O411" s="2" t="s">
        <v>14</v>
      </c>
      <c r="P411" s="2">
        <v>56.765999999999998</v>
      </c>
      <c r="Q411" s="2" t="s">
        <v>26</v>
      </c>
      <c r="R411" s="2">
        <v>10</v>
      </c>
      <c r="S411" s="2">
        <v>41.98</v>
      </c>
      <c r="T411" s="2" t="s">
        <v>14</v>
      </c>
      <c r="U411" s="2">
        <v>69.53125</v>
      </c>
      <c r="V411" s="2" t="s">
        <v>26</v>
      </c>
      <c r="W411" s="5" t="str" cm="1">
        <f t="array" ref="W411">_xlfn.TEXTJOIN(", ",TRUE, IF(COUNTIF(G411,"*"&amp;Afferenti!$A$1:'Afferenti'!$A$46&amp;"*"), Afferenti!$A$1:'Afferenti'!$A$46, ""))</f>
        <v>CORSOLINI</v>
      </c>
    </row>
    <row r="412" spans="1:23" x14ac:dyDescent="0.2">
      <c r="A412" s="2" t="s">
        <v>1594</v>
      </c>
      <c r="B412" s="2" t="s">
        <v>1595</v>
      </c>
      <c r="C412" s="2" t="s">
        <v>1596</v>
      </c>
      <c r="E412" s="2" t="s">
        <v>69</v>
      </c>
      <c r="F412" s="2" t="s">
        <v>102</v>
      </c>
      <c r="G412" s="2" t="s">
        <v>1631</v>
      </c>
      <c r="H412" s="2">
        <v>2</v>
      </c>
      <c r="I412" s="2" t="s">
        <v>1633</v>
      </c>
      <c r="J412" s="2" t="s">
        <v>11</v>
      </c>
      <c r="K412" s="2">
        <v>2019</v>
      </c>
      <c r="L412" s="2" t="s">
        <v>461</v>
      </c>
      <c r="M412" s="2">
        <v>97</v>
      </c>
      <c r="N412" s="2">
        <v>2.0310000000000001</v>
      </c>
      <c r="O412" s="2" t="s">
        <v>13</v>
      </c>
      <c r="P412" s="2">
        <v>3.7490000000000001</v>
      </c>
      <c r="Q412" s="2" t="s">
        <v>13</v>
      </c>
      <c r="R412" s="2">
        <v>82</v>
      </c>
      <c r="S412" s="2">
        <v>2.74</v>
      </c>
      <c r="T412" s="2" t="s">
        <v>13</v>
      </c>
      <c r="U412" s="2">
        <v>10.755000000000001</v>
      </c>
      <c r="V412" s="2" t="s">
        <v>13</v>
      </c>
      <c r="W412" s="5" t="str" cm="1">
        <f t="array" ref="W412">_xlfn.TEXTJOIN(", ",TRUE, IF(COUNTIF(G412,"*"&amp;Afferenti!$A$1:'Afferenti'!$A$46&amp;"*"), Afferenti!$A$1:'Afferenti'!$A$46, ""))</f>
        <v>CORSOLINI</v>
      </c>
    </row>
    <row r="413" spans="1:23" x14ac:dyDescent="0.2">
      <c r="A413" s="2" t="s">
        <v>1594</v>
      </c>
      <c r="B413" s="2" t="s">
        <v>1595</v>
      </c>
      <c r="C413" s="2" t="s">
        <v>1596</v>
      </c>
      <c r="E413" s="2" t="s">
        <v>69</v>
      </c>
      <c r="F413" s="2" t="s">
        <v>102</v>
      </c>
      <c r="G413" s="2" t="s">
        <v>1634</v>
      </c>
      <c r="H413" s="2">
        <v>2</v>
      </c>
      <c r="I413" s="2" t="s">
        <v>1635</v>
      </c>
      <c r="J413" s="2" t="s">
        <v>43</v>
      </c>
      <c r="K413" s="2">
        <v>2019</v>
      </c>
      <c r="W413" s="5" t="str" cm="1">
        <f t="array" ref="W413">_xlfn.TEXTJOIN(", ",TRUE, IF(COUNTIF(G413,"*"&amp;Afferenti!$A$1:'Afferenti'!$A$46&amp;"*"), Afferenti!$A$1:'Afferenti'!$A$46, ""))</f>
        <v>CORSOLINI</v>
      </c>
    </row>
    <row r="414" spans="1:23" x14ac:dyDescent="0.2">
      <c r="A414" s="2" t="s">
        <v>1594</v>
      </c>
      <c r="B414" s="2" t="s">
        <v>1595</v>
      </c>
      <c r="C414" s="2" t="s">
        <v>1596</v>
      </c>
      <c r="E414" s="2" t="s">
        <v>69</v>
      </c>
      <c r="F414" s="2" t="s">
        <v>102</v>
      </c>
      <c r="G414" s="2" t="s">
        <v>1636</v>
      </c>
      <c r="H414" s="2">
        <v>2</v>
      </c>
      <c r="I414" s="2" t="s">
        <v>1637</v>
      </c>
      <c r="J414" s="2" t="s">
        <v>11</v>
      </c>
      <c r="K414" s="2">
        <v>2016</v>
      </c>
      <c r="L414" s="2" t="s">
        <v>126</v>
      </c>
      <c r="M414" s="2">
        <v>26</v>
      </c>
      <c r="N414" s="2">
        <v>26.841999999999999</v>
      </c>
      <c r="O414" s="2" t="s">
        <v>14</v>
      </c>
      <c r="P414" s="2">
        <v>11.727</v>
      </c>
      <c r="Q414" s="2" t="s">
        <v>13</v>
      </c>
      <c r="R414" s="2">
        <v>21</v>
      </c>
      <c r="S414" s="2">
        <v>40.56</v>
      </c>
      <c r="T414" s="2" t="s">
        <v>14</v>
      </c>
      <c r="U414" s="2">
        <v>8.5152839999999994</v>
      </c>
      <c r="V414" s="2" t="s">
        <v>13</v>
      </c>
      <c r="W414" s="5" t="str" cm="1">
        <f t="array" ref="W414">_xlfn.TEXTJOIN(", ",TRUE, IF(COUNTIF(G414,"*"&amp;Afferenti!$A$1:'Afferenti'!$A$46&amp;"*"), Afferenti!$A$1:'Afferenti'!$A$46, ""))</f>
        <v>CORSOLINI</v>
      </c>
    </row>
    <row r="415" spans="1:23" x14ac:dyDescent="0.2">
      <c r="A415" s="2" t="s">
        <v>1594</v>
      </c>
      <c r="B415" s="2" t="s">
        <v>1595</v>
      </c>
      <c r="C415" s="2" t="s">
        <v>1596</v>
      </c>
      <c r="E415" s="2" t="s">
        <v>69</v>
      </c>
      <c r="F415" s="2" t="s">
        <v>102</v>
      </c>
      <c r="G415" s="2" t="s">
        <v>1636</v>
      </c>
      <c r="H415" s="2">
        <v>2</v>
      </c>
      <c r="I415" s="2" t="s">
        <v>1638</v>
      </c>
      <c r="J415" s="2" t="s">
        <v>11</v>
      </c>
      <c r="K415" s="2">
        <v>2017</v>
      </c>
      <c r="L415" s="2" t="s">
        <v>461</v>
      </c>
      <c r="M415" s="2">
        <v>38</v>
      </c>
      <c r="N415" s="2">
        <v>18.39</v>
      </c>
      <c r="O415" s="2" t="s">
        <v>13</v>
      </c>
      <c r="P415" s="2">
        <v>10.592000000000001</v>
      </c>
      <c r="Q415" s="2" t="s">
        <v>13</v>
      </c>
      <c r="R415" s="2">
        <v>36</v>
      </c>
      <c r="S415" s="2">
        <v>22.8</v>
      </c>
      <c r="T415" s="2" t="s">
        <v>13</v>
      </c>
      <c r="U415" s="2">
        <v>14.256197999999999</v>
      </c>
      <c r="V415" s="2" t="s">
        <v>13</v>
      </c>
      <c r="W415" s="5" t="str" cm="1">
        <f t="array" ref="W415">_xlfn.TEXTJOIN(", ",TRUE, IF(COUNTIF(G415,"*"&amp;Afferenti!$A$1:'Afferenti'!$A$46&amp;"*"), Afferenti!$A$1:'Afferenti'!$A$46, ""))</f>
        <v>CORSOLINI</v>
      </c>
    </row>
    <row r="416" spans="1:23" x14ac:dyDescent="0.2">
      <c r="A416" s="2" t="s">
        <v>1594</v>
      </c>
      <c r="B416" s="2" t="s">
        <v>1595</v>
      </c>
      <c r="C416" s="2" t="s">
        <v>1596</v>
      </c>
      <c r="E416" s="2" t="s">
        <v>69</v>
      </c>
      <c r="F416" s="2" t="s">
        <v>102</v>
      </c>
      <c r="G416" s="2" t="s">
        <v>1636</v>
      </c>
      <c r="H416" s="2">
        <v>2</v>
      </c>
      <c r="I416" s="2" t="s">
        <v>1639</v>
      </c>
      <c r="J416" s="2" t="s">
        <v>11</v>
      </c>
      <c r="K416" s="2">
        <v>2017</v>
      </c>
      <c r="L416" s="2" t="s">
        <v>461</v>
      </c>
      <c r="M416" s="2">
        <v>30</v>
      </c>
      <c r="N416" s="2">
        <v>13.885</v>
      </c>
      <c r="O416" s="2" t="s">
        <v>13</v>
      </c>
      <c r="P416" s="2">
        <v>10.592000000000001</v>
      </c>
      <c r="Q416" s="2" t="s">
        <v>13</v>
      </c>
      <c r="R416" s="2">
        <v>26</v>
      </c>
      <c r="S416" s="2">
        <v>30.88</v>
      </c>
      <c r="T416" s="2" t="s">
        <v>14</v>
      </c>
      <c r="U416" s="2">
        <v>14.256197999999999</v>
      </c>
      <c r="V416" s="2" t="s">
        <v>13</v>
      </c>
      <c r="W416" s="5" t="str" cm="1">
        <f t="array" ref="W416">_xlfn.TEXTJOIN(", ",TRUE, IF(COUNTIF(G416,"*"&amp;Afferenti!$A$1:'Afferenti'!$A$46&amp;"*"), Afferenti!$A$1:'Afferenti'!$A$46, ""))</f>
        <v>CORSOLINI</v>
      </c>
    </row>
    <row r="417" spans="1:23" x14ac:dyDescent="0.2">
      <c r="A417" s="2" t="s">
        <v>1594</v>
      </c>
      <c r="B417" s="2" t="s">
        <v>1595</v>
      </c>
      <c r="C417" s="2" t="s">
        <v>1596</v>
      </c>
      <c r="E417" s="2" t="s">
        <v>69</v>
      </c>
      <c r="F417" s="2" t="s">
        <v>102</v>
      </c>
      <c r="G417" s="2" t="s">
        <v>1640</v>
      </c>
      <c r="H417" s="2">
        <v>2</v>
      </c>
      <c r="I417" s="2" t="s">
        <v>1641</v>
      </c>
      <c r="J417" s="2" t="s">
        <v>11</v>
      </c>
      <c r="K417" s="2">
        <v>2017</v>
      </c>
      <c r="L417" s="2" t="s">
        <v>461</v>
      </c>
      <c r="M417" s="2">
        <v>16</v>
      </c>
      <c r="N417" s="2">
        <v>47.741</v>
      </c>
      <c r="O417" s="2" t="s">
        <v>14</v>
      </c>
      <c r="P417" s="2">
        <v>10.592000000000001</v>
      </c>
      <c r="Q417" s="2" t="s">
        <v>13</v>
      </c>
      <c r="R417" s="2">
        <v>15</v>
      </c>
      <c r="S417" s="2">
        <v>50.84</v>
      </c>
      <c r="T417" s="2" t="s">
        <v>26</v>
      </c>
      <c r="U417" s="2">
        <v>14.256197999999999</v>
      </c>
      <c r="V417" s="2" t="s">
        <v>13</v>
      </c>
      <c r="W417" s="5" t="str" cm="1">
        <f t="array" ref="W417">_xlfn.TEXTJOIN(", ",TRUE, IF(COUNTIF(G417,"*"&amp;Afferenti!$A$1:'Afferenti'!$A$46&amp;"*"), Afferenti!$A$1:'Afferenti'!$A$46, ""))</f>
        <v>CORSOLINI</v>
      </c>
    </row>
    <row r="418" spans="1:23" x14ac:dyDescent="0.2">
      <c r="A418" s="2" t="s">
        <v>1594</v>
      </c>
      <c r="B418" s="2" t="s">
        <v>1595</v>
      </c>
      <c r="C418" s="2" t="s">
        <v>1596</v>
      </c>
      <c r="E418" s="2" t="s">
        <v>69</v>
      </c>
      <c r="F418" s="2" t="s">
        <v>102</v>
      </c>
      <c r="G418" s="2" t="s">
        <v>459</v>
      </c>
      <c r="H418" s="2">
        <v>2</v>
      </c>
      <c r="I418" s="2" t="s">
        <v>460</v>
      </c>
      <c r="J418" s="2" t="s">
        <v>11</v>
      </c>
      <c r="K418" s="2">
        <v>2017</v>
      </c>
      <c r="L418" s="2" t="s">
        <v>461</v>
      </c>
      <c r="M418" s="2">
        <v>397</v>
      </c>
      <c r="N418" s="2">
        <v>0.13800000000000001</v>
      </c>
      <c r="O418" s="2" t="s">
        <v>13</v>
      </c>
      <c r="P418" s="2">
        <v>10.592000000000001</v>
      </c>
      <c r="Q418" s="2" t="s">
        <v>13</v>
      </c>
      <c r="R418" s="2">
        <v>357</v>
      </c>
      <c r="S418" s="2">
        <v>0.25</v>
      </c>
      <c r="T418" s="2" t="s">
        <v>13</v>
      </c>
      <c r="U418" s="2">
        <v>14.256197999999999</v>
      </c>
      <c r="V418" s="2" t="s">
        <v>13</v>
      </c>
      <c r="W418" s="5" t="str" cm="1">
        <f t="array" ref="W418">_xlfn.TEXTJOIN(", ",TRUE, IF(COUNTIF(G418,"*"&amp;Afferenti!$A$1:'Afferenti'!$A$46&amp;"*"), Afferenti!$A$1:'Afferenti'!$A$46, ""))</f>
        <v>CORSOLINI, FOSSI</v>
      </c>
    </row>
    <row r="419" spans="1:23" x14ac:dyDescent="0.2">
      <c r="A419" s="2" t="s">
        <v>1594</v>
      </c>
      <c r="B419" s="2" t="s">
        <v>1595</v>
      </c>
      <c r="C419" s="2" t="s">
        <v>1596</v>
      </c>
      <c r="E419" s="2" t="s">
        <v>69</v>
      </c>
      <c r="F419" s="2" t="s">
        <v>102</v>
      </c>
      <c r="G419" s="2" t="s">
        <v>1642</v>
      </c>
      <c r="H419" s="2">
        <v>2</v>
      </c>
      <c r="I419" s="2" t="s">
        <v>1643</v>
      </c>
      <c r="J419" s="2" t="s">
        <v>11</v>
      </c>
      <c r="K419" s="2">
        <v>2016</v>
      </c>
      <c r="L419" s="2" t="s">
        <v>82</v>
      </c>
      <c r="W419" s="5" t="str" cm="1">
        <f t="array" ref="W419">_xlfn.TEXTJOIN(", ",TRUE, IF(COUNTIF(G419,"*"&amp;Afferenti!$A$1:'Afferenti'!$A$46&amp;"*"), Afferenti!$A$1:'Afferenti'!$A$46, ""))</f>
        <v>CORSOLINI</v>
      </c>
    </row>
    <row r="420" spans="1:23" x14ac:dyDescent="0.2">
      <c r="A420" s="2" t="s">
        <v>1594</v>
      </c>
      <c r="B420" s="2" t="s">
        <v>1595</v>
      </c>
      <c r="C420" s="2" t="s">
        <v>1596</v>
      </c>
      <c r="E420" s="2" t="s">
        <v>69</v>
      </c>
      <c r="F420" s="2" t="s">
        <v>102</v>
      </c>
      <c r="G420" s="2" t="s">
        <v>1644</v>
      </c>
      <c r="H420" s="2">
        <v>3</v>
      </c>
      <c r="I420" s="2" t="s">
        <v>1625</v>
      </c>
      <c r="J420" s="2" t="s">
        <v>92</v>
      </c>
      <c r="K420" s="2">
        <v>2018</v>
      </c>
      <c r="W420" s="5" t="str" cm="1">
        <f t="array" ref="W420">_xlfn.TEXTJOIN(", ",TRUE, IF(COUNTIF(G420,"*"&amp;Afferenti!$A$1:'Afferenti'!$A$46&amp;"*"), Afferenti!$A$1:'Afferenti'!$A$46, ""))</f>
        <v>CORSOLINI</v>
      </c>
    </row>
    <row r="421" spans="1:23" x14ac:dyDescent="0.2">
      <c r="A421" s="2" t="s">
        <v>1594</v>
      </c>
      <c r="B421" s="2" t="s">
        <v>1595</v>
      </c>
      <c r="C421" s="2" t="s">
        <v>1596</v>
      </c>
      <c r="E421" s="2" t="s">
        <v>69</v>
      </c>
      <c r="F421" s="2" t="s">
        <v>102</v>
      </c>
      <c r="G421" s="2" t="s">
        <v>1645</v>
      </c>
      <c r="H421" s="2">
        <v>3</v>
      </c>
      <c r="I421" s="2" t="s">
        <v>1646</v>
      </c>
      <c r="J421" s="2" t="s">
        <v>11</v>
      </c>
      <c r="K421" s="2">
        <v>2015</v>
      </c>
      <c r="L421" s="2" t="s">
        <v>461</v>
      </c>
      <c r="M421" s="2">
        <v>29</v>
      </c>
      <c r="N421" s="2">
        <v>28.902000000000001</v>
      </c>
      <c r="O421" s="2" t="s">
        <v>14</v>
      </c>
      <c r="P421" s="2">
        <v>13.877000000000001</v>
      </c>
      <c r="Q421" s="2" t="s">
        <v>13</v>
      </c>
      <c r="R421" s="2">
        <v>27</v>
      </c>
      <c r="S421" s="2">
        <v>34.51</v>
      </c>
      <c r="T421" s="2" t="s">
        <v>14</v>
      </c>
      <c r="U421" s="2">
        <v>16.222000000000001</v>
      </c>
      <c r="V421" s="2" t="s">
        <v>13</v>
      </c>
      <c r="W421" s="5" t="str" cm="1">
        <f t="array" ref="W421">_xlfn.TEXTJOIN(", ",TRUE, IF(COUNTIF(G421,"*"&amp;Afferenti!$A$1:'Afferenti'!$A$46&amp;"*"), Afferenti!$A$1:'Afferenti'!$A$46, ""))</f>
        <v>CORSOLINI</v>
      </c>
    </row>
    <row r="422" spans="1:23" x14ac:dyDescent="0.2">
      <c r="A422" s="2" t="s">
        <v>1594</v>
      </c>
      <c r="B422" s="2" t="s">
        <v>1595</v>
      </c>
      <c r="C422" s="2" t="s">
        <v>1596</v>
      </c>
      <c r="E422" s="2" t="s">
        <v>69</v>
      </c>
      <c r="F422" s="2" t="s">
        <v>102</v>
      </c>
      <c r="G422" s="2" t="s">
        <v>1647</v>
      </c>
      <c r="H422" s="2">
        <v>3</v>
      </c>
      <c r="I422" s="2" t="s">
        <v>1648</v>
      </c>
      <c r="J422" s="2" t="s">
        <v>43</v>
      </c>
      <c r="K422" s="2">
        <v>2018</v>
      </c>
      <c r="W422" s="5" t="str" cm="1">
        <f t="array" ref="W422">_xlfn.TEXTJOIN(", ",TRUE, IF(COUNTIF(G422,"*"&amp;Afferenti!$A$1:'Afferenti'!$A$46&amp;"*"), Afferenti!$A$1:'Afferenti'!$A$46, ""))</f>
        <v>CORSOLINI</v>
      </c>
    </row>
    <row r="423" spans="1:23" x14ac:dyDescent="0.2">
      <c r="A423" s="2" t="s">
        <v>1594</v>
      </c>
      <c r="B423" s="2" t="s">
        <v>1595</v>
      </c>
      <c r="C423" s="2" t="s">
        <v>1596</v>
      </c>
      <c r="E423" s="2" t="s">
        <v>69</v>
      </c>
      <c r="F423" s="2" t="s">
        <v>102</v>
      </c>
      <c r="G423" s="2" t="s">
        <v>1647</v>
      </c>
      <c r="H423" s="2">
        <v>3</v>
      </c>
      <c r="I423" s="2" t="s">
        <v>1649</v>
      </c>
      <c r="J423" s="2" t="s">
        <v>43</v>
      </c>
      <c r="K423" s="2">
        <v>2018</v>
      </c>
      <c r="W423" s="5" t="str" cm="1">
        <f t="array" ref="W423">_xlfn.TEXTJOIN(", ",TRUE, IF(COUNTIF(G423,"*"&amp;Afferenti!$A$1:'Afferenti'!$A$46&amp;"*"), Afferenti!$A$1:'Afferenti'!$A$46, ""))</f>
        <v>CORSOLINI</v>
      </c>
    </row>
    <row r="424" spans="1:23" x14ac:dyDescent="0.2">
      <c r="A424" s="2" t="s">
        <v>1594</v>
      </c>
      <c r="B424" s="2" t="s">
        <v>1595</v>
      </c>
      <c r="C424" s="2" t="s">
        <v>1596</v>
      </c>
      <c r="E424" s="2" t="s">
        <v>69</v>
      </c>
      <c r="F424" s="2" t="s">
        <v>102</v>
      </c>
      <c r="G424" s="2" t="s">
        <v>1647</v>
      </c>
      <c r="H424" s="2">
        <v>3</v>
      </c>
      <c r="I424" s="2" t="s">
        <v>1650</v>
      </c>
      <c r="J424" s="2" t="s">
        <v>11</v>
      </c>
      <c r="K424" s="2">
        <v>2016</v>
      </c>
      <c r="L424" s="2" t="s">
        <v>1627</v>
      </c>
      <c r="W424" s="5" t="str" cm="1">
        <f t="array" ref="W424">_xlfn.TEXTJOIN(", ",TRUE, IF(COUNTIF(G424,"*"&amp;Afferenti!$A$1:'Afferenti'!$A$46&amp;"*"), Afferenti!$A$1:'Afferenti'!$A$46, ""))</f>
        <v>CORSOLINI</v>
      </c>
    </row>
    <row r="425" spans="1:23" x14ac:dyDescent="0.2">
      <c r="A425" s="2" t="s">
        <v>1594</v>
      </c>
      <c r="B425" s="2" t="s">
        <v>1595</v>
      </c>
      <c r="C425" s="2" t="s">
        <v>1596</v>
      </c>
      <c r="E425" s="2" t="s">
        <v>69</v>
      </c>
      <c r="F425" s="2" t="s">
        <v>102</v>
      </c>
      <c r="G425" s="2" t="s">
        <v>1647</v>
      </c>
      <c r="H425" s="2">
        <v>3</v>
      </c>
      <c r="I425" s="2" t="s">
        <v>1651</v>
      </c>
      <c r="J425" s="2" t="s">
        <v>11</v>
      </c>
      <c r="K425" s="2">
        <v>2018</v>
      </c>
      <c r="L425" s="2" t="s">
        <v>1652</v>
      </c>
      <c r="M425" s="2">
        <v>4</v>
      </c>
      <c r="N425" s="2">
        <v>80.031000000000006</v>
      </c>
      <c r="O425" s="2" t="s">
        <v>33</v>
      </c>
      <c r="P425" s="2">
        <v>74.721999999999994</v>
      </c>
      <c r="Q425" s="2" t="s">
        <v>26</v>
      </c>
      <c r="R425" s="2">
        <v>4</v>
      </c>
      <c r="S425" s="2">
        <v>84.18</v>
      </c>
      <c r="T425" s="2" t="s">
        <v>33</v>
      </c>
      <c r="U425" s="2">
        <v>67.928280000000001</v>
      </c>
      <c r="V425" s="2" t="s">
        <v>26</v>
      </c>
      <c r="W425" s="5" t="str" cm="1">
        <f t="array" ref="W425">_xlfn.TEXTJOIN(", ",TRUE, IF(COUNTIF(G425,"*"&amp;Afferenti!$A$1:'Afferenti'!$A$46&amp;"*"), Afferenti!$A$1:'Afferenti'!$A$46, ""))</f>
        <v>CORSOLINI</v>
      </c>
    </row>
    <row r="426" spans="1:23" x14ac:dyDescent="0.2">
      <c r="A426" s="2" t="s">
        <v>1594</v>
      </c>
      <c r="B426" s="2" t="s">
        <v>1595</v>
      </c>
      <c r="C426" s="2" t="s">
        <v>1596</v>
      </c>
      <c r="E426" s="2" t="s">
        <v>69</v>
      </c>
      <c r="F426" s="2" t="s">
        <v>102</v>
      </c>
      <c r="G426" s="2" t="s">
        <v>1653</v>
      </c>
      <c r="H426" s="2">
        <v>3</v>
      </c>
      <c r="I426" s="2" t="s">
        <v>1654</v>
      </c>
      <c r="J426" s="2" t="s">
        <v>11</v>
      </c>
      <c r="K426" s="2">
        <v>2015</v>
      </c>
      <c r="L426" s="2" t="s">
        <v>126</v>
      </c>
      <c r="M426" s="2">
        <v>42</v>
      </c>
      <c r="N426" s="2">
        <v>13.670999999999999</v>
      </c>
      <c r="O426" s="2" t="s">
        <v>13</v>
      </c>
      <c r="P426" s="2">
        <v>4.415</v>
      </c>
      <c r="Q426" s="2" t="s">
        <v>13</v>
      </c>
      <c r="R426" s="2">
        <v>42</v>
      </c>
      <c r="S426" s="2">
        <v>20.440000000000001</v>
      </c>
      <c r="T426" s="2" t="s">
        <v>13</v>
      </c>
      <c r="U426" s="2">
        <v>7.3330000000000002</v>
      </c>
      <c r="V426" s="2" t="s">
        <v>13</v>
      </c>
      <c r="W426" s="5" t="str" cm="1">
        <f t="array" ref="W426">_xlfn.TEXTJOIN(", ",TRUE, IF(COUNTIF(G426,"*"&amp;Afferenti!$A$1:'Afferenti'!$A$46&amp;"*"), Afferenti!$A$1:'Afferenti'!$A$46, ""))</f>
        <v>CORSOLINI</v>
      </c>
    </row>
    <row r="427" spans="1:23" x14ac:dyDescent="0.2">
      <c r="A427" s="2" t="s">
        <v>1594</v>
      </c>
      <c r="B427" s="2" t="s">
        <v>1595</v>
      </c>
      <c r="C427" s="2" t="s">
        <v>1596</v>
      </c>
      <c r="E427" s="2" t="s">
        <v>69</v>
      </c>
      <c r="F427" s="2" t="s">
        <v>102</v>
      </c>
      <c r="G427" s="2" t="s">
        <v>395</v>
      </c>
      <c r="H427" s="2">
        <v>4</v>
      </c>
      <c r="I427" s="2" t="s">
        <v>396</v>
      </c>
      <c r="J427" s="2" t="s">
        <v>11</v>
      </c>
      <c r="K427" s="2">
        <v>2018</v>
      </c>
      <c r="L427" s="2" t="s">
        <v>105</v>
      </c>
      <c r="M427" s="2">
        <v>5</v>
      </c>
      <c r="N427" s="2">
        <v>66.453000000000003</v>
      </c>
      <c r="O427" s="2" t="s">
        <v>26</v>
      </c>
      <c r="P427" s="2">
        <v>5.9180000000000001</v>
      </c>
      <c r="Q427" s="2" t="s">
        <v>13</v>
      </c>
      <c r="R427" s="2">
        <v>5</v>
      </c>
      <c r="S427" s="2">
        <v>80.19</v>
      </c>
      <c r="T427" s="2" t="s">
        <v>33</v>
      </c>
      <c r="U427" s="2">
        <v>26.095617000000001</v>
      </c>
      <c r="V427" s="2" t="s">
        <v>14</v>
      </c>
      <c r="W427" s="5" t="str" cm="1">
        <f t="array" ref="W427">_xlfn.TEXTJOIN(", ",TRUE, IF(COUNTIF(G427,"*"&amp;Afferenti!$A$1:'Afferenti'!$A$46&amp;"*"), Afferenti!$A$1:'Afferenti'!$A$46, ""))</f>
        <v>CORSI, CORSOLINI</v>
      </c>
    </row>
    <row r="428" spans="1:23" x14ac:dyDescent="0.2">
      <c r="A428" s="2" t="s">
        <v>1594</v>
      </c>
      <c r="B428" s="2" t="s">
        <v>1595</v>
      </c>
      <c r="C428" s="2" t="s">
        <v>1596</v>
      </c>
      <c r="E428" s="2" t="s">
        <v>69</v>
      </c>
      <c r="F428" s="2" t="s">
        <v>102</v>
      </c>
      <c r="G428" s="2" t="s">
        <v>416</v>
      </c>
      <c r="H428" s="2">
        <v>6</v>
      </c>
      <c r="I428" s="2" t="s">
        <v>417</v>
      </c>
      <c r="J428" s="2" t="s">
        <v>11</v>
      </c>
      <c r="K428" s="2">
        <v>2015</v>
      </c>
      <c r="L428" s="2" t="s">
        <v>126</v>
      </c>
      <c r="M428" s="2">
        <v>60</v>
      </c>
      <c r="N428" s="2">
        <v>6.867</v>
      </c>
      <c r="O428" s="2" t="s">
        <v>13</v>
      </c>
      <c r="P428" s="2">
        <v>4.415</v>
      </c>
      <c r="Q428" s="2" t="s">
        <v>13</v>
      </c>
      <c r="R428" s="2">
        <v>48</v>
      </c>
      <c r="S428" s="2">
        <v>17.399999999999999</v>
      </c>
      <c r="T428" s="2" t="s">
        <v>13</v>
      </c>
      <c r="U428" s="2">
        <v>7.3330000000000002</v>
      </c>
      <c r="V428" s="2" t="s">
        <v>13</v>
      </c>
      <c r="W428" s="5" t="str" cm="1">
        <f t="array" ref="W428">_xlfn.TEXTJOIN(", ",TRUE, IF(COUNTIF(G428,"*"&amp;Afferenti!$A$1:'Afferenti'!$A$46&amp;"*"), Afferenti!$A$1:'Afferenti'!$A$46, ""))</f>
        <v>CORSI, CORSOLINI, MARIOTTI</v>
      </c>
    </row>
    <row r="429" spans="1:23" x14ac:dyDescent="0.2">
      <c r="A429" s="2" t="s">
        <v>1893</v>
      </c>
      <c r="B429" s="2" t="s">
        <v>510</v>
      </c>
      <c r="C429" s="2" t="s">
        <v>1894</v>
      </c>
      <c r="E429" s="2" t="s">
        <v>69</v>
      </c>
      <c r="F429" s="2" t="s">
        <v>590</v>
      </c>
      <c r="G429" s="2" t="s">
        <v>1895</v>
      </c>
      <c r="H429" s="2">
        <v>1</v>
      </c>
      <c r="I429" s="2" t="s">
        <v>1896</v>
      </c>
      <c r="J429" s="2" t="s">
        <v>11</v>
      </c>
      <c r="K429" s="2">
        <v>2018</v>
      </c>
      <c r="L429" s="2" t="s">
        <v>1772</v>
      </c>
      <c r="M429" s="2">
        <v>7</v>
      </c>
      <c r="N429" s="2">
        <v>54.366</v>
      </c>
      <c r="O429" s="2" t="s">
        <v>26</v>
      </c>
      <c r="P429" s="2">
        <v>38.835999999999999</v>
      </c>
      <c r="Q429" s="2" t="s">
        <v>14</v>
      </c>
      <c r="R429" s="2">
        <v>7</v>
      </c>
      <c r="S429" s="2">
        <v>58.05</v>
      </c>
      <c r="T429" s="2" t="s">
        <v>26</v>
      </c>
      <c r="U429" s="2">
        <v>53.716217</v>
      </c>
      <c r="V429" s="2" t="s">
        <v>26</v>
      </c>
      <c r="W429" s="5" t="str" cm="1">
        <f t="array" ref="W429">_xlfn.TEXTJOIN(", ",TRUE, IF(COUNTIF(G429,"*"&amp;Afferenti!$A$1:'Afferenti'!$A$46&amp;"*"), Afferenti!$A$1:'Afferenti'!$A$46, ""))</f>
        <v>DELLA VALLE</v>
      </c>
    </row>
    <row r="430" spans="1:23" x14ac:dyDescent="0.2">
      <c r="A430" s="2" t="s">
        <v>1893</v>
      </c>
      <c r="B430" s="2" t="s">
        <v>510</v>
      </c>
      <c r="C430" s="2" t="s">
        <v>1894</v>
      </c>
      <c r="E430" s="2" t="s">
        <v>69</v>
      </c>
      <c r="F430" s="2" t="s">
        <v>590</v>
      </c>
      <c r="G430" s="2" t="s">
        <v>1895</v>
      </c>
      <c r="H430" s="2">
        <v>1</v>
      </c>
      <c r="I430" s="2" t="s">
        <v>1897</v>
      </c>
      <c r="J430" s="2" t="s">
        <v>11</v>
      </c>
      <c r="K430" s="2">
        <v>2016</v>
      </c>
      <c r="L430" s="2" t="s">
        <v>1318</v>
      </c>
      <c r="M430" s="2">
        <v>0</v>
      </c>
      <c r="N430" s="2">
        <v>89.426000000000002</v>
      </c>
      <c r="O430" s="2" t="s">
        <v>33</v>
      </c>
      <c r="P430" s="2">
        <v>87.707999999999998</v>
      </c>
      <c r="Q430" s="2" t="s">
        <v>33</v>
      </c>
      <c r="R430" s="2">
        <v>0</v>
      </c>
      <c r="W430" s="5" t="str" cm="1">
        <f t="array" ref="W430">_xlfn.TEXTJOIN(", ",TRUE, IF(COUNTIF(G430,"*"&amp;Afferenti!$A$1:'Afferenti'!$A$46&amp;"*"), Afferenti!$A$1:'Afferenti'!$A$46, ""))</f>
        <v>DELLA VALLE</v>
      </c>
    </row>
    <row r="431" spans="1:23" x14ac:dyDescent="0.2">
      <c r="A431" s="2" t="s">
        <v>1893</v>
      </c>
      <c r="B431" s="2" t="s">
        <v>510</v>
      </c>
      <c r="C431" s="2" t="s">
        <v>1894</v>
      </c>
      <c r="E431" s="2" t="s">
        <v>69</v>
      </c>
      <c r="F431" s="2" t="s">
        <v>590</v>
      </c>
      <c r="G431" s="2" t="s">
        <v>1895</v>
      </c>
      <c r="H431" s="2">
        <v>1</v>
      </c>
      <c r="I431" s="2" t="s">
        <v>1898</v>
      </c>
      <c r="J431" s="2" t="s">
        <v>11</v>
      </c>
      <c r="K431" s="2">
        <v>2016</v>
      </c>
      <c r="L431" s="2" t="s">
        <v>611</v>
      </c>
      <c r="M431" s="2">
        <v>14</v>
      </c>
      <c r="N431" s="2">
        <v>32.927999999999997</v>
      </c>
      <c r="O431" s="2" t="s">
        <v>14</v>
      </c>
      <c r="P431" s="2">
        <v>0.04</v>
      </c>
      <c r="Q431" s="2" t="s">
        <v>13</v>
      </c>
      <c r="R431" s="2">
        <v>15</v>
      </c>
      <c r="S431" s="2">
        <v>40.020000000000003</v>
      </c>
      <c r="T431" s="2" t="s">
        <v>14</v>
      </c>
      <c r="U431" s="2">
        <v>12.068966</v>
      </c>
      <c r="V431" s="2" t="s">
        <v>13</v>
      </c>
      <c r="W431" s="5" t="str" cm="1">
        <f t="array" ref="W431">_xlfn.TEXTJOIN(", ",TRUE, IF(COUNTIF(G431,"*"&amp;Afferenti!$A$1:'Afferenti'!$A$46&amp;"*"), Afferenti!$A$1:'Afferenti'!$A$46, ""))</f>
        <v>DELLA VALLE</v>
      </c>
    </row>
    <row r="432" spans="1:23" x14ac:dyDescent="0.2">
      <c r="A432" s="2" t="s">
        <v>1893</v>
      </c>
      <c r="B432" s="2" t="s">
        <v>510</v>
      </c>
      <c r="C432" s="2" t="s">
        <v>1894</v>
      </c>
      <c r="E432" s="2" t="s">
        <v>69</v>
      </c>
      <c r="F432" s="2" t="s">
        <v>590</v>
      </c>
      <c r="G432" s="2" t="s">
        <v>1895</v>
      </c>
      <c r="H432" s="2">
        <v>1</v>
      </c>
      <c r="I432" s="2" t="s">
        <v>1899</v>
      </c>
      <c r="J432" s="2" t="s">
        <v>11</v>
      </c>
      <c r="K432" s="2">
        <v>2018</v>
      </c>
      <c r="L432" s="2" t="s">
        <v>611</v>
      </c>
      <c r="M432" s="2">
        <v>8</v>
      </c>
      <c r="N432" s="2">
        <v>49.445999999999998</v>
      </c>
      <c r="O432" s="2" t="s">
        <v>14</v>
      </c>
      <c r="P432" s="2">
        <v>6.6000000000000003E-2</v>
      </c>
      <c r="Q432" s="2" t="s">
        <v>13</v>
      </c>
      <c r="R432" s="2">
        <v>6</v>
      </c>
      <c r="S432" s="2">
        <v>64.180000000000007</v>
      </c>
      <c r="T432" s="2" t="s">
        <v>26</v>
      </c>
      <c r="U432" s="2">
        <v>22.413793999999999</v>
      </c>
      <c r="V432" s="2" t="s">
        <v>13</v>
      </c>
      <c r="W432" s="5" t="str" cm="1">
        <f t="array" ref="W432">_xlfn.TEXTJOIN(", ",TRUE, IF(COUNTIF(G432,"*"&amp;Afferenti!$A$1:'Afferenti'!$A$46&amp;"*"), Afferenti!$A$1:'Afferenti'!$A$46, ""))</f>
        <v>DELLA VALLE</v>
      </c>
    </row>
    <row r="433" spans="1:23" x14ac:dyDescent="0.2">
      <c r="A433" s="2" t="s">
        <v>1893</v>
      </c>
      <c r="B433" s="2" t="s">
        <v>510</v>
      </c>
      <c r="C433" s="2" t="s">
        <v>1894</v>
      </c>
      <c r="E433" s="2" t="s">
        <v>69</v>
      </c>
      <c r="F433" s="2" t="s">
        <v>590</v>
      </c>
      <c r="G433" s="2" t="s">
        <v>1895</v>
      </c>
      <c r="H433" s="2">
        <v>1</v>
      </c>
      <c r="I433" s="2" t="s">
        <v>1900</v>
      </c>
      <c r="J433" s="2" t="s">
        <v>11</v>
      </c>
      <c r="K433" s="2">
        <v>2017</v>
      </c>
      <c r="L433" s="2" t="s">
        <v>611</v>
      </c>
      <c r="M433" s="2">
        <v>4</v>
      </c>
      <c r="N433" s="2">
        <v>10.526</v>
      </c>
      <c r="O433" s="2" t="s">
        <v>13</v>
      </c>
      <c r="P433" s="2">
        <v>7.5999999999999998E-2</v>
      </c>
      <c r="Q433" s="2" t="s">
        <v>13</v>
      </c>
      <c r="R433" s="2">
        <v>5</v>
      </c>
      <c r="U433" s="2">
        <v>15.517241500000001</v>
      </c>
      <c r="V433" s="2" t="s">
        <v>13</v>
      </c>
      <c r="W433" s="5" t="str" cm="1">
        <f t="array" ref="W433">_xlfn.TEXTJOIN(", ",TRUE, IF(COUNTIF(G433,"*"&amp;Afferenti!$A$1:'Afferenti'!$A$46&amp;"*"), Afferenti!$A$1:'Afferenti'!$A$46, ""))</f>
        <v>DELLA VALLE</v>
      </c>
    </row>
    <row r="434" spans="1:23" x14ac:dyDescent="0.2">
      <c r="A434" s="2" t="s">
        <v>1893</v>
      </c>
      <c r="B434" s="2" t="s">
        <v>510</v>
      </c>
      <c r="C434" s="2" t="s">
        <v>1894</v>
      </c>
      <c r="E434" s="2" t="s">
        <v>69</v>
      </c>
      <c r="F434" s="2" t="s">
        <v>590</v>
      </c>
      <c r="G434" s="2" t="s">
        <v>1901</v>
      </c>
      <c r="H434" s="2">
        <v>2</v>
      </c>
      <c r="I434" s="2" t="s">
        <v>1902</v>
      </c>
      <c r="J434" s="2" t="s">
        <v>11</v>
      </c>
      <c r="K434" s="2">
        <v>2016</v>
      </c>
      <c r="L434" s="2" t="s">
        <v>611</v>
      </c>
      <c r="M434" s="2">
        <v>152</v>
      </c>
      <c r="N434" s="2">
        <v>0.68600000000000005</v>
      </c>
      <c r="O434" s="2" t="s">
        <v>13</v>
      </c>
      <c r="P434" s="2">
        <v>0.04</v>
      </c>
      <c r="Q434" s="2" t="s">
        <v>13</v>
      </c>
      <c r="R434" s="2">
        <v>139</v>
      </c>
      <c r="S434" s="2">
        <v>1.17</v>
      </c>
      <c r="T434" s="2" t="s">
        <v>13</v>
      </c>
      <c r="U434" s="2">
        <v>12.068966</v>
      </c>
      <c r="V434" s="2" t="s">
        <v>13</v>
      </c>
      <c r="W434" s="5" t="str" cm="1">
        <f t="array" ref="W434">_xlfn.TEXTJOIN(", ",TRUE, IF(COUNTIF(G434,"*"&amp;Afferenti!$A$1:'Afferenti'!$A$46&amp;"*"), Afferenti!$A$1:'Afferenti'!$A$46, ""))</f>
        <v>DELLA VALLE</v>
      </c>
    </row>
    <row r="435" spans="1:23" x14ac:dyDescent="0.2">
      <c r="A435" s="2" t="s">
        <v>613</v>
      </c>
      <c r="B435" s="2" t="s">
        <v>614</v>
      </c>
      <c r="C435" s="2" t="s">
        <v>615</v>
      </c>
      <c r="E435" s="2" t="s">
        <v>280</v>
      </c>
      <c r="F435" s="2" t="s">
        <v>616</v>
      </c>
      <c r="G435" s="2" t="s">
        <v>617</v>
      </c>
      <c r="H435" s="2">
        <v>1</v>
      </c>
      <c r="I435" s="2" t="s">
        <v>618</v>
      </c>
      <c r="J435" s="2" t="s">
        <v>11</v>
      </c>
      <c r="K435" s="2">
        <v>2016</v>
      </c>
      <c r="L435" s="2" t="s">
        <v>207</v>
      </c>
      <c r="M435" s="2">
        <v>38</v>
      </c>
      <c r="N435" s="2">
        <v>9.7810000000000006</v>
      </c>
      <c r="O435" s="2" t="s">
        <v>13</v>
      </c>
      <c r="P435" s="2">
        <v>46.341000000000001</v>
      </c>
      <c r="Q435" s="2" t="s">
        <v>14</v>
      </c>
      <c r="R435" s="2">
        <v>33</v>
      </c>
      <c r="S435" s="2">
        <v>8.8000000000000007</v>
      </c>
      <c r="T435" s="2" t="s">
        <v>13</v>
      </c>
      <c r="U435" s="2">
        <v>57.5</v>
      </c>
      <c r="V435" s="2" t="s">
        <v>26</v>
      </c>
      <c r="W435" s="5" t="str" cm="1">
        <f t="array" ref="W435">_xlfn.TEXTJOIN(", ",TRUE, IF(COUNTIF(G435,"*"&amp;Afferenti!$A$1:'Afferenti'!$A$46&amp;"*"), Afferenti!$A$1:'Afferenti'!$A$46, ""))</f>
        <v>DELOGU</v>
      </c>
    </row>
    <row r="436" spans="1:23" x14ac:dyDescent="0.2">
      <c r="A436" s="2" t="s">
        <v>613</v>
      </c>
      <c r="B436" s="2" t="s">
        <v>614</v>
      </c>
      <c r="C436" s="2" t="s">
        <v>615</v>
      </c>
      <c r="E436" s="2" t="s">
        <v>280</v>
      </c>
      <c r="F436" s="2" t="s">
        <v>616</v>
      </c>
      <c r="G436" s="2" t="s">
        <v>617</v>
      </c>
      <c r="H436" s="2">
        <v>1</v>
      </c>
      <c r="I436" s="2" t="s">
        <v>619</v>
      </c>
      <c r="J436" s="2" t="s">
        <v>109</v>
      </c>
      <c r="K436" s="2">
        <v>2018</v>
      </c>
      <c r="M436" s="2">
        <v>3</v>
      </c>
      <c r="N436" s="2">
        <v>17.324000000000002</v>
      </c>
      <c r="O436" s="2" t="s">
        <v>13</v>
      </c>
      <c r="P436" s="2">
        <v>74.971000000000004</v>
      </c>
      <c r="Q436" s="2" t="s">
        <v>26</v>
      </c>
      <c r="R436" s="2">
        <v>1</v>
      </c>
      <c r="S436" s="2">
        <v>42.06</v>
      </c>
      <c r="T436" s="2" t="s">
        <v>14</v>
      </c>
      <c r="W436" s="5" t="str" cm="1">
        <f t="array" ref="W436">_xlfn.TEXTJOIN(", ",TRUE, IF(COUNTIF(G436,"*"&amp;Afferenti!$A$1:'Afferenti'!$A$46&amp;"*"), Afferenti!$A$1:'Afferenti'!$A$46, ""))</f>
        <v>DELOGU</v>
      </c>
    </row>
    <row r="437" spans="1:23" x14ac:dyDescent="0.2">
      <c r="A437" s="2" t="s">
        <v>613</v>
      </c>
      <c r="B437" s="2" t="s">
        <v>614</v>
      </c>
      <c r="C437" s="2" t="s">
        <v>615</v>
      </c>
      <c r="E437" s="2" t="s">
        <v>280</v>
      </c>
      <c r="F437" s="2" t="s">
        <v>616</v>
      </c>
      <c r="G437" s="2" t="s">
        <v>617</v>
      </c>
      <c r="H437" s="2">
        <v>1</v>
      </c>
      <c r="I437" s="2" t="s">
        <v>620</v>
      </c>
      <c r="J437" s="2" t="s">
        <v>11</v>
      </c>
      <c r="K437" s="2">
        <v>2015</v>
      </c>
      <c r="L437" s="2" t="s">
        <v>230</v>
      </c>
      <c r="M437" s="2">
        <v>29</v>
      </c>
      <c r="N437" s="2">
        <v>1.93</v>
      </c>
      <c r="O437" s="2" t="s">
        <v>13</v>
      </c>
      <c r="P437" s="2">
        <v>34.636000000000003</v>
      </c>
      <c r="Q437" s="2" t="s">
        <v>14</v>
      </c>
      <c r="R437" s="2">
        <v>29</v>
      </c>
      <c r="W437" s="5" t="str" cm="1">
        <f t="array" ref="W437">_xlfn.TEXTJOIN(", ",TRUE, IF(COUNTIF(G437,"*"&amp;Afferenti!$A$1:'Afferenti'!$A$46&amp;"*"), Afferenti!$A$1:'Afferenti'!$A$46, ""))</f>
        <v>DELOGU</v>
      </c>
    </row>
    <row r="438" spans="1:23" x14ac:dyDescent="0.2">
      <c r="A438" s="2" t="s">
        <v>613</v>
      </c>
      <c r="B438" s="2" t="s">
        <v>614</v>
      </c>
      <c r="C438" s="2" t="s">
        <v>615</v>
      </c>
      <c r="E438" s="2" t="s">
        <v>280</v>
      </c>
      <c r="F438" s="2" t="s">
        <v>616</v>
      </c>
      <c r="G438" s="2" t="s">
        <v>617</v>
      </c>
      <c r="H438" s="2">
        <v>1</v>
      </c>
      <c r="I438" s="2" t="s">
        <v>621</v>
      </c>
      <c r="J438" s="2" t="s">
        <v>11</v>
      </c>
      <c r="K438" s="2">
        <v>2016</v>
      </c>
      <c r="L438" s="2" t="s">
        <v>230</v>
      </c>
      <c r="M438" s="2">
        <v>38</v>
      </c>
      <c r="N438" s="2">
        <v>15.663</v>
      </c>
      <c r="O438" s="2" t="s">
        <v>13</v>
      </c>
      <c r="P438" s="2">
        <v>45.822000000000003</v>
      </c>
      <c r="Q438" s="2" t="s">
        <v>14</v>
      </c>
      <c r="R438" s="2">
        <v>38</v>
      </c>
      <c r="W438" s="5" t="str" cm="1">
        <f t="array" ref="W438">_xlfn.TEXTJOIN(", ",TRUE, IF(COUNTIF(G438,"*"&amp;Afferenti!$A$1:'Afferenti'!$A$46&amp;"*"), Afferenti!$A$1:'Afferenti'!$A$46, ""))</f>
        <v>DELOGU</v>
      </c>
    </row>
    <row r="439" spans="1:23" x14ac:dyDescent="0.2">
      <c r="A439" s="2" t="s">
        <v>613</v>
      </c>
      <c r="B439" s="2" t="s">
        <v>614</v>
      </c>
      <c r="C439" s="2" t="s">
        <v>615</v>
      </c>
      <c r="E439" s="2" t="s">
        <v>280</v>
      </c>
      <c r="F439" s="2" t="s">
        <v>616</v>
      </c>
      <c r="G439" s="2" t="s">
        <v>617</v>
      </c>
      <c r="H439" s="2">
        <v>1</v>
      </c>
      <c r="I439" s="2" t="s">
        <v>622</v>
      </c>
      <c r="J439" s="2" t="s">
        <v>11</v>
      </c>
      <c r="K439" s="2">
        <v>2017</v>
      </c>
      <c r="L439" s="2" t="s">
        <v>230</v>
      </c>
      <c r="M439" s="2">
        <v>28</v>
      </c>
      <c r="N439" s="2">
        <v>1.4610000000000001</v>
      </c>
      <c r="O439" s="2" t="s">
        <v>13</v>
      </c>
      <c r="P439" s="2">
        <v>58.868000000000002</v>
      </c>
      <c r="Q439" s="2" t="s">
        <v>26</v>
      </c>
      <c r="R439" s="2">
        <v>28</v>
      </c>
      <c r="S439" s="2">
        <v>19.53</v>
      </c>
      <c r="T439" s="2" t="s">
        <v>13</v>
      </c>
      <c r="U439" s="2">
        <v>71.311480000000003</v>
      </c>
      <c r="V439" s="2" t="s">
        <v>26</v>
      </c>
      <c r="W439" s="5" t="str" cm="1">
        <f t="array" ref="W439">_xlfn.TEXTJOIN(", ",TRUE, IF(COUNTIF(G439,"*"&amp;Afferenti!$A$1:'Afferenti'!$A$46&amp;"*"), Afferenti!$A$1:'Afferenti'!$A$46, ""))</f>
        <v>DELOGU</v>
      </c>
    </row>
    <row r="440" spans="1:23" x14ac:dyDescent="0.2">
      <c r="A440" s="2" t="s">
        <v>613</v>
      </c>
      <c r="B440" s="2" t="s">
        <v>614</v>
      </c>
      <c r="C440" s="2" t="s">
        <v>615</v>
      </c>
      <c r="E440" s="2" t="s">
        <v>280</v>
      </c>
      <c r="F440" s="2" t="s">
        <v>616</v>
      </c>
      <c r="G440" s="2" t="s">
        <v>617</v>
      </c>
      <c r="H440" s="2">
        <v>1</v>
      </c>
      <c r="I440" s="2" t="s">
        <v>623</v>
      </c>
      <c r="J440" s="2" t="s">
        <v>11</v>
      </c>
      <c r="K440" s="2">
        <v>2018</v>
      </c>
      <c r="L440" s="2" t="s">
        <v>624</v>
      </c>
      <c r="M440" s="2">
        <v>6</v>
      </c>
      <c r="N440" s="2">
        <v>45.459000000000003</v>
      </c>
      <c r="O440" s="2" t="s">
        <v>14</v>
      </c>
      <c r="P440" s="2">
        <v>25.792000000000002</v>
      </c>
      <c r="Q440" s="2" t="s">
        <v>14</v>
      </c>
      <c r="R440" s="2">
        <v>7</v>
      </c>
      <c r="S440" s="2">
        <v>46.38</v>
      </c>
      <c r="T440" s="2" t="s">
        <v>14</v>
      </c>
      <c r="U440" s="2">
        <v>41.477271999999999</v>
      </c>
      <c r="V440" s="2" t="s">
        <v>14</v>
      </c>
      <c r="W440" s="5" t="str" cm="1">
        <f t="array" ref="W440">_xlfn.TEXTJOIN(", ",TRUE, IF(COUNTIF(G440,"*"&amp;Afferenti!$A$1:'Afferenti'!$A$46&amp;"*"), Afferenti!$A$1:'Afferenti'!$A$46, ""))</f>
        <v>DELOGU</v>
      </c>
    </row>
    <row r="441" spans="1:23" x14ac:dyDescent="0.2">
      <c r="A441" s="2" t="s">
        <v>613</v>
      </c>
      <c r="B441" s="2" t="s">
        <v>614</v>
      </c>
      <c r="C441" s="2" t="s">
        <v>615</v>
      </c>
      <c r="E441" s="2" t="s">
        <v>280</v>
      </c>
      <c r="F441" s="2" t="s">
        <v>616</v>
      </c>
      <c r="G441" s="2" t="s">
        <v>617</v>
      </c>
      <c r="H441" s="2">
        <v>1</v>
      </c>
      <c r="I441" s="2" t="s">
        <v>625</v>
      </c>
      <c r="J441" s="2" t="s">
        <v>11</v>
      </c>
      <c r="K441" s="2">
        <v>2015</v>
      </c>
      <c r="L441" s="2" t="s">
        <v>230</v>
      </c>
      <c r="M441" s="2">
        <v>65</v>
      </c>
      <c r="N441" s="2">
        <v>0.32800000000000001</v>
      </c>
      <c r="O441" s="2" t="s">
        <v>13</v>
      </c>
      <c r="P441" s="2">
        <v>34.636000000000003</v>
      </c>
      <c r="Q441" s="2" t="s">
        <v>14</v>
      </c>
      <c r="R441" s="2">
        <v>61</v>
      </c>
      <c r="W441" s="5" t="str" cm="1">
        <f t="array" ref="W441">_xlfn.TEXTJOIN(", ",TRUE, IF(COUNTIF(G441,"*"&amp;Afferenti!$A$1:'Afferenti'!$A$46&amp;"*"), Afferenti!$A$1:'Afferenti'!$A$46, ""))</f>
        <v>DELOGU</v>
      </c>
    </row>
    <row r="442" spans="1:23" x14ac:dyDescent="0.2">
      <c r="A442" s="2" t="s">
        <v>613</v>
      </c>
      <c r="B442" s="2" t="s">
        <v>614</v>
      </c>
      <c r="C442" s="2" t="s">
        <v>615</v>
      </c>
      <c r="E442" s="2" t="s">
        <v>280</v>
      </c>
      <c r="F442" s="2" t="s">
        <v>616</v>
      </c>
      <c r="G442" s="2" t="s">
        <v>617</v>
      </c>
      <c r="H442" s="2">
        <v>1</v>
      </c>
      <c r="I442" s="2" t="s">
        <v>626</v>
      </c>
      <c r="J442" s="2" t="s">
        <v>11</v>
      </c>
      <c r="K442" s="2">
        <v>2017</v>
      </c>
      <c r="L442" s="2" t="s">
        <v>627</v>
      </c>
      <c r="M442" s="2">
        <v>4</v>
      </c>
      <c r="N442" s="2">
        <v>8.1050000000000004</v>
      </c>
      <c r="O442" s="2" t="s">
        <v>13</v>
      </c>
      <c r="R442" s="2">
        <v>5</v>
      </c>
      <c r="W442" s="5" t="str" cm="1">
        <f t="array" ref="W442">_xlfn.TEXTJOIN(", ",TRUE, IF(COUNTIF(G442,"*"&amp;Afferenti!$A$1:'Afferenti'!$A$46&amp;"*"), Afferenti!$A$1:'Afferenti'!$A$46, ""))</f>
        <v>DELOGU</v>
      </c>
    </row>
    <row r="443" spans="1:23" x14ac:dyDescent="0.2">
      <c r="A443" s="2" t="s">
        <v>613</v>
      </c>
      <c r="B443" s="2" t="s">
        <v>614</v>
      </c>
      <c r="C443" s="2" t="s">
        <v>615</v>
      </c>
      <c r="E443" s="2" t="s">
        <v>280</v>
      </c>
      <c r="F443" s="2" t="s">
        <v>616</v>
      </c>
      <c r="G443" s="2" t="s">
        <v>617</v>
      </c>
      <c r="H443" s="2">
        <v>1</v>
      </c>
      <c r="I443" s="2" t="s">
        <v>628</v>
      </c>
      <c r="J443" s="2" t="s">
        <v>109</v>
      </c>
      <c r="K443" s="2">
        <v>2017</v>
      </c>
      <c r="M443" s="2">
        <v>1</v>
      </c>
      <c r="N443" s="2">
        <v>22.78</v>
      </c>
      <c r="O443" s="2" t="s">
        <v>13</v>
      </c>
      <c r="R443" s="2">
        <v>2</v>
      </c>
      <c r="W443" s="5" t="str" cm="1">
        <f t="array" ref="W443">_xlfn.TEXTJOIN(", ",TRUE, IF(COUNTIF(G443,"*"&amp;Afferenti!$A$1:'Afferenti'!$A$46&amp;"*"), Afferenti!$A$1:'Afferenti'!$A$46, ""))</f>
        <v>DELOGU</v>
      </c>
    </row>
    <row r="444" spans="1:23" x14ac:dyDescent="0.2">
      <c r="A444" s="2" t="s">
        <v>613</v>
      </c>
      <c r="B444" s="2" t="s">
        <v>614</v>
      </c>
      <c r="C444" s="2" t="s">
        <v>615</v>
      </c>
      <c r="E444" s="2" t="s">
        <v>280</v>
      </c>
      <c r="F444" s="2" t="s">
        <v>616</v>
      </c>
      <c r="G444" s="2" t="s">
        <v>617</v>
      </c>
      <c r="H444" s="2">
        <v>1</v>
      </c>
      <c r="I444" s="2" t="s">
        <v>629</v>
      </c>
      <c r="J444" s="2" t="s">
        <v>72</v>
      </c>
      <c r="K444" s="2">
        <v>2018</v>
      </c>
      <c r="L444" s="2" t="s">
        <v>630</v>
      </c>
      <c r="W444" s="5" t="str" cm="1">
        <f t="array" ref="W444">_xlfn.TEXTJOIN(", ",TRUE, IF(COUNTIF(G444,"*"&amp;Afferenti!$A$1:'Afferenti'!$A$46&amp;"*"), Afferenti!$A$1:'Afferenti'!$A$46, ""))</f>
        <v>DELOGU</v>
      </c>
    </row>
    <row r="445" spans="1:23" x14ac:dyDescent="0.2">
      <c r="A445" s="2" t="s">
        <v>613</v>
      </c>
      <c r="B445" s="2" t="s">
        <v>614</v>
      </c>
      <c r="C445" s="2" t="s">
        <v>615</v>
      </c>
      <c r="E445" s="2" t="s">
        <v>280</v>
      </c>
      <c r="F445" s="2" t="s">
        <v>616</v>
      </c>
      <c r="G445" s="2" t="s">
        <v>617</v>
      </c>
      <c r="H445" s="2">
        <v>1</v>
      </c>
      <c r="I445" s="2" t="s">
        <v>631</v>
      </c>
      <c r="J445" s="2" t="s">
        <v>11</v>
      </c>
      <c r="K445" s="2">
        <v>2019</v>
      </c>
      <c r="L445" s="2" t="s">
        <v>41</v>
      </c>
      <c r="M445" s="2">
        <v>18</v>
      </c>
      <c r="N445" s="2">
        <v>32.771999999999998</v>
      </c>
      <c r="O445" s="2" t="s">
        <v>14</v>
      </c>
      <c r="P445" s="2">
        <v>17.471</v>
      </c>
      <c r="Q445" s="2" t="s">
        <v>13</v>
      </c>
      <c r="R445" s="2">
        <v>19</v>
      </c>
      <c r="S445" s="2">
        <v>19.84</v>
      </c>
      <c r="T445" s="2" t="s">
        <v>13</v>
      </c>
      <c r="U445" s="2">
        <v>23.239000000000001</v>
      </c>
      <c r="V445" s="2" t="s">
        <v>13</v>
      </c>
      <c r="W445" s="5" t="str" cm="1">
        <f t="array" ref="W445">_xlfn.TEXTJOIN(", ",TRUE, IF(COUNTIF(G445,"*"&amp;Afferenti!$A$1:'Afferenti'!$A$46&amp;"*"), Afferenti!$A$1:'Afferenti'!$A$46, ""))</f>
        <v>DELOGU</v>
      </c>
    </row>
    <row r="446" spans="1:23" x14ac:dyDescent="0.2">
      <c r="A446" s="2" t="s">
        <v>613</v>
      </c>
      <c r="B446" s="2" t="s">
        <v>614</v>
      </c>
      <c r="C446" s="2" t="s">
        <v>615</v>
      </c>
      <c r="E446" s="2" t="s">
        <v>280</v>
      </c>
      <c r="F446" s="2" t="s">
        <v>616</v>
      </c>
      <c r="G446" s="2" t="s">
        <v>617</v>
      </c>
      <c r="H446" s="2">
        <v>1</v>
      </c>
      <c r="I446" s="2" t="s">
        <v>632</v>
      </c>
      <c r="J446" s="2" t="s">
        <v>11</v>
      </c>
      <c r="K446" s="2">
        <v>2019</v>
      </c>
      <c r="L446" s="2" t="s">
        <v>633</v>
      </c>
      <c r="M446" s="2">
        <v>20</v>
      </c>
      <c r="N446" s="2">
        <v>16.262</v>
      </c>
      <c r="O446" s="2" t="s">
        <v>13</v>
      </c>
      <c r="P446" s="2">
        <v>49.48</v>
      </c>
      <c r="Q446" s="2" t="s">
        <v>14</v>
      </c>
      <c r="R446" s="2">
        <v>16</v>
      </c>
      <c r="S446" s="2">
        <v>22.38</v>
      </c>
      <c r="T446" s="2" t="s">
        <v>13</v>
      </c>
      <c r="W446" s="5" t="str" cm="1">
        <f t="array" ref="W446">_xlfn.TEXTJOIN(", ",TRUE, IF(COUNTIF(G446,"*"&amp;Afferenti!$A$1:'Afferenti'!$A$46&amp;"*"), Afferenti!$A$1:'Afferenti'!$A$46, ""))</f>
        <v>DELOGU</v>
      </c>
    </row>
    <row r="447" spans="1:23" x14ac:dyDescent="0.2">
      <c r="A447" s="2" t="s">
        <v>613</v>
      </c>
      <c r="B447" s="2" t="s">
        <v>614</v>
      </c>
      <c r="C447" s="2" t="s">
        <v>615</v>
      </c>
      <c r="E447" s="2" t="s">
        <v>280</v>
      </c>
      <c r="F447" s="2" t="s">
        <v>616</v>
      </c>
      <c r="G447" s="2" t="s">
        <v>634</v>
      </c>
      <c r="H447" s="2">
        <v>2</v>
      </c>
      <c r="I447" s="2" t="s">
        <v>635</v>
      </c>
      <c r="J447" s="2" t="s">
        <v>11</v>
      </c>
      <c r="K447" s="2">
        <v>2015</v>
      </c>
      <c r="L447" s="2" t="s">
        <v>636</v>
      </c>
      <c r="M447" s="2">
        <v>46</v>
      </c>
      <c r="N447" s="2">
        <v>8.6259999999999994</v>
      </c>
      <c r="O447" s="2" t="s">
        <v>13</v>
      </c>
      <c r="P447" s="2">
        <v>3.5640000000000001</v>
      </c>
      <c r="Q447" s="2" t="s">
        <v>13</v>
      </c>
      <c r="R447" s="2">
        <v>46</v>
      </c>
      <c r="S447" s="2">
        <v>8.14</v>
      </c>
      <c r="T447" s="2" t="s">
        <v>13</v>
      </c>
      <c r="U447" s="2">
        <v>15</v>
      </c>
      <c r="V447" s="2" t="s">
        <v>13</v>
      </c>
      <c r="W447" s="5" t="str" cm="1">
        <f t="array" ref="W447">_xlfn.TEXTJOIN(", ",TRUE, IF(COUNTIF(G447,"*"&amp;Afferenti!$A$1:'Afferenti'!$A$46&amp;"*"), Afferenti!$A$1:'Afferenti'!$A$46, ""))</f>
        <v>DELOGU</v>
      </c>
    </row>
    <row r="448" spans="1:23" x14ac:dyDescent="0.2">
      <c r="A448" s="2" t="s">
        <v>613</v>
      </c>
      <c r="B448" s="2" t="s">
        <v>614</v>
      </c>
      <c r="C448" s="2" t="s">
        <v>615</v>
      </c>
      <c r="E448" s="2" t="s">
        <v>280</v>
      </c>
      <c r="F448" s="2" t="s">
        <v>616</v>
      </c>
      <c r="G448" s="2" t="s">
        <v>634</v>
      </c>
      <c r="H448" s="2">
        <v>2</v>
      </c>
      <c r="I448" s="2" t="s">
        <v>637</v>
      </c>
      <c r="J448" s="2" t="s">
        <v>109</v>
      </c>
      <c r="K448" s="2">
        <v>2015</v>
      </c>
      <c r="M448" s="2">
        <v>0</v>
      </c>
      <c r="N448" s="2">
        <v>54.837000000000003</v>
      </c>
      <c r="O448" s="2" t="s">
        <v>26</v>
      </c>
      <c r="P448" s="2">
        <v>60.792000000000002</v>
      </c>
      <c r="Q448" s="2" t="s">
        <v>26</v>
      </c>
      <c r="R448" s="2">
        <v>0</v>
      </c>
      <c r="S448" s="2">
        <v>100</v>
      </c>
      <c r="T448" s="2" t="s">
        <v>33</v>
      </c>
      <c r="W448" s="5" t="str" cm="1">
        <f t="array" ref="W448">_xlfn.TEXTJOIN(", ",TRUE, IF(COUNTIF(G448,"*"&amp;Afferenti!$A$1:'Afferenti'!$A$46&amp;"*"), Afferenti!$A$1:'Afferenti'!$A$46, ""))</f>
        <v>DELOGU</v>
      </c>
    </row>
    <row r="449" spans="1:23" x14ac:dyDescent="0.2">
      <c r="A449" s="2" t="s">
        <v>613</v>
      </c>
      <c r="B449" s="2" t="s">
        <v>614</v>
      </c>
      <c r="C449" s="2" t="s">
        <v>615</v>
      </c>
      <c r="E449" s="2" t="s">
        <v>280</v>
      </c>
      <c r="F449" s="2" t="s">
        <v>616</v>
      </c>
      <c r="G449" s="2" t="s">
        <v>638</v>
      </c>
      <c r="H449" s="2">
        <v>2</v>
      </c>
      <c r="I449" s="2" t="s">
        <v>639</v>
      </c>
      <c r="J449" s="2" t="s">
        <v>11</v>
      </c>
      <c r="K449" s="2">
        <v>2016</v>
      </c>
      <c r="L449" s="2" t="s">
        <v>640</v>
      </c>
      <c r="M449" s="2">
        <v>75</v>
      </c>
      <c r="N449" s="2">
        <v>3.1179999999999999</v>
      </c>
      <c r="O449" s="2" t="s">
        <v>13</v>
      </c>
      <c r="P449" s="2">
        <v>23.341999999999999</v>
      </c>
      <c r="Q449" s="2" t="s">
        <v>13</v>
      </c>
      <c r="R449" s="2">
        <v>65</v>
      </c>
      <c r="S449" s="2">
        <v>6.16</v>
      </c>
      <c r="T449" s="2" t="s">
        <v>13</v>
      </c>
      <c r="U449" s="2">
        <v>30.519480000000001</v>
      </c>
      <c r="V449" s="2" t="s">
        <v>14</v>
      </c>
      <c r="W449" s="5" t="str" cm="1">
        <f t="array" ref="W449">_xlfn.TEXTJOIN(", ",TRUE, IF(COUNTIF(G449,"*"&amp;Afferenti!$A$1:'Afferenti'!$A$46&amp;"*"), Afferenti!$A$1:'Afferenti'!$A$46, ""))</f>
        <v>BOTTIGLI, DELOGU</v>
      </c>
    </row>
    <row r="450" spans="1:23" x14ac:dyDescent="0.2">
      <c r="A450" s="2" t="s">
        <v>613</v>
      </c>
      <c r="B450" s="2" t="s">
        <v>614</v>
      </c>
      <c r="C450" s="2" t="s">
        <v>615</v>
      </c>
      <c r="E450" s="2" t="s">
        <v>280</v>
      </c>
      <c r="F450" s="2" t="s">
        <v>616</v>
      </c>
      <c r="G450" s="2" t="s">
        <v>641</v>
      </c>
      <c r="H450" s="2">
        <v>2</v>
      </c>
      <c r="I450" s="2" t="s">
        <v>642</v>
      </c>
      <c r="J450" s="2" t="s">
        <v>11</v>
      </c>
      <c r="K450" s="2">
        <v>2017</v>
      </c>
      <c r="L450" s="2" t="s">
        <v>230</v>
      </c>
      <c r="M450" s="2">
        <v>20</v>
      </c>
      <c r="N450" s="2">
        <v>2.8109999999999999</v>
      </c>
      <c r="O450" s="2" t="s">
        <v>13</v>
      </c>
      <c r="P450" s="2">
        <v>58.868000000000002</v>
      </c>
      <c r="Q450" s="2" t="s">
        <v>26</v>
      </c>
      <c r="R450" s="2">
        <v>19</v>
      </c>
      <c r="W450" s="5" t="str" cm="1">
        <f t="array" ref="W450">_xlfn.TEXTJOIN(", ",TRUE, IF(COUNTIF(G450,"*"&amp;Afferenti!$A$1:'Afferenti'!$A$46&amp;"*"), Afferenti!$A$1:'Afferenti'!$A$46, ""))</f>
        <v>BOTTIGLI, DELOGU</v>
      </c>
    </row>
    <row r="451" spans="1:23" x14ac:dyDescent="0.2">
      <c r="A451" s="2" t="s">
        <v>613</v>
      </c>
      <c r="B451" s="2" t="s">
        <v>614</v>
      </c>
      <c r="C451" s="2" t="s">
        <v>615</v>
      </c>
      <c r="E451" s="2" t="s">
        <v>280</v>
      </c>
      <c r="F451" s="2" t="s">
        <v>616</v>
      </c>
      <c r="G451" s="2" t="s">
        <v>643</v>
      </c>
      <c r="H451" s="2">
        <v>2</v>
      </c>
      <c r="I451" s="2" t="s">
        <v>644</v>
      </c>
      <c r="J451" s="2" t="s">
        <v>11</v>
      </c>
      <c r="K451" s="2">
        <v>2018</v>
      </c>
      <c r="L451" s="2" t="s">
        <v>645</v>
      </c>
      <c r="M451" s="2">
        <v>34</v>
      </c>
      <c r="N451" s="2">
        <v>9.4550000000000001</v>
      </c>
      <c r="O451" s="2" t="s">
        <v>13</v>
      </c>
      <c r="P451" s="2">
        <v>26.619</v>
      </c>
      <c r="Q451" s="2" t="s">
        <v>14</v>
      </c>
      <c r="R451" s="2">
        <v>34</v>
      </c>
      <c r="S451" s="2">
        <v>14.46</v>
      </c>
      <c r="T451" s="2" t="s">
        <v>13</v>
      </c>
      <c r="U451" s="2">
        <v>31.875</v>
      </c>
      <c r="V451" s="2" t="s">
        <v>14</v>
      </c>
      <c r="W451" s="5" t="str" cm="1">
        <f t="array" ref="W451">_xlfn.TEXTJOIN(", ",TRUE, IF(COUNTIF(G451,"*"&amp;Afferenti!$A$1:'Afferenti'!$A$46&amp;"*"), Afferenti!$A$1:'Afferenti'!$A$46, ""))</f>
        <v>DELOGU</v>
      </c>
    </row>
    <row r="452" spans="1:23" x14ac:dyDescent="0.2">
      <c r="A452" s="2" t="s">
        <v>613</v>
      </c>
      <c r="B452" s="2" t="s">
        <v>614</v>
      </c>
      <c r="C452" s="2" t="s">
        <v>615</v>
      </c>
      <c r="E452" s="2" t="s">
        <v>280</v>
      </c>
      <c r="F452" s="2" t="s">
        <v>616</v>
      </c>
      <c r="G452" s="2" t="s">
        <v>643</v>
      </c>
      <c r="H452" s="2">
        <v>2</v>
      </c>
      <c r="I452" s="2" t="s">
        <v>646</v>
      </c>
      <c r="J452" s="2" t="s">
        <v>11</v>
      </c>
      <c r="K452" s="2">
        <v>2019</v>
      </c>
      <c r="L452" s="2" t="s">
        <v>645</v>
      </c>
      <c r="M452" s="2">
        <v>24</v>
      </c>
      <c r="N452" s="2">
        <v>12.662000000000001</v>
      </c>
      <c r="O452" s="2" t="s">
        <v>13</v>
      </c>
      <c r="P452" s="2">
        <v>26.844000000000001</v>
      </c>
      <c r="Q452" s="2" t="s">
        <v>14</v>
      </c>
      <c r="R452" s="2">
        <v>24</v>
      </c>
      <c r="S452" s="2">
        <v>12.51</v>
      </c>
      <c r="T452" s="2" t="s">
        <v>13</v>
      </c>
      <c r="U452" s="2">
        <v>33.954999999999998</v>
      </c>
      <c r="V452" s="2" t="s">
        <v>14</v>
      </c>
      <c r="W452" s="5" t="str" cm="1">
        <f t="array" ref="W452">_xlfn.TEXTJOIN(", ",TRUE, IF(COUNTIF(G452,"*"&amp;Afferenti!$A$1:'Afferenti'!$A$46&amp;"*"), Afferenti!$A$1:'Afferenti'!$A$46, ""))</f>
        <v>DELOGU</v>
      </c>
    </row>
    <row r="453" spans="1:23" x14ac:dyDescent="0.2">
      <c r="A453" s="2" t="s">
        <v>613</v>
      </c>
      <c r="B453" s="2" t="s">
        <v>614</v>
      </c>
      <c r="C453" s="2" t="s">
        <v>615</v>
      </c>
      <c r="E453" s="2" t="s">
        <v>280</v>
      </c>
      <c r="F453" s="2" t="s">
        <v>616</v>
      </c>
      <c r="G453" s="2" t="s">
        <v>643</v>
      </c>
      <c r="H453" s="2">
        <v>2</v>
      </c>
      <c r="I453" s="2" t="s">
        <v>647</v>
      </c>
      <c r="J453" s="2" t="s">
        <v>11</v>
      </c>
      <c r="K453" s="2">
        <v>2019</v>
      </c>
      <c r="L453" s="2" t="s">
        <v>41</v>
      </c>
      <c r="M453" s="2">
        <v>11</v>
      </c>
      <c r="N453" s="2">
        <v>49.902000000000001</v>
      </c>
      <c r="O453" s="2" t="s">
        <v>14</v>
      </c>
      <c r="P453" s="2">
        <v>17.471</v>
      </c>
      <c r="Q453" s="2" t="s">
        <v>13</v>
      </c>
      <c r="R453" s="2">
        <v>9</v>
      </c>
      <c r="S453" s="2">
        <v>35.200000000000003</v>
      </c>
      <c r="T453" s="2" t="s">
        <v>14</v>
      </c>
      <c r="U453" s="2">
        <v>23.239000000000001</v>
      </c>
      <c r="V453" s="2" t="s">
        <v>13</v>
      </c>
      <c r="W453" s="5" t="str" cm="1">
        <f t="array" ref="W453">_xlfn.TEXTJOIN(", ",TRUE, IF(COUNTIF(G453,"*"&amp;Afferenti!$A$1:'Afferenti'!$A$46&amp;"*"), Afferenti!$A$1:'Afferenti'!$A$46, ""))</f>
        <v>DELOGU</v>
      </c>
    </row>
    <row r="454" spans="1:23" x14ac:dyDescent="0.2">
      <c r="A454" s="2" t="s">
        <v>613</v>
      </c>
      <c r="B454" s="2" t="s">
        <v>614</v>
      </c>
      <c r="C454" s="2" t="s">
        <v>615</v>
      </c>
      <c r="E454" s="2" t="s">
        <v>280</v>
      </c>
      <c r="F454" s="2" t="s">
        <v>616</v>
      </c>
      <c r="G454" s="2" t="s">
        <v>643</v>
      </c>
      <c r="H454" s="2">
        <v>2</v>
      </c>
      <c r="I454" s="2" t="s">
        <v>648</v>
      </c>
      <c r="J454" s="2" t="s">
        <v>11</v>
      </c>
      <c r="K454" s="2">
        <v>2018</v>
      </c>
      <c r="L454" s="2" t="s">
        <v>649</v>
      </c>
      <c r="M454" s="2">
        <v>29</v>
      </c>
      <c r="N454" s="2">
        <v>8.6769999999999996</v>
      </c>
      <c r="O454" s="2" t="s">
        <v>13</v>
      </c>
      <c r="P454" s="2">
        <v>21.187000000000001</v>
      </c>
      <c r="Q454" s="2" t="s">
        <v>13</v>
      </c>
      <c r="R454" s="2">
        <v>28</v>
      </c>
      <c r="S454" s="2">
        <v>12.21</v>
      </c>
      <c r="T454" s="2" t="s">
        <v>13</v>
      </c>
      <c r="U454" s="2">
        <v>35.245902999999998</v>
      </c>
      <c r="V454" s="2" t="s">
        <v>14</v>
      </c>
      <c r="W454" s="5" t="str" cm="1">
        <f t="array" ref="W454">_xlfn.TEXTJOIN(", ",TRUE, IF(COUNTIF(G454,"*"&amp;Afferenti!$A$1:'Afferenti'!$A$46&amp;"*"), Afferenti!$A$1:'Afferenti'!$A$46, ""))</f>
        <v>DELOGU</v>
      </c>
    </row>
    <row r="455" spans="1:23" x14ac:dyDescent="0.2">
      <c r="A455" s="2" t="s">
        <v>613</v>
      </c>
      <c r="B455" s="2" t="s">
        <v>614</v>
      </c>
      <c r="C455" s="2" t="s">
        <v>615</v>
      </c>
      <c r="E455" s="2" t="s">
        <v>280</v>
      </c>
      <c r="F455" s="2" t="s">
        <v>616</v>
      </c>
      <c r="G455" s="2" t="s">
        <v>650</v>
      </c>
      <c r="H455" s="2">
        <v>2</v>
      </c>
      <c r="I455" s="2" t="s">
        <v>651</v>
      </c>
      <c r="J455" s="2" t="s">
        <v>109</v>
      </c>
      <c r="K455" s="2">
        <v>2019</v>
      </c>
      <c r="M455" s="2">
        <v>8</v>
      </c>
      <c r="N455" s="2">
        <v>1.52</v>
      </c>
      <c r="O455" s="2" t="s">
        <v>13</v>
      </c>
      <c r="P455" s="2">
        <v>89.265000000000001</v>
      </c>
      <c r="Q455" s="2" t="s">
        <v>33</v>
      </c>
      <c r="R455" s="2">
        <v>6</v>
      </c>
      <c r="S455" s="2">
        <v>14.47</v>
      </c>
      <c r="T455" s="2" t="s">
        <v>13</v>
      </c>
      <c r="W455" s="5" t="str" cm="1">
        <f t="array" ref="W455">_xlfn.TEXTJOIN(", ",TRUE, IF(COUNTIF(G455,"*"&amp;Afferenti!$A$1:'Afferenti'!$A$46&amp;"*"), Afferenti!$A$1:'Afferenti'!$A$46, ""))</f>
        <v>DELOGU</v>
      </c>
    </row>
    <row r="456" spans="1:23" x14ac:dyDescent="0.2">
      <c r="A456" s="2" t="s">
        <v>613</v>
      </c>
      <c r="B456" s="2" t="s">
        <v>614</v>
      </c>
      <c r="C456" s="2" t="s">
        <v>615</v>
      </c>
      <c r="E456" s="2" t="s">
        <v>280</v>
      </c>
      <c r="F456" s="2" t="s">
        <v>616</v>
      </c>
      <c r="G456" s="2" t="s">
        <v>650</v>
      </c>
      <c r="H456" s="2">
        <v>2</v>
      </c>
      <c r="I456" s="2" t="s">
        <v>652</v>
      </c>
      <c r="J456" s="2" t="s">
        <v>11</v>
      </c>
      <c r="K456" s="2">
        <v>2018</v>
      </c>
      <c r="L456" s="2" t="s">
        <v>230</v>
      </c>
      <c r="M456" s="2">
        <v>12</v>
      </c>
      <c r="N456" s="2">
        <v>5.0830000000000002</v>
      </c>
      <c r="O456" s="2" t="s">
        <v>13</v>
      </c>
      <c r="P456" s="2">
        <v>59.548000000000002</v>
      </c>
      <c r="Q456" s="2" t="s">
        <v>26</v>
      </c>
      <c r="R456" s="2">
        <v>8</v>
      </c>
      <c r="W456" s="5" t="str" cm="1">
        <f t="array" ref="W456">_xlfn.TEXTJOIN(", ",TRUE, IF(COUNTIF(G456,"*"&amp;Afferenti!$A$1:'Afferenti'!$A$46&amp;"*"), Afferenti!$A$1:'Afferenti'!$A$46, ""))</f>
        <v>DELOGU</v>
      </c>
    </row>
    <row r="457" spans="1:23" x14ac:dyDescent="0.2">
      <c r="A457" s="2" t="s">
        <v>613</v>
      </c>
      <c r="B457" s="2" t="s">
        <v>614</v>
      </c>
      <c r="C457" s="2" t="s">
        <v>615</v>
      </c>
      <c r="E457" s="2" t="s">
        <v>280</v>
      </c>
      <c r="F457" s="2" t="s">
        <v>616</v>
      </c>
      <c r="G457" s="2" t="s">
        <v>650</v>
      </c>
      <c r="H457" s="2">
        <v>2</v>
      </c>
      <c r="I457" s="2" t="s">
        <v>653</v>
      </c>
      <c r="J457" s="2" t="s">
        <v>109</v>
      </c>
      <c r="K457" s="2">
        <v>2018</v>
      </c>
      <c r="M457" s="2">
        <v>6</v>
      </c>
      <c r="N457" s="2">
        <v>18.722999999999999</v>
      </c>
      <c r="O457" s="2" t="s">
        <v>13</v>
      </c>
      <c r="P457" s="2">
        <v>56.712000000000003</v>
      </c>
      <c r="Q457" s="2" t="s">
        <v>26</v>
      </c>
      <c r="R457" s="2">
        <v>5</v>
      </c>
      <c r="S457" s="2">
        <v>18.53</v>
      </c>
      <c r="T457" s="2" t="s">
        <v>13</v>
      </c>
      <c r="W457" s="5" t="str" cm="1">
        <f t="array" ref="W457">_xlfn.TEXTJOIN(", ",TRUE, IF(COUNTIF(G457,"*"&amp;Afferenti!$A$1:'Afferenti'!$A$46&amp;"*"), Afferenti!$A$1:'Afferenti'!$A$46, ""))</f>
        <v>DELOGU</v>
      </c>
    </row>
    <row r="458" spans="1:23" x14ac:dyDescent="0.2">
      <c r="A458" s="2" t="s">
        <v>613</v>
      </c>
      <c r="B458" s="2" t="s">
        <v>614</v>
      </c>
      <c r="C458" s="2" t="s">
        <v>615</v>
      </c>
      <c r="E458" s="2" t="s">
        <v>280</v>
      </c>
      <c r="F458" s="2" t="s">
        <v>616</v>
      </c>
      <c r="G458" s="2" t="s">
        <v>650</v>
      </c>
      <c r="H458" s="2">
        <v>2</v>
      </c>
      <c r="I458" s="2" t="s">
        <v>654</v>
      </c>
      <c r="J458" s="2" t="s">
        <v>11</v>
      </c>
      <c r="K458" s="2">
        <v>2019</v>
      </c>
      <c r="L458" s="2" t="s">
        <v>649</v>
      </c>
      <c r="M458" s="2">
        <v>6</v>
      </c>
      <c r="N458" s="2">
        <v>38.561999999999998</v>
      </c>
      <c r="O458" s="2" t="s">
        <v>14</v>
      </c>
      <c r="P458" s="2">
        <v>28.042999999999999</v>
      </c>
      <c r="Q458" s="2" t="s">
        <v>14</v>
      </c>
      <c r="R458" s="2">
        <v>5</v>
      </c>
      <c r="S458" s="2">
        <v>59.03</v>
      </c>
      <c r="T458" s="2" t="s">
        <v>26</v>
      </c>
      <c r="U458" s="2">
        <v>41.405999999999999</v>
      </c>
      <c r="V458" s="2" t="s">
        <v>14</v>
      </c>
      <c r="W458" s="5" t="str" cm="1">
        <f t="array" ref="W458">_xlfn.TEXTJOIN(", ",TRUE, IF(COUNTIF(G458,"*"&amp;Afferenti!$A$1:'Afferenti'!$A$46&amp;"*"), Afferenti!$A$1:'Afferenti'!$A$46, ""))</f>
        <v>DELOGU</v>
      </c>
    </row>
    <row r="459" spans="1:23" x14ac:dyDescent="0.2">
      <c r="A459" s="2" t="s">
        <v>613</v>
      </c>
      <c r="B459" s="2" t="s">
        <v>614</v>
      </c>
      <c r="C459" s="2" t="s">
        <v>615</v>
      </c>
      <c r="E459" s="2" t="s">
        <v>280</v>
      </c>
      <c r="F459" s="2" t="s">
        <v>616</v>
      </c>
      <c r="G459" s="2" t="s">
        <v>650</v>
      </c>
      <c r="H459" s="2">
        <v>2</v>
      </c>
      <c r="I459" s="2" t="s">
        <v>655</v>
      </c>
      <c r="J459" s="2" t="s">
        <v>72</v>
      </c>
      <c r="K459" s="2">
        <v>2018</v>
      </c>
      <c r="L459" s="2" t="s">
        <v>630</v>
      </c>
      <c r="W459" s="5" t="str" cm="1">
        <f t="array" ref="W459">_xlfn.TEXTJOIN(", ",TRUE, IF(COUNTIF(G459,"*"&amp;Afferenti!$A$1:'Afferenti'!$A$46&amp;"*"), Afferenti!$A$1:'Afferenti'!$A$46, ""))</f>
        <v>DELOGU</v>
      </c>
    </row>
    <row r="460" spans="1:23" x14ac:dyDescent="0.2">
      <c r="A460" s="2" t="s">
        <v>613</v>
      </c>
      <c r="B460" s="2" t="s">
        <v>614</v>
      </c>
      <c r="C460" s="2" t="s">
        <v>615</v>
      </c>
      <c r="E460" s="2" t="s">
        <v>280</v>
      </c>
      <c r="F460" s="2" t="s">
        <v>616</v>
      </c>
      <c r="G460" s="2" t="s">
        <v>656</v>
      </c>
      <c r="H460" s="2">
        <v>3</v>
      </c>
      <c r="I460" s="2" t="s">
        <v>657</v>
      </c>
      <c r="J460" s="2" t="s">
        <v>11</v>
      </c>
      <c r="K460" s="2">
        <v>2019</v>
      </c>
      <c r="L460" s="2" t="s">
        <v>658</v>
      </c>
      <c r="M460" s="2">
        <v>42</v>
      </c>
      <c r="N460" s="2">
        <v>3.859</v>
      </c>
      <c r="O460" s="2" t="s">
        <v>13</v>
      </c>
      <c r="R460" s="2">
        <v>41</v>
      </c>
      <c r="W460" s="5" t="str" cm="1">
        <f t="array" ref="W460">_xlfn.TEXTJOIN(", ",TRUE, IF(COUNTIF(G460,"*"&amp;Afferenti!$A$1:'Afferenti'!$A$46&amp;"*"), Afferenti!$A$1:'Afferenti'!$A$46, ""))</f>
        <v>BOTTIGLI, DELOGU</v>
      </c>
    </row>
    <row r="461" spans="1:23" x14ac:dyDescent="0.2">
      <c r="A461" s="2" t="s">
        <v>613</v>
      </c>
      <c r="B461" s="2" t="s">
        <v>614</v>
      </c>
      <c r="C461" s="2" t="s">
        <v>615</v>
      </c>
      <c r="E461" s="2" t="s">
        <v>280</v>
      </c>
      <c r="F461" s="2" t="s">
        <v>616</v>
      </c>
      <c r="G461" s="2" t="s">
        <v>659</v>
      </c>
      <c r="H461" s="2">
        <v>3</v>
      </c>
      <c r="I461" s="2" t="s">
        <v>660</v>
      </c>
      <c r="J461" s="2" t="s">
        <v>11</v>
      </c>
      <c r="K461" s="2">
        <v>2019</v>
      </c>
      <c r="L461" s="2" t="s">
        <v>649</v>
      </c>
      <c r="M461" s="2">
        <v>47</v>
      </c>
      <c r="N461" s="2">
        <v>2.4289999999999998</v>
      </c>
      <c r="O461" s="2" t="s">
        <v>13</v>
      </c>
      <c r="P461" s="2">
        <v>28.042999999999999</v>
      </c>
      <c r="Q461" s="2" t="s">
        <v>14</v>
      </c>
      <c r="R461" s="2">
        <v>42</v>
      </c>
      <c r="S461" s="2">
        <v>4.21</v>
      </c>
      <c r="T461" s="2" t="s">
        <v>13</v>
      </c>
      <c r="U461" s="2">
        <v>43.814</v>
      </c>
      <c r="V461" s="2" t="s">
        <v>14</v>
      </c>
      <c r="W461" s="5" t="str" cm="1">
        <f t="array" ref="W461">_xlfn.TEXTJOIN(", ",TRUE, IF(COUNTIF(G461,"*"&amp;Afferenti!$A$1:'Afferenti'!$A$46&amp;"*"), Afferenti!$A$1:'Afferenti'!$A$46, ""))</f>
        <v>BOTTIGLI, DELOGU</v>
      </c>
    </row>
    <row r="462" spans="1:23" x14ac:dyDescent="0.2">
      <c r="A462" s="2" t="s">
        <v>1655</v>
      </c>
      <c r="B462" s="2" t="s">
        <v>1656</v>
      </c>
      <c r="C462" s="2" t="s">
        <v>279</v>
      </c>
      <c r="E462" s="2" t="s">
        <v>280</v>
      </c>
      <c r="F462" s="2" t="s">
        <v>1069</v>
      </c>
      <c r="G462" s="2" t="s">
        <v>1657</v>
      </c>
      <c r="H462" s="2">
        <v>1</v>
      </c>
      <c r="I462" s="2" t="s">
        <v>1658</v>
      </c>
      <c r="J462" s="2" t="s">
        <v>11</v>
      </c>
      <c r="K462" s="2">
        <v>2019</v>
      </c>
      <c r="L462" s="2" t="s">
        <v>1659</v>
      </c>
      <c r="M462" s="2">
        <v>12</v>
      </c>
      <c r="N462" s="2">
        <v>33.529000000000003</v>
      </c>
      <c r="O462" s="2" t="s">
        <v>14</v>
      </c>
      <c r="P462" s="2">
        <v>8.3409999999999993</v>
      </c>
      <c r="Q462" s="2" t="s">
        <v>13</v>
      </c>
      <c r="R462" s="2">
        <v>10</v>
      </c>
      <c r="S462" s="2">
        <v>46.01</v>
      </c>
      <c r="T462" s="2" t="s">
        <v>14</v>
      </c>
      <c r="U462" s="2">
        <v>28.332999999999998</v>
      </c>
      <c r="V462" s="2" t="s">
        <v>14</v>
      </c>
      <c r="W462" s="5" t="str" cm="1">
        <f t="array" ref="W462">_xlfn.TEXTJOIN(", ",TRUE, IF(COUNTIF(G462,"*"&amp;Afferenti!$A$1:'Afferenti'!$A$46&amp;"*"), Afferenti!$A$1:'Afferenti'!$A$46, ""))</f>
        <v>DISPERATI</v>
      </c>
    </row>
    <row r="463" spans="1:23" x14ac:dyDescent="0.2">
      <c r="A463" s="2" t="s">
        <v>1655</v>
      </c>
      <c r="B463" s="2" t="s">
        <v>1656</v>
      </c>
      <c r="C463" s="2" t="s">
        <v>279</v>
      </c>
      <c r="E463" s="2" t="s">
        <v>280</v>
      </c>
      <c r="F463" s="2" t="s">
        <v>1069</v>
      </c>
      <c r="G463" s="2" t="s">
        <v>1657</v>
      </c>
      <c r="H463" s="2">
        <v>1</v>
      </c>
      <c r="I463" s="2" t="s">
        <v>1660</v>
      </c>
      <c r="J463" s="2" t="s">
        <v>11</v>
      </c>
      <c r="K463" s="2">
        <v>2016</v>
      </c>
      <c r="L463" s="2" t="s">
        <v>303</v>
      </c>
      <c r="M463" s="2">
        <v>1</v>
      </c>
      <c r="N463" s="2">
        <v>88.337000000000003</v>
      </c>
      <c r="O463" s="2" t="s">
        <v>33</v>
      </c>
      <c r="P463" s="2">
        <v>88.825000000000003</v>
      </c>
      <c r="Q463" s="2" t="s">
        <v>33</v>
      </c>
      <c r="R463" s="2">
        <v>1</v>
      </c>
      <c r="S463" s="2">
        <v>96.26</v>
      </c>
      <c r="T463" s="2" t="s">
        <v>33</v>
      </c>
      <c r="W463" s="5" t="str" cm="1">
        <f t="array" ref="W463">_xlfn.TEXTJOIN(", ",TRUE, IF(COUNTIF(G463,"*"&amp;Afferenti!$A$1:'Afferenti'!$A$46&amp;"*"), Afferenti!$A$1:'Afferenti'!$A$46, ""))</f>
        <v>DISPERATI</v>
      </c>
    </row>
    <row r="464" spans="1:23" x14ac:dyDescent="0.2">
      <c r="A464" s="2" t="s">
        <v>1655</v>
      </c>
      <c r="B464" s="2" t="s">
        <v>1656</v>
      </c>
      <c r="C464" s="2" t="s">
        <v>279</v>
      </c>
      <c r="E464" s="2" t="s">
        <v>280</v>
      </c>
      <c r="F464" s="2" t="s">
        <v>1069</v>
      </c>
      <c r="G464" s="2" t="s">
        <v>1657</v>
      </c>
      <c r="H464" s="2">
        <v>1</v>
      </c>
      <c r="I464" s="2" t="s">
        <v>1661</v>
      </c>
      <c r="J464" s="2" t="s">
        <v>11</v>
      </c>
      <c r="K464" s="2">
        <v>2015</v>
      </c>
      <c r="L464" s="2" t="s">
        <v>1662</v>
      </c>
      <c r="M464" s="2">
        <v>87</v>
      </c>
      <c r="N464" s="2">
        <v>3.121</v>
      </c>
      <c r="O464" s="2" t="s">
        <v>13</v>
      </c>
      <c r="P464" s="2">
        <v>5.4450000000000003</v>
      </c>
      <c r="Q464" s="2" t="s">
        <v>13</v>
      </c>
      <c r="R464" s="2">
        <v>73</v>
      </c>
      <c r="S464" s="2">
        <v>5.21</v>
      </c>
      <c r="T464" s="2" t="s">
        <v>13</v>
      </c>
      <c r="U464" s="2">
        <v>12.337999999999999</v>
      </c>
      <c r="V464" s="2" t="s">
        <v>13</v>
      </c>
      <c r="W464" s="5" t="str" cm="1">
        <f t="array" ref="W464">_xlfn.TEXTJOIN(", ",TRUE, IF(COUNTIF(G464,"*"&amp;Afferenti!$A$1:'Afferenti'!$A$46&amp;"*"), Afferenti!$A$1:'Afferenti'!$A$46, ""))</f>
        <v>DISPERATI</v>
      </c>
    </row>
    <row r="465" spans="1:23" x14ac:dyDescent="0.2">
      <c r="A465" s="2" t="s">
        <v>1655</v>
      </c>
      <c r="B465" s="2" t="s">
        <v>1656</v>
      </c>
      <c r="C465" s="2" t="s">
        <v>279</v>
      </c>
      <c r="E465" s="2" t="s">
        <v>280</v>
      </c>
      <c r="F465" s="2" t="s">
        <v>1069</v>
      </c>
      <c r="G465" s="2" t="s">
        <v>1657</v>
      </c>
      <c r="H465" s="2">
        <v>1</v>
      </c>
      <c r="I465" s="2" t="s">
        <v>1663</v>
      </c>
      <c r="J465" s="2" t="s">
        <v>109</v>
      </c>
      <c r="K465" s="2">
        <v>2015</v>
      </c>
      <c r="W465" s="5" t="str" cm="1">
        <f t="array" ref="W465">_xlfn.TEXTJOIN(", ",TRUE, IF(COUNTIF(G465,"*"&amp;Afferenti!$A$1:'Afferenti'!$A$46&amp;"*"), Afferenti!$A$1:'Afferenti'!$A$46, ""))</f>
        <v>DISPERATI</v>
      </c>
    </row>
    <row r="466" spans="1:23" x14ac:dyDescent="0.2">
      <c r="A466" s="2" t="s">
        <v>1655</v>
      </c>
      <c r="B466" s="2" t="s">
        <v>1656</v>
      </c>
      <c r="C466" s="2" t="s">
        <v>279</v>
      </c>
      <c r="E466" s="2" t="s">
        <v>280</v>
      </c>
      <c r="F466" s="2" t="s">
        <v>1069</v>
      </c>
      <c r="G466" s="2" t="s">
        <v>1657</v>
      </c>
      <c r="H466" s="2">
        <v>1</v>
      </c>
      <c r="I466" s="2" t="s">
        <v>1664</v>
      </c>
      <c r="J466" s="2" t="s">
        <v>109</v>
      </c>
      <c r="K466" s="2">
        <v>2015</v>
      </c>
      <c r="M466" s="2">
        <v>7</v>
      </c>
      <c r="N466" s="2">
        <v>12.662000000000001</v>
      </c>
      <c r="O466" s="2" t="s">
        <v>13</v>
      </c>
      <c r="P466" s="2">
        <v>69.569000000000003</v>
      </c>
      <c r="Q466" s="2" t="s">
        <v>26</v>
      </c>
      <c r="R466" s="2">
        <v>7</v>
      </c>
      <c r="S466" s="2">
        <v>14.06</v>
      </c>
      <c r="T466" s="2" t="s">
        <v>13</v>
      </c>
      <c r="W466" s="5" t="str" cm="1">
        <f t="array" ref="W466">_xlfn.TEXTJOIN(", ",TRUE, IF(COUNTIF(G466,"*"&amp;Afferenti!$A$1:'Afferenti'!$A$46&amp;"*"), Afferenti!$A$1:'Afferenti'!$A$46, ""))</f>
        <v>DISPERATI</v>
      </c>
    </row>
    <row r="467" spans="1:23" x14ac:dyDescent="0.2">
      <c r="A467" s="2" t="s">
        <v>1655</v>
      </c>
      <c r="B467" s="2" t="s">
        <v>1656</v>
      </c>
      <c r="C467" s="2" t="s">
        <v>279</v>
      </c>
      <c r="E467" s="2" t="s">
        <v>280</v>
      </c>
      <c r="F467" s="2" t="s">
        <v>1069</v>
      </c>
      <c r="G467" s="2" t="s">
        <v>1657</v>
      </c>
      <c r="H467" s="2">
        <v>1</v>
      </c>
      <c r="I467" s="2" t="s">
        <v>1665</v>
      </c>
      <c r="J467" s="2" t="s">
        <v>11</v>
      </c>
      <c r="K467" s="2">
        <v>2015</v>
      </c>
      <c r="L467" s="2" t="s">
        <v>1666</v>
      </c>
      <c r="M467" s="2">
        <v>22</v>
      </c>
      <c r="N467" s="2">
        <v>36.290999999999997</v>
      </c>
      <c r="O467" s="2" t="s">
        <v>14</v>
      </c>
      <c r="P467" s="2">
        <v>3.0819999999999999</v>
      </c>
      <c r="Q467" s="2" t="s">
        <v>13</v>
      </c>
      <c r="R467" s="2">
        <v>22</v>
      </c>
      <c r="S467" s="2">
        <v>41.31</v>
      </c>
      <c r="T467" s="2" t="s">
        <v>14</v>
      </c>
      <c r="U467" s="2">
        <v>8.9290000000000003</v>
      </c>
      <c r="V467" s="2" t="s">
        <v>13</v>
      </c>
      <c r="W467" s="5" t="str" cm="1">
        <f t="array" ref="W467">_xlfn.TEXTJOIN(", ",TRUE, IF(COUNTIF(G467,"*"&amp;Afferenti!$A$1:'Afferenti'!$A$46&amp;"*"), Afferenti!$A$1:'Afferenti'!$A$46, ""))</f>
        <v>DISPERATI</v>
      </c>
    </row>
    <row r="468" spans="1:23" x14ac:dyDescent="0.2">
      <c r="A468" s="2" t="s">
        <v>1655</v>
      </c>
      <c r="B468" s="2" t="s">
        <v>1656</v>
      </c>
      <c r="C468" s="2" t="s">
        <v>279</v>
      </c>
      <c r="E468" s="2" t="s">
        <v>280</v>
      </c>
      <c r="F468" s="2" t="s">
        <v>1069</v>
      </c>
      <c r="G468" s="2" t="s">
        <v>1667</v>
      </c>
      <c r="H468" s="2">
        <v>2</v>
      </c>
      <c r="I468" s="2" t="s">
        <v>1668</v>
      </c>
      <c r="J468" s="2" t="s">
        <v>43</v>
      </c>
      <c r="K468" s="2">
        <v>2017</v>
      </c>
      <c r="W468" s="5" t="str" cm="1">
        <f t="array" ref="W468">_xlfn.TEXTJOIN(", ",TRUE, IF(COUNTIF(G468,"*"&amp;Afferenti!$A$1:'Afferenti'!$A$46&amp;"*"), Afferenti!$A$1:'Afferenti'!$A$46, ""))</f>
        <v>DISPERATI</v>
      </c>
    </row>
    <row r="469" spans="1:23" x14ac:dyDescent="0.2">
      <c r="A469" s="2" t="s">
        <v>1655</v>
      </c>
      <c r="B469" s="2" t="s">
        <v>1656</v>
      </c>
      <c r="C469" s="2" t="s">
        <v>279</v>
      </c>
      <c r="E469" s="2" t="s">
        <v>280</v>
      </c>
      <c r="F469" s="2" t="s">
        <v>1069</v>
      </c>
      <c r="G469" s="2" t="s">
        <v>1667</v>
      </c>
      <c r="H469" s="2">
        <v>2</v>
      </c>
      <c r="I469" s="2" t="s">
        <v>1669</v>
      </c>
      <c r="J469" s="2" t="s">
        <v>11</v>
      </c>
      <c r="K469" s="2">
        <v>2018</v>
      </c>
      <c r="L469" s="2" t="s">
        <v>1670</v>
      </c>
      <c r="M469" s="2">
        <v>46</v>
      </c>
      <c r="N469" s="2">
        <v>7.657</v>
      </c>
      <c r="O469" s="2" t="s">
        <v>13</v>
      </c>
      <c r="P469" s="2">
        <v>9.609</v>
      </c>
      <c r="Q469" s="2" t="s">
        <v>13</v>
      </c>
      <c r="R469" s="2">
        <v>37</v>
      </c>
      <c r="S469" s="2">
        <v>10.199999999999999</v>
      </c>
      <c r="T469" s="2" t="s">
        <v>13</v>
      </c>
      <c r="U469" s="2">
        <v>28.333334000000001</v>
      </c>
      <c r="V469" s="2" t="s">
        <v>14</v>
      </c>
      <c r="W469" s="5" t="str" cm="1">
        <f t="array" ref="W469">_xlfn.TEXTJOIN(", ",TRUE, IF(COUNTIF(G469,"*"&amp;Afferenti!$A$1:'Afferenti'!$A$46&amp;"*"), Afferenti!$A$1:'Afferenti'!$A$46, ""))</f>
        <v>DISPERATI</v>
      </c>
    </row>
    <row r="470" spans="1:23" x14ac:dyDescent="0.2">
      <c r="A470" s="2" t="s">
        <v>1655</v>
      </c>
      <c r="B470" s="2" t="s">
        <v>1656</v>
      </c>
      <c r="C470" s="2" t="s">
        <v>279</v>
      </c>
      <c r="E470" s="2" t="s">
        <v>280</v>
      </c>
      <c r="F470" s="2" t="s">
        <v>1069</v>
      </c>
      <c r="G470" s="2" t="s">
        <v>1671</v>
      </c>
      <c r="H470" s="2">
        <v>2</v>
      </c>
      <c r="I470" s="2" t="s">
        <v>1672</v>
      </c>
      <c r="J470" s="2" t="s">
        <v>11</v>
      </c>
      <c r="K470" s="2">
        <v>2016</v>
      </c>
      <c r="L470" s="2" t="s">
        <v>1666</v>
      </c>
      <c r="M470" s="2">
        <v>156</v>
      </c>
      <c r="N470" s="2">
        <v>0.40500000000000003</v>
      </c>
      <c r="O470" s="2" t="s">
        <v>13</v>
      </c>
      <c r="P470" s="2">
        <v>5.42</v>
      </c>
      <c r="Q470" s="2" t="s">
        <v>13</v>
      </c>
      <c r="R470" s="2">
        <v>129</v>
      </c>
      <c r="S470" s="2">
        <v>2.15</v>
      </c>
      <c r="T470" s="2" t="s">
        <v>13</v>
      </c>
      <c r="W470" s="5" t="str" cm="1">
        <f t="array" ref="W470">_xlfn.TEXTJOIN(", ",TRUE, IF(COUNTIF(G470,"*"&amp;Afferenti!$A$1:'Afferenti'!$A$46&amp;"*"), Afferenti!$A$1:'Afferenti'!$A$46, ""))</f>
        <v>DISPERATI</v>
      </c>
    </row>
    <row r="471" spans="1:23" x14ac:dyDescent="0.2">
      <c r="A471" s="2" t="s">
        <v>1655</v>
      </c>
      <c r="B471" s="2" t="s">
        <v>1656</v>
      </c>
      <c r="C471" s="2" t="s">
        <v>279</v>
      </c>
      <c r="E471" s="2" t="s">
        <v>280</v>
      </c>
      <c r="F471" s="2" t="s">
        <v>1069</v>
      </c>
      <c r="G471" s="2" t="s">
        <v>1671</v>
      </c>
      <c r="H471" s="2">
        <v>2</v>
      </c>
      <c r="I471" s="2" t="s">
        <v>1673</v>
      </c>
      <c r="J471" s="2" t="s">
        <v>109</v>
      </c>
      <c r="K471" s="2">
        <v>2015</v>
      </c>
      <c r="M471" s="2">
        <v>0</v>
      </c>
      <c r="N471" s="2">
        <v>68.147000000000006</v>
      </c>
      <c r="O471" s="2" t="s">
        <v>26</v>
      </c>
      <c r="P471" s="2">
        <v>69.569000000000003</v>
      </c>
      <c r="Q471" s="2" t="s">
        <v>26</v>
      </c>
      <c r="R471" s="2">
        <v>0</v>
      </c>
      <c r="S471" s="2">
        <v>100</v>
      </c>
      <c r="T471" s="2" t="s">
        <v>33</v>
      </c>
      <c r="W471" s="5" t="str" cm="1">
        <f t="array" ref="W471">_xlfn.TEXTJOIN(", ",TRUE, IF(COUNTIF(G471,"*"&amp;Afferenti!$A$1:'Afferenti'!$A$46&amp;"*"), Afferenti!$A$1:'Afferenti'!$A$46, ""))</f>
        <v>DISPERATI</v>
      </c>
    </row>
    <row r="472" spans="1:23" x14ac:dyDescent="0.2">
      <c r="A472" s="2" t="s">
        <v>1655</v>
      </c>
      <c r="B472" s="2" t="s">
        <v>1656</v>
      </c>
      <c r="C472" s="2" t="s">
        <v>279</v>
      </c>
      <c r="E472" s="2" t="s">
        <v>280</v>
      </c>
      <c r="F472" s="2" t="s">
        <v>1069</v>
      </c>
      <c r="G472" s="2" t="s">
        <v>1674</v>
      </c>
      <c r="H472" s="2">
        <v>2</v>
      </c>
      <c r="I472" s="2" t="s">
        <v>1675</v>
      </c>
      <c r="J472" s="2" t="s">
        <v>43</v>
      </c>
      <c r="K472" s="2">
        <v>2019</v>
      </c>
      <c r="W472" s="5" t="str" cm="1">
        <f t="array" ref="W472">_xlfn.TEXTJOIN(", ",TRUE, IF(COUNTIF(G472,"*"&amp;Afferenti!$A$1:'Afferenti'!$A$46&amp;"*"), Afferenti!$A$1:'Afferenti'!$A$46, ""))</f>
        <v>DISPERATI</v>
      </c>
    </row>
    <row r="473" spans="1:23" x14ac:dyDescent="0.2">
      <c r="A473" s="2" t="s">
        <v>1655</v>
      </c>
      <c r="B473" s="2" t="s">
        <v>1656</v>
      </c>
      <c r="C473" s="2" t="s">
        <v>279</v>
      </c>
      <c r="E473" s="2" t="s">
        <v>280</v>
      </c>
      <c r="F473" s="2" t="s">
        <v>1069</v>
      </c>
      <c r="G473" s="2" t="s">
        <v>1674</v>
      </c>
      <c r="H473" s="2">
        <v>2</v>
      </c>
      <c r="I473" s="2" t="s">
        <v>1675</v>
      </c>
      <c r="J473" s="2" t="s">
        <v>109</v>
      </c>
      <c r="K473" s="2">
        <v>2019</v>
      </c>
      <c r="W473" s="5" t="str" cm="1">
        <f t="array" ref="W473">_xlfn.TEXTJOIN(", ",TRUE, IF(COUNTIF(G473,"*"&amp;Afferenti!$A$1:'Afferenti'!$A$46&amp;"*"), Afferenti!$A$1:'Afferenti'!$A$46, ""))</f>
        <v>DISPERATI</v>
      </c>
    </row>
    <row r="474" spans="1:23" x14ac:dyDescent="0.2">
      <c r="A474" s="2" t="s">
        <v>1655</v>
      </c>
      <c r="B474" s="2" t="s">
        <v>1656</v>
      </c>
      <c r="C474" s="2" t="s">
        <v>279</v>
      </c>
      <c r="E474" s="2" t="s">
        <v>280</v>
      </c>
      <c r="F474" s="2" t="s">
        <v>1069</v>
      </c>
      <c r="G474" s="2" t="s">
        <v>1676</v>
      </c>
      <c r="H474" s="2">
        <v>3</v>
      </c>
      <c r="I474" s="2" t="s">
        <v>1677</v>
      </c>
      <c r="J474" s="2" t="s">
        <v>109</v>
      </c>
      <c r="K474" s="2">
        <v>2018</v>
      </c>
      <c r="W474" s="5" t="str" cm="1">
        <f t="array" ref="W474">_xlfn.TEXTJOIN(", ",TRUE, IF(COUNTIF(G474,"*"&amp;Afferenti!$A$1:'Afferenti'!$A$46&amp;"*"), Afferenti!$A$1:'Afferenti'!$A$46, ""))</f>
        <v>DISPERATI</v>
      </c>
    </row>
    <row r="475" spans="1:23" x14ac:dyDescent="0.2">
      <c r="A475" s="2" t="s">
        <v>1655</v>
      </c>
      <c r="B475" s="2" t="s">
        <v>1656</v>
      </c>
      <c r="C475" s="2" t="s">
        <v>279</v>
      </c>
      <c r="E475" s="2" t="s">
        <v>280</v>
      </c>
      <c r="F475" s="2" t="s">
        <v>1069</v>
      </c>
      <c r="G475" s="2" t="s">
        <v>1678</v>
      </c>
      <c r="H475" s="2">
        <v>3</v>
      </c>
      <c r="I475" s="2" t="s">
        <v>1679</v>
      </c>
      <c r="J475" s="2" t="s">
        <v>72</v>
      </c>
      <c r="K475" s="2">
        <v>2019</v>
      </c>
      <c r="L475" s="2" t="s">
        <v>73</v>
      </c>
      <c r="W475" s="5" t="str" cm="1">
        <f t="array" ref="W475">_xlfn.TEXTJOIN(", ",TRUE, IF(COUNTIF(G475,"*"&amp;Afferenti!$A$1:'Afferenti'!$A$46&amp;"*"), Afferenti!$A$1:'Afferenti'!$A$46, ""))</f>
        <v>DISPERATI</v>
      </c>
    </row>
    <row r="476" spans="1:23" x14ac:dyDescent="0.2">
      <c r="A476" s="2" t="s">
        <v>1655</v>
      </c>
      <c r="B476" s="2" t="s">
        <v>1656</v>
      </c>
      <c r="C476" s="2" t="s">
        <v>279</v>
      </c>
      <c r="E476" s="2" t="s">
        <v>280</v>
      </c>
      <c r="F476" s="2" t="s">
        <v>1069</v>
      </c>
      <c r="G476" s="2" t="s">
        <v>1680</v>
      </c>
      <c r="H476" s="2">
        <v>3</v>
      </c>
      <c r="I476" s="2" t="s">
        <v>1681</v>
      </c>
      <c r="J476" s="2" t="s">
        <v>11</v>
      </c>
      <c r="K476" s="2">
        <v>2015</v>
      </c>
      <c r="L476" s="2" t="s">
        <v>303</v>
      </c>
      <c r="M476" s="2">
        <v>2</v>
      </c>
      <c r="N476" s="2">
        <v>17.11</v>
      </c>
      <c r="O476" s="2" t="s">
        <v>13</v>
      </c>
      <c r="P476" s="2">
        <v>92.391000000000005</v>
      </c>
      <c r="Q476" s="2" t="s">
        <v>33</v>
      </c>
      <c r="R476" s="2">
        <v>2</v>
      </c>
      <c r="S476" s="2">
        <v>94.16</v>
      </c>
      <c r="T476" s="2" t="s">
        <v>33</v>
      </c>
      <c r="W476" s="5" t="str" cm="1">
        <f t="array" ref="W476">_xlfn.TEXTJOIN(", ",TRUE, IF(COUNTIF(G476,"*"&amp;Afferenti!$A$1:'Afferenti'!$A$46&amp;"*"), Afferenti!$A$1:'Afferenti'!$A$46, ""))</f>
        <v>DISPERATI</v>
      </c>
    </row>
    <row r="477" spans="1:23" x14ac:dyDescent="0.2">
      <c r="A477" s="2" t="s">
        <v>1655</v>
      </c>
      <c r="B477" s="2" t="s">
        <v>1656</v>
      </c>
      <c r="C477" s="2" t="s">
        <v>279</v>
      </c>
      <c r="E477" s="2" t="s">
        <v>280</v>
      </c>
      <c r="F477" s="2" t="s">
        <v>1069</v>
      </c>
      <c r="G477" s="2" t="s">
        <v>1682</v>
      </c>
      <c r="H477" s="2">
        <v>3</v>
      </c>
      <c r="I477" s="2" t="s">
        <v>1683</v>
      </c>
      <c r="J477" s="2" t="s">
        <v>11</v>
      </c>
      <c r="K477" s="2">
        <v>2016</v>
      </c>
      <c r="L477" s="2" t="s">
        <v>303</v>
      </c>
      <c r="M477" s="2">
        <v>3</v>
      </c>
      <c r="N477" s="2">
        <v>78.600999999999999</v>
      </c>
      <c r="O477" s="2" t="s">
        <v>33</v>
      </c>
      <c r="P477" s="2">
        <v>88.825000000000003</v>
      </c>
      <c r="Q477" s="2" t="s">
        <v>33</v>
      </c>
      <c r="R477" s="2">
        <v>2</v>
      </c>
      <c r="S477" s="2">
        <v>92.44</v>
      </c>
      <c r="T477" s="2" t="s">
        <v>33</v>
      </c>
      <c r="W477" s="5" t="str" cm="1">
        <f t="array" ref="W477">_xlfn.TEXTJOIN(", ",TRUE, IF(COUNTIF(G477,"*"&amp;Afferenti!$A$1:'Afferenti'!$A$46&amp;"*"), Afferenti!$A$1:'Afferenti'!$A$46, ""))</f>
        <v>DISPERATI, TURINI</v>
      </c>
    </row>
    <row r="478" spans="1:23" x14ac:dyDescent="0.2">
      <c r="A478" s="2" t="s">
        <v>1655</v>
      </c>
      <c r="B478" s="2" t="s">
        <v>1656</v>
      </c>
      <c r="C478" s="2" t="s">
        <v>279</v>
      </c>
      <c r="E478" s="2" t="s">
        <v>280</v>
      </c>
      <c r="F478" s="2" t="s">
        <v>1069</v>
      </c>
      <c r="G478" s="2" t="s">
        <v>1684</v>
      </c>
      <c r="H478" s="2">
        <v>4</v>
      </c>
      <c r="I478" s="2" t="s">
        <v>1685</v>
      </c>
      <c r="J478" s="2" t="s">
        <v>92</v>
      </c>
      <c r="K478" s="2">
        <v>2015</v>
      </c>
      <c r="M478" s="2">
        <v>3</v>
      </c>
      <c r="N478" s="2">
        <v>35.603000000000002</v>
      </c>
      <c r="O478" s="2" t="s">
        <v>14</v>
      </c>
      <c r="R478" s="2">
        <v>3</v>
      </c>
      <c r="S478" s="2">
        <v>23.47</v>
      </c>
      <c r="T478" s="2" t="s">
        <v>13</v>
      </c>
      <c r="W478" s="5" t="str" cm="1">
        <f t="array" ref="W478">_xlfn.TEXTJOIN(", ",TRUE, IF(COUNTIF(G478,"*"&amp;Afferenti!$A$1:'Afferenti'!$A$46&amp;"*"), Afferenti!$A$1:'Afferenti'!$A$46, ""))</f>
        <v>DISPERATI</v>
      </c>
    </row>
    <row r="479" spans="1:23" x14ac:dyDescent="0.2">
      <c r="A479" s="2" t="s">
        <v>1655</v>
      </c>
      <c r="B479" s="2" t="s">
        <v>1656</v>
      </c>
      <c r="C479" s="2" t="s">
        <v>279</v>
      </c>
      <c r="E479" s="2" t="s">
        <v>280</v>
      </c>
      <c r="F479" s="2" t="s">
        <v>1069</v>
      </c>
      <c r="G479" s="2" t="s">
        <v>1686</v>
      </c>
      <c r="H479" s="2">
        <v>4</v>
      </c>
      <c r="I479" s="2" t="s">
        <v>1687</v>
      </c>
      <c r="J479" s="2" t="s">
        <v>43</v>
      </c>
      <c r="K479" s="2">
        <v>2019</v>
      </c>
      <c r="W479" s="5" t="str" cm="1">
        <f t="array" ref="W479">_xlfn.TEXTJOIN(", ",TRUE, IF(COUNTIF(G479,"*"&amp;Afferenti!$A$1:'Afferenti'!$A$46&amp;"*"), Afferenti!$A$1:'Afferenti'!$A$46, ""))</f>
        <v>DISPERATI</v>
      </c>
    </row>
    <row r="480" spans="1:23" x14ac:dyDescent="0.2">
      <c r="A480" s="2" t="s">
        <v>1655</v>
      </c>
      <c r="B480" s="2" t="s">
        <v>1656</v>
      </c>
      <c r="C480" s="2" t="s">
        <v>279</v>
      </c>
      <c r="E480" s="2" t="s">
        <v>280</v>
      </c>
      <c r="F480" s="2" t="s">
        <v>1069</v>
      </c>
      <c r="G480" s="2" t="s">
        <v>1686</v>
      </c>
      <c r="H480" s="2">
        <v>4</v>
      </c>
      <c r="I480" s="2" t="s">
        <v>1688</v>
      </c>
      <c r="J480" s="2" t="s">
        <v>72</v>
      </c>
      <c r="K480" s="2">
        <v>2019</v>
      </c>
      <c r="L480" s="2" t="s">
        <v>73</v>
      </c>
      <c r="W480" s="5" t="str" cm="1">
        <f t="array" ref="W480">_xlfn.TEXTJOIN(", ",TRUE, IF(COUNTIF(G480,"*"&amp;Afferenti!$A$1:'Afferenti'!$A$46&amp;"*"), Afferenti!$A$1:'Afferenti'!$A$46, ""))</f>
        <v>DISPERATI</v>
      </c>
    </row>
    <row r="481" spans="1:23" x14ac:dyDescent="0.2">
      <c r="A481" s="2" t="s">
        <v>1655</v>
      </c>
      <c r="B481" s="2" t="s">
        <v>1656</v>
      </c>
      <c r="C481" s="2" t="s">
        <v>279</v>
      </c>
      <c r="E481" s="2" t="s">
        <v>280</v>
      </c>
      <c r="F481" s="2" t="s">
        <v>1069</v>
      </c>
      <c r="G481" s="2" t="s">
        <v>1689</v>
      </c>
      <c r="H481" s="2">
        <v>5</v>
      </c>
      <c r="I481" s="2" t="s">
        <v>1690</v>
      </c>
      <c r="J481" s="2" t="s">
        <v>43</v>
      </c>
      <c r="K481" s="2">
        <v>2019</v>
      </c>
      <c r="W481" s="5" t="str" cm="1">
        <f t="array" ref="W481">_xlfn.TEXTJOIN(", ",TRUE, IF(COUNTIF(G481,"*"&amp;Afferenti!$A$1:'Afferenti'!$A$46&amp;"*"), Afferenti!$A$1:'Afferenti'!$A$46, ""))</f>
        <v>DISPERATI</v>
      </c>
    </row>
    <row r="482" spans="1:23" x14ac:dyDescent="0.2">
      <c r="A482" s="2" t="s">
        <v>1655</v>
      </c>
      <c r="B482" s="2" t="s">
        <v>1656</v>
      </c>
      <c r="C482" s="2" t="s">
        <v>279</v>
      </c>
      <c r="E482" s="2" t="s">
        <v>280</v>
      </c>
      <c r="F482" s="2" t="s">
        <v>1069</v>
      </c>
      <c r="G482" s="2" t="s">
        <v>1691</v>
      </c>
      <c r="H482" s="2">
        <v>5</v>
      </c>
      <c r="I482" s="2" t="s">
        <v>1692</v>
      </c>
      <c r="J482" s="2" t="s">
        <v>11</v>
      </c>
      <c r="K482" s="2">
        <v>2017</v>
      </c>
      <c r="L482" s="2" t="s">
        <v>303</v>
      </c>
      <c r="M482" s="2">
        <v>2</v>
      </c>
      <c r="N482" s="2">
        <v>81.605999999999995</v>
      </c>
      <c r="O482" s="2" t="s">
        <v>33</v>
      </c>
      <c r="P482" s="2">
        <v>79.641999999999996</v>
      </c>
      <c r="Q482" s="2" t="s">
        <v>33</v>
      </c>
      <c r="R482" s="2">
        <v>1</v>
      </c>
      <c r="S482" s="2">
        <v>96.47</v>
      </c>
      <c r="T482" s="2" t="s">
        <v>33</v>
      </c>
      <c r="W482" s="5" t="str" cm="1">
        <f t="array" ref="W482">_xlfn.TEXTJOIN(", ",TRUE, IF(COUNTIF(G482,"*"&amp;Afferenti!$A$1:'Afferenti'!$A$46&amp;"*"), Afferenti!$A$1:'Afferenti'!$A$46, ""))</f>
        <v>DISPERATI</v>
      </c>
    </row>
    <row r="483" spans="1:23" x14ac:dyDescent="0.2">
      <c r="A483" s="2" t="s">
        <v>1655</v>
      </c>
      <c r="B483" s="2" t="s">
        <v>1656</v>
      </c>
      <c r="C483" s="2" t="s">
        <v>279</v>
      </c>
      <c r="E483" s="2" t="s">
        <v>280</v>
      </c>
      <c r="F483" s="2" t="s">
        <v>1069</v>
      </c>
      <c r="G483" s="2" t="s">
        <v>1313</v>
      </c>
      <c r="H483" s="2">
        <v>6</v>
      </c>
      <c r="I483" s="2" t="s">
        <v>1314</v>
      </c>
      <c r="J483" s="2" t="s">
        <v>43</v>
      </c>
      <c r="K483" s="2">
        <v>2016</v>
      </c>
      <c r="L483" s="2" t="s">
        <v>303</v>
      </c>
      <c r="W483" s="5" t="str" cm="1">
        <f t="array" ref="W483">_xlfn.TEXTJOIN(", ",TRUE, IF(COUNTIF(G483,"*"&amp;Afferenti!$A$1:'Afferenti'!$A$46&amp;"*"), Afferenti!$A$1:'Afferenti'!$A$46, ""))</f>
        <v>DISPERATI</v>
      </c>
    </row>
    <row r="484" spans="1:23" x14ac:dyDescent="0.2">
      <c r="A484" s="2" t="s">
        <v>1655</v>
      </c>
      <c r="B484" s="2" t="s">
        <v>1656</v>
      </c>
      <c r="C484" s="2" t="s">
        <v>279</v>
      </c>
      <c r="E484" s="2" t="s">
        <v>280</v>
      </c>
      <c r="F484" s="2" t="s">
        <v>1069</v>
      </c>
      <c r="G484" s="2" t="s">
        <v>1693</v>
      </c>
      <c r="H484" s="2">
        <v>7</v>
      </c>
      <c r="I484" s="2" t="s">
        <v>1694</v>
      </c>
      <c r="J484" s="2" t="s">
        <v>11</v>
      </c>
      <c r="K484" s="2">
        <v>2018</v>
      </c>
      <c r="L484" s="2" t="s">
        <v>303</v>
      </c>
      <c r="M484" s="2">
        <v>0</v>
      </c>
      <c r="N484" s="2">
        <v>92.602000000000004</v>
      </c>
      <c r="O484" s="2" t="s">
        <v>33</v>
      </c>
      <c r="P484" s="2">
        <v>75.504999999999995</v>
      </c>
      <c r="Q484" s="2" t="s">
        <v>33</v>
      </c>
      <c r="R484" s="2">
        <v>0</v>
      </c>
      <c r="S484" s="2">
        <v>100</v>
      </c>
      <c r="T484" s="2" t="s">
        <v>33</v>
      </c>
      <c r="W484" s="5" t="str" cm="1">
        <f t="array" ref="W484">_xlfn.TEXTJOIN(", ",TRUE, IF(COUNTIF(G484,"*"&amp;Afferenti!$A$1:'Afferenti'!$A$46&amp;"*"), Afferenti!$A$1:'Afferenti'!$A$46, ""))</f>
        <v>DISPERATI</v>
      </c>
    </row>
    <row r="485" spans="1:23" x14ac:dyDescent="0.2">
      <c r="A485" s="2" t="s">
        <v>1655</v>
      </c>
      <c r="B485" s="2" t="s">
        <v>1656</v>
      </c>
      <c r="C485" s="2" t="s">
        <v>279</v>
      </c>
      <c r="E485" s="2" t="s">
        <v>280</v>
      </c>
      <c r="F485" s="2" t="s">
        <v>1069</v>
      </c>
      <c r="G485" s="2" t="s">
        <v>1695</v>
      </c>
      <c r="H485" s="2">
        <v>7</v>
      </c>
      <c r="I485" s="2" t="s">
        <v>1696</v>
      </c>
      <c r="J485" s="2" t="s">
        <v>72</v>
      </c>
      <c r="K485" s="2">
        <v>2018</v>
      </c>
      <c r="L485" s="2" t="s">
        <v>73</v>
      </c>
      <c r="W485" s="5" t="str" cm="1">
        <f t="array" ref="W485">_xlfn.TEXTJOIN(", ",TRUE, IF(COUNTIF(G485,"*"&amp;Afferenti!$A$1:'Afferenti'!$A$46&amp;"*"), Afferenti!$A$1:'Afferenti'!$A$46, ""))</f>
        <v>DISPERATI</v>
      </c>
    </row>
    <row r="486" spans="1:23" x14ac:dyDescent="0.2">
      <c r="A486" s="2" t="s">
        <v>1655</v>
      </c>
      <c r="B486" s="2" t="s">
        <v>1656</v>
      </c>
      <c r="C486" s="2" t="s">
        <v>279</v>
      </c>
      <c r="E486" s="2" t="s">
        <v>280</v>
      </c>
      <c r="F486" s="2" t="s">
        <v>1069</v>
      </c>
      <c r="G486" s="2" t="s">
        <v>1697</v>
      </c>
      <c r="H486" s="2">
        <v>7</v>
      </c>
      <c r="I486" s="2" t="s">
        <v>1698</v>
      </c>
      <c r="J486" s="2" t="s">
        <v>72</v>
      </c>
      <c r="K486" s="2">
        <v>2018</v>
      </c>
      <c r="L486" s="2" t="s">
        <v>73</v>
      </c>
      <c r="W486" s="5" t="str" cm="1">
        <f t="array" ref="W486">_xlfn.TEXTJOIN(", ",TRUE, IF(COUNTIF(G486,"*"&amp;Afferenti!$A$1:'Afferenti'!$A$46&amp;"*"), Afferenti!$A$1:'Afferenti'!$A$46, ""))</f>
        <v>DISPERATI</v>
      </c>
    </row>
    <row r="487" spans="1:23" x14ac:dyDescent="0.2">
      <c r="A487" s="2" t="s">
        <v>1655</v>
      </c>
      <c r="B487" s="2" t="s">
        <v>1656</v>
      </c>
      <c r="C487" s="2" t="s">
        <v>279</v>
      </c>
      <c r="E487" s="2" t="s">
        <v>280</v>
      </c>
      <c r="F487" s="2" t="s">
        <v>1069</v>
      </c>
      <c r="G487" s="2" t="s">
        <v>1699</v>
      </c>
      <c r="H487" s="2">
        <v>7</v>
      </c>
      <c r="I487" s="2" t="s">
        <v>1700</v>
      </c>
      <c r="J487" s="2" t="s">
        <v>476</v>
      </c>
      <c r="K487" s="2">
        <v>2018</v>
      </c>
      <c r="W487" s="5" t="str" cm="1">
        <f t="array" ref="W487">_xlfn.TEXTJOIN(", ",TRUE, IF(COUNTIF(G487,"*"&amp;Afferenti!$A$1:'Afferenti'!$A$46&amp;"*"), Afferenti!$A$1:'Afferenti'!$A$46, ""))</f>
        <v>DISPERATI</v>
      </c>
    </row>
    <row r="488" spans="1:23" x14ac:dyDescent="0.2">
      <c r="A488" s="2" t="s">
        <v>1655</v>
      </c>
      <c r="B488" s="2" t="s">
        <v>1656</v>
      </c>
      <c r="C488" s="2" t="s">
        <v>279</v>
      </c>
      <c r="E488" s="2" t="s">
        <v>280</v>
      </c>
      <c r="F488" s="2" t="s">
        <v>1069</v>
      </c>
      <c r="G488" s="2" t="s">
        <v>1701</v>
      </c>
      <c r="H488" s="2">
        <v>7</v>
      </c>
      <c r="I488" s="2" t="s">
        <v>1702</v>
      </c>
      <c r="J488" s="2" t="s">
        <v>72</v>
      </c>
      <c r="K488" s="2">
        <v>2018</v>
      </c>
      <c r="L488" s="2" t="s">
        <v>73</v>
      </c>
      <c r="W488" s="5" t="str" cm="1">
        <f t="array" ref="W488">_xlfn.TEXTJOIN(", ",TRUE, IF(COUNTIF(G488,"*"&amp;Afferenti!$A$1:'Afferenti'!$A$46&amp;"*"), Afferenti!$A$1:'Afferenti'!$A$46, ""))</f>
        <v>DISPERATI</v>
      </c>
    </row>
    <row r="489" spans="1:23" x14ac:dyDescent="0.2">
      <c r="A489" s="2" t="s">
        <v>1194</v>
      </c>
      <c r="B489" s="2" t="s">
        <v>1195</v>
      </c>
      <c r="C489" s="2" t="s">
        <v>1196</v>
      </c>
      <c r="E489" s="2" t="s">
        <v>280</v>
      </c>
      <c r="F489" s="2" t="s">
        <v>1166</v>
      </c>
      <c r="G489" s="2" t="s">
        <v>1197</v>
      </c>
      <c r="H489" s="2">
        <v>1</v>
      </c>
      <c r="I489" s="2" t="s">
        <v>1198</v>
      </c>
      <c r="J489" s="2" t="s">
        <v>11</v>
      </c>
      <c r="K489" s="2">
        <v>2015</v>
      </c>
      <c r="L489" s="2" t="s">
        <v>1181</v>
      </c>
      <c r="M489" s="2">
        <v>22</v>
      </c>
      <c r="N489" s="2">
        <v>45.87</v>
      </c>
      <c r="O489" s="2" t="s">
        <v>14</v>
      </c>
      <c r="P489" s="2">
        <v>14.018000000000001</v>
      </c>
      <c r="Q489" s="2" t="s">
        <v>13</v>
      </c>
      <c r="R489" s="2">
        <v>22</v>
      </c>
      <c r="S489" s="2">
        <v>28.42</v>
      </c>
      <c r="T489" s="2" t="s">
        <v>14</v>
      </c>
      <c r="U489" s="2">
        <v>16.667000000000002</v>
      </c>
      <c r="V489" s="2" t="s">
        <v>13</v>
      </c>
      <c r="W489" s="5" t="str" cm="1">
        <f t="array" ref="W489">_xlfn.TEXTJOIN(", ",TRUE, IF(COUNTIF(G489,"*"&amp;Afferenti!$A$1:'Afferenti'!$A$46&amp;"*"), Afferenti!$A$1:'Afferenti'!$A$46, ""))</f>
        <v>FANTOZZI</v>
      </c>
    </row>
    <row r="490" spans="1:23" x14ac:dyDescent="0.2">
      <c r="A490" s="2" t="s">
        <v>1194</v>
      </c>
      <c r="B490" s="2" t="s">
        <v>1195</v>
      </c>
      <c r="C490" s="2" t="s">
        <v>1196</v>
      </c>
      <c r="E490" s="2" t="s">
        <v>280</v>
      </c>
      <c r="F490" s="2" t="s">
        <v>1166</v>
      </c>
      <c r="G490" s="2" t="s">
        <v>1185</v>
      </c>
      <c r="H490" s="2">
        <v>2</v>
      </c>
      <c r="I490" s="2" t="s">
        <v>1186</v>
      </c>
      <c r="J490" s="2" t="s">
        <v>291</v>
      </c>
      <c r="K490" s="2">
        <v>2015</v>
      </c>
      <c r="L490" s="2" t="s">
        <v>1091</v>
      </c>
      <c r="M490" s="2">
        <v>21</v>
      </c>
      <c r="N490" s="2">
        <v>9.2129999999999992</v>
      </c>
      <c r="O490" s="2" t="s">
        <v>13</v>
      </c>
      <c r="P490" s="2">
        <v>75.983999999999995</v>
      </c>
      <c r="Q490" s="2" t="s">
        <v>33</v>
      </c>
      <c r="R490" s="2">
        <v>16</v>
      </c>
      <c r="S490" s="2">
        <v>51.55</v>
      </c>
      <c r="T490" s="2" t="s">
        <v>26</v>
      </c>
      <c r="U490" s="2">
        <v>92.856999999999999</v>
      </c>
      <c r="V490" s="2" t="s">
        <v>33</v>
      </c>
      <c r="W490" s="5" t="str" cm="1">
        <f t="array" ref="W490">_xlfn.TEXTJOIN(", ",TRUE, IF(COUNTIF(G490,"*"&amp;Afferenti!$A$1:'Afferenti'!$A$46&amp;"*"), Afferenti!$A$1:'Afferenti'!$A$46, ""))</f>
        <v>COLTORTI, FANTOZZI</v>
      </c>
    </row>
    <row r="491" spans="1:23" x14ac:dyDescent="0.2">
      <c r="A491" s="2" t="s">
        <v>1194</v>
      </c>
      <c r="B491" s="2" t="s">
        <v>1195</v>
      </c>
      <c r="C491" s="2" t="s">
        <v>1196</v>
      </c>
      <c r="E491" s="2" t="s">
        <v>280</v>
      </c>
      <c r="F491" s="2" t="s">
        <v>1166</v>
      </c>
      <c r="G491" s="2" t="s">
        <v>1199</v>
      </c>
      <c r="H491" s="2">
        <v>2</v>
      </c>
      <c r="I491" s="2" t="s">
        <v>1200</v>
      </c>
      <c r="J491" s="2" t="s">
        <v>11</v>
      </c>
      <c r="K491" s="2">
        <v>2018</v>
      </c>
      <c r="L491" s="2" t="s">
        <v>1201</v>
      </c>
      <c r="M491" s="2">
        <v>9</v>
      </c>
      <c r="N491" s="2">
        <v>48.171999999999997</v>
      </c>
      <c r="O491" s="2" t="s">
        <v>14</v>
      </c>
      <c r="P491" s="2">
        <v>14.378</v>
      </c>
      <c r="Q491" s="2" t="s">
        <v>13</v>
      </c>
      <c r="R491" s="2">
        <v>9</v>
      </c>
      <c r="S491" s="2">
        <v>55.3</v>
      </c>
      <c r="T491" s="2" t="s">
        <v>26</v>
      </c>
      <c r="U491" s="2">
        <v>12.068966</v>
      </c>
      <c r="V491" s="2" t="s">
        <v>13</v>
      </c>
      <c r="W491" s="5" t="str" cm="1">
        <f t="array" ref="W491">_xlfn.TEXTJOIN(", ",TRUE, IF(COUNTIF(G491,"*"&amp;Afferenti!$A$1:'Afferenti'!$A$46&amp;"*"), Afferenti!$A$1:'Afferenti'!$A$46, ""))</f>
        <v>FANTOZZI</v>
      </c>
    </row>
    <row r="492" spans="1:23" x14ac:dyDescent="0.2">
      <c r="A492" s="2" t="s">
        <v>1194</v>
      </c>
      <c r="B492" s="2" t="s">
        <v>1195</v>
      </c>
      <c r="C492" s="2" t="s">
        <v>1196</v>
      </c>
      <c r="E492" s="2" t="s">
        <v>280</v>
      </c>
      <c r="F492" s="2" t="s">
        <v>1166</v>
      </c>
      <c r="G492" s="2" t="s">
        <v>1202</v>
      </c>
      <c r="H492" s="2">
        <v>3</v>
      </c>
      <c r="I492" s="2" t="s">
        <v>1203</v>
      </c>
      <c r="J492" s="2" t="s">
        <v>11</v>
      </c>
      <c r="K492" s="2">
        <v>2017</v>
      </c>
      <c r="L492" s="2" t="s">
        <v>1204</v>
      </c>
      <c r="W492" s="5" t="str" cm="1">
        <f t="array" ref="W492">_xlfn.TEXTJOIN(", ",TRUE, IF(COUNTIF(G492,"*"&amp;Afferenti!$A$1:'Afferenti'!$A$46&amp;"*"), Afferenti!$A$1:'Afferenti'!$A$46, ""))</f>
        <v>FANTOZZI, SALLEOLINI</v>
      </c>
    </row>
    <row r="493" spans="1:23" x14ac:dyDescent="0.2">
      <c r="A493" s="2" t="s">
        <v>1194</v>
      </c>
      <c r="B493" s="2" t="s">
        <v>1195</v>
      </c>
      <c r="C493" s="2" t="s">
        <v>1196</v>
      </c>
      <c r="E493" s="2" t="s">
        <v>280</v>
      </c>
      <c r="F493" s="2" t="s">
        <v>1166</v>
      </c>
      <c r="G493" s="2" t="s">
        <v>1187</v>
      </c>
      <c r="H493" s="2">
        <v>3</v>
      </c>
      <c r="I493" s="2" t="s">
        <v>1188</v>
      </c>
      <c r="J493" s="2" t="s">
        <v>92</v>
      </c>
      <c r="K493" s="2">
        <v>2017</v>
      </c>
      <c r="M493" s="2">
        <v>1</v>
      </c>
      <c r="N493" s="2">
        <v>68.353999999999999</v>
      </c>
      <c r="O493" s="2" t="s">
        <v>26</v>
      </c>
      <c r="R493" s="2">
        <v>0</v>
      </c>
      <c r="S493" s="2">
        <v>100</v>
      </c>
      <c r="T493" s="2" t="s">
        <v>33</v>
      </c>
      <c r="W493" s="5" t="str" cm="1">
        <f t="array" ref="W493">_xlfn.TEXTJOIN(", ",TRUE, IF(COUNTIF(G493,"*"&amp;Afferenti!$A$1:'Afferenti'!$A$46&amp;"*"), Afferenti!$A$1:'Afferenti'!$A$46, ""))</f>
        <v>COLTORTI, FANTOZZI</v>
      </c>
    </row>
    <row r="494" spans="1:23" x14ac:dyDescent="0.2">
      <c r="A494" s="2" t="s">
        <v>1194</v>
      </c>
      <c r="B494" s="2" t="s">
        <v>1195</v>
      </c>
      <c r="C494" s="2" t="s">
        <v>1196</v>
      </c>
      <c r="E494" s="2" t="s">
        <v>280</v>
      </c>
      <c r="F494" s="2" t="s">
        <v>1166</v>
      </c>
      <c r="G494" s="2" t="s">
        <v>1189</v>
      </c>
      <c r="H494" s="2">
        <v>4</v>
      </c>
      <c r="I494" s="2" t="s">
        <v>1190</v>
      </c>
      <c r="J494" s="2" t="s">
        <v>92</v>
      </c>
      <c r="K494" s="2">
        <v>2015</v>
      </c>
      <c r="M494" s="2">
        <v>10</v>
      </c>
      <c r="N494" s="2">
        <v>15.19</v>
      </c>
      <c r="O494" s="2" t="s">
        <v>13</v>
      </c>
      <c r="W494" s="5" t="str" cm="1">
        <f t="array" ref="W494">_xlfn.TEXTJOIN(", ",TRUE, IF(COUNTIF(G494,"*"&amp;Afferenti!$A$1:'Afferenti'!$A$46&amp;"*"), Afferenti!$A$1:'Afferenti'!$A$46, ""))</f>
        <v>COLTORTI, FANTOZZI</v>
      </c>
    </row>
    <row r="495" spans="1:23" x14ac:dyDescent="0.2">
      <c r="A495" s="2" t="s">
        <v>661</v>
      </c>
      <c r="B495" s="2" t="s">
        <v>662</v>
      </c>
      <c r="C495" s="2" t="s">
        <v>663</v>
      </c>
      <c r="E495" s="2" t="s">
        <v>280</v>
      </c>
      <c r="F495" s="2" t="s">
        <v>664</v>
      </c>
      <c r="G495" s="2" t="s">
        <v>665</v>
      </c>
      <c r="H495" s="2">
        <v>1</v>
      </c>
      <c r="I495" s="2" t="s">
        <v>666</v>
      </c>
      <c r="J495" s="2" t="s">
        <v>11</v>
      </c>
      <c r="K495" s="2">
        <v>2015</v>
      </c>
      <c r="L495" s="2" t="s">
        <v>667</v>
      </c>
      <c r="M495" s="2">
        <v>18</v>
      </c>
      <c r="N495" s="2">
        <v>37.170999999999999</v>
      </c>
      <c r="O495" s="2" t="s">
        <v>14</v>
      </c>
      <c r="P495" s="2">
        <v>28.920999999999999</v>
      </c>
      <c r="Q495" s="2" t="s">
        <v>14</v>
      </c>
      <c r="R495" s="2">
        <v>17</v>
      </c>
      <c r="S495" s="2">
        <v>32.31</v>
      </c>
      <c r="T495" s="2" t="s">
        <v>14</v>
      </c>
      <c r="U495" s="2">
        <v>25</v>
      </c>
      <c r="V495" s="2" t="s">
        <v>14</v>
      </c>
      <c r="W495" s="5" t="str" cm="1">
        <f t="array" ref="W495">_xlfn.TEXTJOIN(", ",TRUE, IF(COUNTIF(G495,"*"&amp;Afferenti!$A$1:'Afferenti'!$A$46&amp;"*"), Afferenti!$A$1:'Afferenti'!$A$46, ""))</f>
        <v>FORESI</v>
      </c>
    </row>
    <row r="496" spans="1:23" x14ac:dyDescent="0.2">
      <c r="A496" s="2" t="s">
        <v>661</v>
      </c>
      <c r="B496" s="2" t="s">
        <v>662</v>
      </c>
      <c r="C496" s="2" t="s">
        <v>663</v>
      </c>
      <c r="E496" s="2" t="s">
        <v>280</v>
      </c>
      <c r="F496" s="2" t="s">
        <v>664</v>
      </c>
      <c r="G496" s="2" t="s">
        <v>665</v>
      </c>
      <c r="H496" s="2">
        <v>1</v>
      </c>
      <c r="I496" s="2" t="s">
        <v>668</v>
      </c>
      <c r="J496" s="2" t="s">
        <v>11</v>
      </c>
      <c r="K496" s="2">
        <v>2016</v>
      </c>
      <c r="L496" s="2" t="s">
        <v>669</v>
      </c>
      <c r="M496" s="2">
        <v>21</v>
      </c>
      <c r="N496" s="2">
        <v>29.901</v>
      </c>
      <c r="O496" s="2" t="s">
        <v>14</v>
      </c>
      <c r="P496" s="2">
        <v>39.024000000000001</v>
      </c>
      <c r="Q496" s="2" t="s">
        <v>14</v>
      </c>
      <c r="R496" s="2">
        <v>19</v>
      </c>
      <c r="S496" s="2">
        <v>23.3</v>
      </c>
      <c r="T496" s="2" t="s">
        <v>13</v>
      </c>
      <c r="U496" s="2">
        <v>18.085106</v>
      </c>
      <c r="V496" s="2" t="s">
        <v>13</v>
      </c>
      <c r="W496" s="5" t="str" cm="1">
        <f t="array" ref="W496">_xlfn.TEXTJOIN(", ",TRUE, IF(COUNTIF(G496,"*"&amp;Afferenti!$A$1:'Afferenti'!$A$46&amp;"*"), Afferenti!$A$1:'Afferenti'!$A$46, ""))</f>
        <v>FORESI</v>
      </c>
    </row>
    <row r="497" spans="1:23" x14ac:dyDescent="0.2">
      <c r="A497" s="2" t="s">
        <v>661</v>
      </c>
      <c r="B497" s="2" t="s">
        <v>662</v>
      </c>
      <c r="C497" s="2" t="s">
        <v>663</v>
      </c>
      <c r="E497" s="2" t="s">
        <v>280</v>
      </c>
      <c r="F497" s="2" t="s">
        <v>664</v>
      </c>
      <c r="G497" s="2" t="s">
        <v>665</v>
      </c>
      <c r="H497" s="2">
        <v>1</v>
      </c>
      <c r="I497" s="2" t="s">
        <v>670</v>
      </c>
      <c r="J497" s="2" t="s">
        <v>11</v>
      </c>
      <c r="K497" s="2">
        <v>2015</v>
      </c>
      <c r="L497" s="2" t="s">
        <v>671</v>
      </c>
      <c r="M497" s="2">
        <v>6</v>
      </c>
      <c r="N497" s="2">
        <v>20.376999999999999</v>
      </c>
      <c r="O497" s="2" t="s">
        <v>13</v>
      </c>
      <c r="P497" s="2">
        <v>34.115000000000002</v>
      </c>
      <c r="Q497" s="2" t="s">
        <v>14</v>
      </c>
      <c r="R497" s="2">
        <v>5</v>
      </c>
      <c r="S497" s="2">
        <v>49.29</v>
      </c>
      <c r="T497" s="2" t="s">
        <v>14</v>
      </c>
      <c r="W497" s="5" t="str" cm="1">
        <f t="array" ref="W497">_xlfn.TEXTJOIN(", ",TRUE, IF(COUNTIF(G497,"*"&amp;Afferenti!$A$1:'Afferenti'!$A$46&amp;"*"), Afferenti!$A$1:'Afferenti'!$A$46, ""))</f>
        <v>FORESI</v>
      </c>
    </row>
    <row r="498" spans="1:23" x14ac:dyDescent="0.2">
      <c r="A498" s="2" t="s">
        <v>661</v>
      </c>
      <c r="B498" s="2" t="s">
        <v>662</v>
      </c>
      <c r="C498" s="2" t="s">
        <v>663</v>
      </c>
      <c r="E498" s="2" t="s">
        <v>280</v>
      </c>
      <c r="F498" s="2" t="s">
        <v>664</v>
      </c>
      <c r="G498" s="2" t="s">
        <v>672</v>
      </c>
      <c r="H498" s="2">
        <v>2</v>
      </c>
      <c r="I498" s="2" t="s">
        <v>673</v>
      </c>
      <c r="J498" s="2" t="s">
        <v>11</v>
      </c>
      <c r="K498" s="2">
        <v>2019</v>
      </c>
      <c r="L498" s="2" t="s">
        <v>674</v>
      </c>
      <c r="M498" s="2">
        <v>5</v>
      </c>
      <c r="N498" s="2">
        <v>54.911000000000001</v>
      </c>
      <c r="O498" s="2" t="s">
        <v>26</v>
      </c>
      <c r="P498" s="2">
        <v>70.323999999999998</v>
      </c>
      <c r="Q498" s="2" t="s">
        <v>26</v>
      </c>
      <c r="R498" s="2">
        <v>5</v>
      </c>
      <c r="S498" s="2">
        <v>52.27</v>
      </c>
      <c r="T498" s="2" t="s">
        <v>26</v>
      </c>
      <c r="U498" s="2">
        <v>73.403999999999996</v>
      </c>
      <c r="V498" s="2" t="s">
        <v>26</v>
      </c>
      <c r="W498" s="5" t="str" cm="1">
        <f t="array" ref="W498">_xlfn.TEXTJOIN(", ",TRUE, IF(COUNTIF(G498,"*"&amp;Afferenti!$A$1:'Afferenti'!$A$46&amp;"*"), Afferenti!$A$1:'Afferenti'!$A$46, ""))</f>
        <v>FORESI</v>
      </c>
    </row>
    <row r="499" spans="1:23" x14ac:dyDescent="0.2">
      <c r="A499" s="2" t="s">
        <v>661</v>
      </c>
      <c r="B499" s="2" t="s">
        <v>662</v>
      </c>
      <c r="C499" s="2" t="s">
        <v>663</v>
      </c>
      <c r="E499" s="2" t="s">
        <v>280</v>
      </c>
      <c r="F499" s="2" t="s">
        <v>664</v>
      </c>
      <c r="G499" s="2" t="s">
        <v>675</v>
      </c>
      <c r="H499" s="2">
        <v>2</v>
      </c>
      <c r="I499" s="2" t="s">
        <v>676</v>
      </c>
      <c r="J499" s="2" t="s">
        <v>11</v>
      </c>
      <c r="K499" s="2">
        <v>2019</v>
      </c>
      <c r="L499" s="2" t="s">
        <v>300</v>
      </c>
      <c r="M499" s="2">
        <v>10</v>
      </c>
      <c r="N499" s="2">
        <v>36.402999999999999</v>
      </c>
      <c r="O499" s="2" t="s">
        <v>14</v>
      </c>
      <c r="P499" s="2">
        <v>18.495999999999999</v>
      </c>
      <c r="Q499" s="2" t="s">
        <v>13</v>
      </c>
      <c r="R499" s="2">
        <v>9</v>
      </c>
      <c r="S499" s="2">
        <v>31.98</v>
      </c>
      <c r="T499" s="2" t="s">
        <v>14</v>
      </c>
      <c r="U499" s="2">
        <v>66.25</v>
      </c>
      <c r="V499" s="2" t="s">
        <v>26</v>
      </c>
      <c r="W499" s="5" t="str" cm="1">
        <f t="array" ref="W499">_xlfn.TEXTJOIN(", ",TRUE, IF(COUNTIF(G499,"*"&amp;Afferenti!$A$1:'Afferenti'!$A$46&amp;"*"), Afferenti!$A$1:'Afferenti'!$A$46, ""))</f>
        <v>FORESI</v>
      </c>
    </row>
    <row r="500" spans="1:23" x14ac:dyDescent="0.2">
      <c r="A500" s="2" t="s">
        <v>661</v>
      </c>
      <c r="B500" s="2" t="s">
        <v>662</v>
      </c>
      <c r="C500" s="2" t="s">
        <v>663</v>
      </c>
      <c r="E500" s="2" t="s">
        <v>280</v>
      </c>
      <c r="F500" s="2" t="s">
        <v>664</v>
      </c>
      <c r="G500" s="2" t="s">
        <v>677</v>
      </c>
      <c r="H500" s="2">
        <v>2</v>
      </c>
      <c r="I500" s="2" t="s">
        <v>678</v>
      </c>
      <c r="J500" s="2" t="s">
        <v>92</v>
      </c>
      <c r="K500" s="2">
        <v>2018</v>
      </c>
      <c r="W500" s="5" t="str" cm="1">
        <f t="array" ref="W500">_xlfn.TEXTJOIN(", ",TRUE, IF(COUNTIF(G500,"*"&amp;Afferenti!$A$1:'Afferenti'!$A$46&amp;"*"), Afferenti!$A$1:'Afferenti'!$A$46, ""))</f>
        <v>FORESI</v>
      </c>
    </row>
    <row r="501" spans="1:23" x14ac:dyDescent="0.2">
      <c r="A501" s="2" t="s">
        <v>661</v>
      </c>
      <c r="B501" s="2" t="s">
        <v>662</v>
      </c>
      <c r="C501" s="2" t="s">
        <v>663</v>
      </c>
      <c r="E501" s="2" t="s">
        <v>280</v>
      </c>
      <c r="F501" s="2" t="s">
        <v>664</v>
      </c>
      <c r="G501" s="2" t="s">
        <v>679</v>
      </c>
      <c r="H501" s="2">
        <v>2</v>
      </c>
      <c r="I501" s="2" t="s">
        <v>680</v>
      </c>
      <c r="J501" s="2" t="s">
        <v>11</v>
      </c>
      <c r="K501" s="2">
        <v>2015</v>
      </c>
      <c r="L501" s="2" t="s">
        <v>681</v>
      </c>
      <c r="W501" s="5" t="str" cm="1">
        <f t="array" ref="W501">_xlfn.TEXTJOIN(", ",TRUE, IF(COUNTIF(G501,"*"&amp;Afferenti!$A$1:'Afferenti'!$A$46&amp;"*"), Afferenti!$A$1:'Afferenti'!$A$46, ""))</f>
        <v>FORESI</v>
      </c>
    </row>
    <row r="502" spans="1:23" x14ac:dyDescent="0.2">
      <c r="A502" s="2" t="s">
        <v>661</v>
      </c>
      <c r="B502" s="2" t="s">
        <v>662</v>
      </c>
      <c r="C502" s="2" t="s">
        <v>663</v>
      </c>
      <c r="E502" s="2" t="s">
        <v>280</v>
      </c>
      <c r="F502" s="2" t="s">
        <v>664</v>
      </c>
      <c r="G502" s="2" t="s">
        <v>682</v>
      </c>
      <c r="H502" s="2">
        <v>2</v>
      </c>
      <c r="I502" s="2" t="s">
        <v>683</v>
      </c>
      <c r="J502" s="2" t="s">
        <v>11</v>
      </c>
      <c r="K502" s="2">
        <v>2015</v>
      </c>
      <c r="L502" s="2" t="s">
        <v>684</v>
      </c>
      <c r="M502" s="2">
        <v>14</v>
      </c>
      <c r="N502" s="2">
        <v>46.531999999999996</v>
      </c>
      <c r="O502" s="2" t="s">
        <v>14</v>
      </c>
      <c r="P502" s="2">
        <v>16.805</v>
      </c>
      <c r="Q502" s="2" t="s">
        <v>13</v>
      </c>
      <c r="R502" s="2">
        <v>14</v>
      </c>
      <c r="S502" s="2">
        <v>40.4</v>
      </c>
      <c r="T502" s="2" t="s">
        <v>14</v>
      </c>
      <c r="U502" s="2">
        <v>22.34</v>
      </c>
      <c r="V502" s="2" t="s">
        <v>13</v>
      </c>
      <c r="W502" s="5" t="str" cm="1">
        <f t="array" ref="W502">_xlfn.TEXTJOIN(", ",TRUE, IF(COUNTIF(G502,"*"&amp;Afferenti!$A$1:'Afferenti'!$A$46&amp;"*"), Afferenti!$A$1:'Afferenti'!$A$46, ""))</f>
        <v>FORESI</v>
      </c>
    </row>
    <row r="503" spans="1:23" x14ac:dyDescent="0.2">
      <c r="A503" s="2" t="s">
        <v>661</v>
      </c>
      <c r="B503" s="2" t="s">
        <v>662</v>
      </c>
      <c r="C503" s="2" t="s">
        <v>663</v>
      </c>
      <c r="E503" s="2" t="s">
        <v>280</v>
      </c>
      <c r="F503" s="2" t="s">
        <v>664</v>
      </c>
      <c r="G503" s="2" t="s">
        <v>685</v>
      </c>
      <c r="H503" s="2">
        <v>2</v>
      </c>
      <c r="I503" s="2" t="s">
        <v>686</v>
      </c>
      <c r="J503" s="2" t="s">
        <v>11</v>
      </c>
      <c r="K503" s="2">
        <v>2019</v>
      </c>
      <c r="L503" s="2" t="s">
        <v>687</v>
      </c>
      <c r="M503" s="2">
        <v>76</v>
      </c>
      <c r="N503" s="2">
        <v>11.534000000000001</v>
      </c>
      <c r="O503" s="2" t="s">
        <v>13</v>
      </c>
      <c r="P503" s="2">
        <v>0.505</v>
      </c>
      <c r="Q503" s="2" t="s">
        <v>13</v>
      </c>
      <c r="R503" s="2">
        <v>68</v>
      </c>
      <c r="S503" s="2">
        <v>10.82</v>
      </c>
      <c r="T503" s="2" t="s">
        <v>13</v>
      </c>
      <c r="U503" s="2">
        <v>0.75</v>
      </c>
      <c r="V503" s="2" t="s">
        <v>13</v>
      </c>
      <c r="W503" s="5" t="str" cm="1">
        <f t="array" ref="W503">_xlfn.TEXTJOIN(", ",TRUE, IF(COUNTIF(G503,"*"&amp;Afferenti!$A$1:'Afferenti'!$A$46&amp;"*"), Afferenti!$A$1:'Afferenti'!$A$46, ""))</f>
        <v>FORESI</v>
      </c>
    </row>
    <row r="504" spans="1:23" x14ac:dyDescent="0.2">
      <c r="A504" s="2" t="s">
        <v>661</v>
      </c>
      <c r="B504" s="2" t="s">
        <v>662</v>
      </c>
      <c r="C504" s="2" t="s">
        <v>663</v>
      </c>
      <c r="E504" s="2" t="s">
        <v>280</v>
      </c>
      <c r="F504" s="2" t="s">
        <v>664</v>
      </c>
      <c r="G504" s="2" t="s">
        <v>688</v>
      </c>
      <c r="H504" s="2">
        <v>3</v>
      </c>
      <c r="I504" s="2" t="s">
        <v>689</v>
      </c>
      <c r="J504" s="2" t="s">
        <v>11</v>
      </c>
      <c r="K504" s="2">
        <v>2019</v>
      </c>
      <c r="L504" s="2" t="s">
        <v>690</v>
      </c>
      <c r="M504" s="2">
        <v>9</v>
      </c>
      <c r="N504" s="2">
        <v>39.576000000000001</v>
      </c>
      <c r="O504" s="2" t="s">
        <v>14</v>
      </c>
      <c r="P504" s="2">
        <v>20.538</v>
      </c>
      <c r="Q504" s="2" t="s">
        <v>13</v>
      </c>
      <c r="R504" s="2">
        <v>7</v>
      </c>
      <c r="S504" s="2">
        <v>40.5</v>
      </c>
      <c r="T504" s="2" t="s">
        <v>14</v>
      </c>
      <c r="U504" s="2">
        <v>15.957000000000001</v>
      </c>
      <c r="V504" s="2" t="s">
        <v>13</v>
      </c>
      <c r="W504" s="5" t="str" cm="1">
        <f t="array" ref="W504">_xlfn.TEXTJOIN(", ",TRUE, IF(COUNTIF(G504,"*"&amp;Afferenti!$A$1:'Afferenti'!$A$46&amp;"*"), Afferenti!$A$1:'Afferenti'!$A$46, ""))</f>
        <v>FORESI, MARTINI</v>
      </c>
    </row>
    <row r="505" spans="1:23" x14ac:dyDescent="0.2">
      <c r="A505" s="2" t="s">
        <v>661</v>
      </c>
      <c r="B505" s="2" t="s">
        <v>662</v>
      </c>
      <c r="C505" s="2" t="s">
        <v>663</v>
      </c>
      <c r="E505" s="2" t="s">
        <v>280</v>
      </c>
      <c r="F505" s="2" t="s">
        <v>664</v>
      </c>
      <c r="G505" s="2" t="s">
        <v>691</v>
      </c>
      <c r="H505" s="2">
        <v>4</v>
      </c>
      <c r="I505" s="2" t="s">
        <v>692</v>
      </c>
      <c r="J505" s="2" t="s">
        <v>693</v>
      </c>
      <c r="K505" s="2">
        <v>2015</v>
      </c>
      <c r="W505" s="5" t="str" cm="1">
        <f t="array" ref="W505">_xlfn.TEXTJOIN(", ",TRUE, IF(COUNTIF(G505,"*"&amp;Afferenti!$A$1:'Afferenti'!$A$46&amp;"*"), Afferenti!$A$1:'Afferenti'!$A$46, ""))</f>
        <v>FORESI</v>
      </c>
    </row>
    <row r="506" spans="1:23" x14ac:dyDescent="0.2">
      <c r="A506" s="2" t="s">
        <v>661</v>
      </c>
      <c r="B506" s="2" t="s">
        <v>662</v>
      </c>
      <c r="C506" s="2" t="s">
        <v>663</v>
      </c>
      <c r="E506" s="2" t="s">
        <v>280</v>
      </c>
      <c r="F506" s="2" t="s">
        <v>664</v>
      </c>
      <c r="G506" s="2" t="s">
        <v>694</v>
      </c>
      <c r="H506" s="2">
        <v>4</v>
      </c>
      <c r="I506" s="2" t="s">
        <v>695</v>
      </c>
      <c r="J506" s="2" t="s">
        <v>11</v>
      </c>
      <c r="K506" s="2">
        <v>2015</v>
      </c>
      <c r="L506" s="2" t="s">
        <v>681</v>
      </c>
      <c r="W506" s="5" t="str" cm="1">
        <f t="array" ref="W506">_xlfn.TEXTJOIN(", ",TRUE, IF(COUNTIF(G506,"*"&amp;Afferenti!$A$1:'Afferenti'!$A$46&amp;"*"), Afferenti!$A$1:'Afferenti'!$A$46, ""))</f>
        <v>FORESI</v>
      </c>
    </row>
    <row r="507" spans="1:23" x14ac:dyDescent="0.2">
      <c r="A507" s="2" t="s">
        <v>661</v>
      </c>
      <c r="B507" s="2" t="s">
        <v>662</v>
      </c>
      <c r="C507" s="2" t="s">
        <v>663</v>
      </c>
      <c r="E507" s="2" t="s">
        <v>280</v>
      </c>
      <c r="F507" s="2" t="s">
        <v>664</v>
      </c>
      <c r="G507" s="2" t="s">
        <v>696</v>
      </c>
      <c r="H507" s="2">
        <v>5</v>
      </c>
      <c r="I507" s="2" t="s">
        <v>697</v>
      </c>
      <c r="J507" s="2" t="s">
        <v>99</v>
      </c>
      <c r="K507" s="2">
        <v>2017</v>
      </c>
      <c r="W507" s="5" t="str" cm="1">
        <f t="array" ref="W507">_xlfn.TEXTJOIN(", ",TRUE, IF(COUNTIF(G507,"*"&amp;Afferenti!$A$1:'Afferenti'!$A$46&amp;"*"), Afferenti!$A$1:'Afferenti'!$A$46, ""))</f>
        <v>FORESI</v>
      </c>
    </row>
    <row r="508" spans="1:23" x14ac:dyDescent="0.2">
      <c r="A508" s="2" t="s">
        <v>661</v>
      </c>
      <c r="B508" s="2" t="s">
        <v>662</v>
      </c>
      <c r="C508" s="2" t="s">
        <v>663</v>
      </c>
      <c r="E508" s="2" t="s">
        <v>280</v>
      </c>
      <c r="F508" s="2" t="s">
        <v>664</v>
      </c>
      <c r="G508" s="2" t="s">
        <v>698</v>
      </c>
      <c r="H508" s="2">
        <v>6</v>
      </c>
      <c r="I508" s="2" t="s">
        <v>699</v>
      </c>
      <c r="J508" s="2" t="s">
        <v>11</v>
      </c>
      <c r="K508" s="2">
        <v>2016</v>
      </c>
      <c r="L508" s="2" t="s">
        <v>300</v>
      </c>
      <c r="M508" s="2">
        <v>5</v>
      </c>
      <c r="N508" s="2">
        <v>64.480999999999995</v>
      </c>
      <c r="O508" s="2" t="s">
        <v>26</v>
      </c>
      <c r="P508" s="2">
        <v>32.412999999999997</v>
      </c>
      <c r="Q508" s="2" t="s">
        <v>14</v>
      </c>
      <c r="R508" s="2">
        <v>5</v>
      </c>
      <c r="S508" s="2">
        <v>65.069999999999993</v>
      </c>
      <c r="T508" s="2" t="s">
        <v>26</v>
      </c>
      <c r="U508" s="2">
        <v>48.670209999999997</v>
      </c>
      <c r="V508" s="2" t="s">
        <v>14</v>
      </c>
      <c r="W508" s="5" t="str" cm="1">
        <f t="array" ref="W508">_xlfn.TEXTJOIN(", ",TRUE, IF(COUNTIF(G508,"*"&amp;Afferenti!$A$1:'Afferenti'!$A$46&amp;"*"), Afferenti!$A$1:'Afferenti'!$A$46, ""))</f>
        <v>FORESI, MARTINI</v>
      </c>
    </row>
    <row r="509" spans="1:23" x14ac:dyDescent="0.2">
      <c r="A509" s="2" t="s">
        <v>661</v>
      </c>
      <c r="B509" s="2" t="s">
        <v>662</v>
      </c>
      <c r="C509" s="2" t="s">
        <v>663</v>
      </c>
      <c r="E509" s="2" t="s">
        <v>280</v>
      </c>
      <c r="F509" s="2" t="s">
        <v>664</v>
      </c>
      <c r="G509" s="2" t="s">
        <v>700</v>
      </c>
      <c r="H509" s="2">
        <v>7</v>
      </c>
      <c r="I509" s="2" t="s">
        <v>701</v>
      </c>
      <c r="J509" s="2" t="s">
        <v>11</v>
      </c>
      <c r="K509" s="2">
        <v>2015</v>
      </c>
      <c r="L509" s="2" t="s">
        <v>681</v>
      </c>
      <c r="W509" s="5" t="str" cm="1">
        <f t="array" ref="W509">_xlfn.TEXTJOIN(", ",TRUE, IF(COUNTIF(G509,"*"&amp;Afferenti!$A$1:'Afferenti'!$A$46&amp;"*"), Afferenti!$A$1:'Afferenti'!$A$46, ""))</f>
        <v>FORESI, MARTINI</v>
      </c>
    </row>
    <row r="510" spans="1:23" x14ac:dyDescent="0.2">
      <c r="A510" s="2" t="s">
        <v>420</v>
      </c>
      <c r="B510" s="2" t="s">
        <v>421</v>
      </c>
      <c r="C510" s="2" t="s">
        <v>422</v>
      </c>
      <c r="E510" s="2" t="s">
        <v>8</v>
      </c>
      <c r="F510" s="2" t="s">
        <v>102</v>
      </c>
      <c r="G510" s="2" t="s">
        <v>423</v>
      </c>
      <c r="H510" s="2">
        <v>1</v>
      </c>
      <c r="I510" s="2" t="s">
        <v>424</v>
      </c>
      <c r="J510" s="2" t="s">
        <v>92</v>
      </c>
      <c r="K510" s="2">
        <v>2015</v>
      </c>
      <c r="W510" s="5" t="str" cm="1">
        <f t="array" ref="W510">_xlfn.TEXTJOIN(", ",TRUE, IF(COUNTIF(G510,"*"&amp;Afferenti!$A$1:'Afferenti'!$A$46&amp;"*"), Afferenti!$A$1:'Afferenti'!$A$46, ""))</f>
        <v>FOSSI</v>
      </c>
    </row>
    <row r="511" spans="1:23" x14ac:dyDescent="0.2">
      <c r="A511" s="2" t="s">
        <v>420</v>
      </c>
      <c r="B511" s="2" t="s">
        <v>421</v>
      </c>
      <c r="C511" s="2" t="s">
        <v>422</v>
      </c>
      <c r="E511" s="2" t="s">
        <v>8</v>
      </c>
      <c r="F511" s="2" t="s">
        <v>102</v>
      </c>
      <c r="G511" s="2" t="s">
        <v>423</v>
      </c>
      <c r="H511" s="2">
        <v>1</v>
      </c>
      <c r="I511" s="2" t="s">
        <v>425</v>
      </c>
      <c r="J511" s="2" t="s">
        <v>11</v>
      </c>
      <c r="K511" s="2">
        <v>2018</v>
      </c>
      <c r="L511" s="2" t="s">
        <v>426</v>
      </c>
      <c r="M511" s="2">
        <v>3</v>
      </c>
      <c r="N511" s="2">
        <v>9.2010000000000005</v>
      </c>
      <c r="O511" s="2" t="s">
        <v>13</v>
      </c>
      <c r="P511" s="2">
        <v>28.966999999999999</v>
      </c>
      <c r="Q511" s="2" t="s">
        <v>14</v>
      </c>
      <c r="R511" s="2">
        <v>2</v>
      </c>
      <c r="U511" s="2">
        <v>60.144928</v>
      </c>
      <c r="V511" s="2" t="s">
        <v>26</v>
      </c>
      <c r="W511" s="5" t="str" cm="1">
        <f t="array" ref="W511">_xlfn.TEXTJOIN(", ",TRUE, IF(COUNTIF(G511,"*"&amp;Afferenti!$A$1:'Afferenti'!$A$46&amp;"*"), Afferenti!$A$1:'Afferenti'!$A$46, ""))</f>
        <v>FOSSI</v>
      </c>
    </row>
    <row r="512" spans="1:23" x14ac:dyDescent="0.2">
      <c r="A512" s="2" t="s">
        <v>420</v>
      </c>
      <c r="B512" s="2" t="s">
        <v>421</v>
      </c>
      <c r="C512" s="2" t="s">
        <v>422</v>
      </c>
      <c r="E512" s="2" t="s">
        <v>8</v>
      </c>
      <c r="F512" s="2" t="s">
        <v>102</v>
      </c>
      <c r="G512" s="2" t="s">
        <v>423</v>
      </c>
      <c r="H512" s="2">
        <v>1</v>
      </c>
      <c r="I512" s="2" t="s">
        <v>427</v>
      </c>
      <c r="J512" s="2" t="s">
        <v>11</v>
      </c>
      <c r="K512" s="2">
        <v>2018</v>
      </c>
      <c r="L512" s="2" t="s">
        <v>428</v>
      </c>
      <c r="M512" s="2">
        <v>140</v>
      </c>
      <c r="N512" s="2">
        <v>2.8849999999999998</v>
      </c>
      <c r="O512" s="2" t="s">
        <v>13</v>
      </c>
      <c r="P512" s="2">
        <v>0.47199999999999998</v>
      </c>
      <c r="Q512" s="2" t="s">
        <v>13</v>
      </c>
      <c r="R512" s="2">
        <v>117</v>
      </c>
      <c r="U512" s="2">
        <v>0.30303029999999997</v>
      </c>
      <c r="V512" s="2" t="s">
        <v>13</v>
      </c>
      <c r="W512" s="5" t="str" cm="1">
        <f t="array" ref="W512">_xlfn.TEXTJOIN(", ",TRUE, IF(COUNTIF(G512,"*"&amp;Afferenti!$A$1:'Afferenti'!$A$46&amp;"*"), Afferenti!$A$1:'Afferenti'!$A$46, ""))</f>
        <v>FOSSI</v>
      </c>
    </row>
    <row r="513" spans="1:23" x14ac:dyDescent="0.2">
      <c r="A513" s="2" t="s">
        <v>420</v>
      </c>
      <c r="B513" s="2" t="s">
        <v>421</v>
      </c>
      <c r="C513" s="2" t="s">
        <v>422</v>
      </c>
      <c r="E513" s="2" t="s">
        <v>8</v>
      </c>
      <c r="F513" s="2" t="s">
        <v>102</v>
      </c>
      <c r="G513" s="2" t="s">
        <v>423</v>
      </c>
      <c r="H513" s="2">
        <v>1</v>
      </c>
      <c r="I513" s="2" t="s">
        <v>429</v>
      </c>
      <c r="J513" s="2" t="s">
        <v>92</v>
      </c>
      <c r="K513" s="2">
        <v>2018</v>
      </c>
      <c r="M513" s="2">
        <v>14</v>
      </c>
      <c r="N513" s="2">
        <v>6.2750000000000004</v>
      </c>
      <c r="O513" s="2" t="s">
        <v>13</v>
      </c>
      <c r="W513" s="5" t="str" cm="1">
        <f t="array" ref="W513">_xlfn.TEXTJOIN(", ",TRUE, IF(COUNTIF(G513,"*"&amp;Afferenti!$A$1:'Afferenti'!$A$46&amp;"*"), Afferenti!$A$1:'Afferenti'!$A$46, ""))</f>
        <v>FOSSI</v>
      </c>
    </row>
    <row r="514" spans="1:23" x14ac:dyDescent="0.2">
      <c r="A514" s="2" t="s">
        <v>420</v>
      </c>
      <c r="B514" s="2" t="s">
        <v>421</v>
      </c>
      <c r="C514" s="2" t="s">
        <v>422</v>
      </c>
      <c r="E514" s="2" t="s">
        <v>8</v>
      </c>
      <c r="F514" s="2" t="s">
        <v>102</v>
      </c>
      <c r="G514" s="2" t="s">
        <v>423</v>
      </c>
      <c r="H514" s="2">
        <v>1</v>
      </c>
      <c r="I514" s="2" t="s">
        <v>430</v>
      </c>
      <c r="J514" s="2" t="s">
        <v>11</v>
      </c>
      <c r="K514" s="2">
        <v>2016</v>
      </c>
      <c r="L514" s="2" t="s">
        <v>431</v>
      </c>
      <c r="M514" s="2">
        <v>40</v>
      </c>
      <c r="N514" s="2">
        <v>11.305999999999999</v>
      </c>
      <c r="O514" s="2" t="s">
        <v>13</v>
      </c>
      <c r="P514" s="2">
        <v>83.768000000000001</v>
      </c>
      <c r="Q514" s="2" t="s">
        <v>33</v>
      </c>
      <c r="R514" s="2">
        <v>37</v>
      </c>
      <c r="S514" s="2">
        <v>9.7799999999999994</v>
      </c>
      <c r="T514" s="2" t="s">
        <v>13</v>
      </c>
      <c r="U514" s="2">
        <v>94.44444</v>
      </c>
      <c r="V514" s="2" t="s">
        <v>33</v>
      </c>
      <c r="W514" s="5" t="str" cm="1">
        <f t="array" ref="W514">_xlfn.TEXTJOIN(", ",TRUE, IF(COUNTIF(G514,"*"&amp;Afferenti!$A$1:'Afferenti'!$A$46&amp;"*"), Afferenti!$A$1:'Afferenti'!$A$46, ""))</f>
        <v>FOSSI</v>
      </c>
    </row>
    <row r="515" spans="1:23" x14ac:dyDescent="0.2">
      <c r="A515" s="2" t="s">
        <v>420</v>
      </c>
      <c r="B515" s="2" t="s">
        <v>421</v>
      </c>
      <c r="C515" s="2" t="s">
        <v>422</v>
      </c>
      <c r="E515" s="2" t="s">
        <v>8</v>
      </c>
      <c r="F515" s="2" t="s">
        <v>102</v>
      </c>
      <c r="G515" s="2" t="s">
        <v>423</v>
      </c>
      <c r="H515" s="2">
        <v>1</v>
      </c>
      <c r="I515" s="2" t="s">
        <v>432</v>
      </c>
      <c r="J515" s="2" t="s">
        <v>11</v>
      </c>
      <c r="K515" s="2">
        <v>2019</v>
      </c>
      <c r="L515" s="2" t="s">
        <v>122</v>
      </c>
      <c r="M515" s="2">
        <v>46</v>
      </c>
      <c r="N515" s="2">
        <v>22.222000000000001</v>
      </c>
      <c r="O515" s="2" t="s">
        <v>13</v>
      </c>
      <c r="P515" s="2">
        <v>7.7679999999999998</v>
      </c>
      <c r="Q515" s="2" t="s">
        <v>13</v>
      </c>
      <c r="R515" s="2">
        <v>39</v>
      </c>
      <c r="S515" s="2">
        <v>41.95</v>
      </c>
      <c r="T515" s="2" t="s">
        <v>14</v>
      </c>
      <c r="W515" s="5" t="str" cm="1">
        <f t="array" ref="W515">_xlfn.TEXTJOIN(", ",TRUE, IF(COUNTIF(G515,"*"&amp;Afferenti!$A$1:'Afferenti'!$A$46&amp;"*"), Afferenti!$A$1:'Afferenti'!$A$46, ""))</f>
        <v>FOSSI</v>
      </c>
    </row>
    <row r="516" spans="1:23" x14ac:dyDescent="0.2">
      <c r="A516" s="2" t="s">
        <v>420</v>
      </c>
      <c r="B516" s="2" t="s">
        <v>421</v>
      </c>
      <c r="C516" s="2" t="s">
        <v>422</v>
      </c>
      <c r="E516" s="2" t="s">
        <v>8</v>
      </c>
      <c r="F516" s="2" t="s">
        <v>102</v>
      </c>
      <c r="G516" s="2" t="s">
        <v>423</v>
      </c>
      <c r="H516" s="2">
        <v>1</v>
      </c>
      <c r="I516" s="2" t="s">
        <v>433</v>
      </c>
      <c r="J516" s="2" t="s">
        <v>109</v>
      </c>
      <c r="K516" s="2">
        <v>2017</v>
      </c>
      <c r="W516" s="5" t="str" cm="1">
        <f t="array" ref="W516">_xlfn.TEXTJOIN(", ",TRUE, IF(COUNTIF(G516,"*"&amp;Afferenti!$A$1:'Afferenti'!$A$46&amp;"*"), Afferenti!$A$1:'Afferenti'!$A$46, ""))</f>
        <v>FOSSI</v>
      </c>
    </row>
    <row r="517" spans="1:23" x14ac:dyDescent="0.2">
      <c r="A517" s="2" t="s">
        <v>420</v>
      </c>
      <c r="B517" s="2" t="s">
        <v>421</v>
      </c>
      <c r="C517" s="2" t="s">
        <v>422</v>
      </c>
      <c r="E517" s="2" t="s">
        <v>8</v>
      </c>
      <c r="F517" s="2" t="s">
        <v>102</v>
      </c>
      <c r="G517" s="2" t="s">
        <v>423</v>
      </c>
      <c r="H517" s="2">
        <v>1</v>
      </c>
      <c r="I517" s="2" t="s">
        <v>434</v>
      </c>
      <c r="J517" s="2" t="s">
        <v>11</v>
      </c>
      <c r="K517" s="2">
        <v>2015</v>
      </c>
      <c r="L517" s="2" t="s">
        <v>105</v>
      </c>
      <c r="M517" s="2">
        <v>405</v>
      </c>
      <c r="N517" s="2">
        <v>9.1999999999999998E-2</v>
      </c>
      <c r="O517" s="2" t="s">
        <v>13</v>
      </c>
      <c r="P517" s="2">
        <v>9.9139999999999997</v>
      </c>
      <c r="Q517" s="2" t="s">
        <v>13</v>
      </c>
      <c r="R517" s="2">
        <v>367</v>
      </c>
      <c r="S517" s="2">
        <v>0.37</v>
      </c>
      <c r="T517" s="2" t="s">
        <v>13</v>
      </c>
      <c r="U517" s="2">
        <v>5.2880000000000003</v>
      </c>
      <c r="V517" s="2" t="s">
        <v>13</v>
      </c>
      <c r="W517" s="5" t="str" cm="1">
        <f t="array" ref="W517">_xlfn.TEXTJOIN(", ",TRUE, IF(COUNTIF(G517,"*"&amp;Afferenti!$A$1:'Afferenti'!$A$46&amp;"*"), Afferenti!$A$1:'Afferenti'!$A$46, ""))</f>
        <v>FOSSI</v>
      </c>
    </row>
    <row r="518" spans="1:23" x14ac:dyDescent="0.2">
      <c r="A518" s="2" t="s">
        <v>420</v>
      </c>
      <c r="B518" s="2" t="s">
        <v>421</v>
      </c>
      <c r="C518" s="2" t="s">
        <v>422</v>
      </c>
      <c r="E518" s="2" t="s">
        <v>8</v>
      </c>
      <c r="F518" s="2" t="s">
        <v>102</v>
      </c>
      <c r="G518" s="2" t="s">
        <v>423</v>
      </c>
      <c r="H518" s="2">
        <v>1</v>
      </c>
      <c r="I518" s="2" t="s">
        <v>435</v>
      </c>
      <c r="J518" s="2" t="s">
        <v>11</v>
      </c>
      <c r="K518" s="2">
        <v>2018</v>
      </c>
      <c r="L518" s="2" t="s">
        <v>436</v>
      </c>
      <c r="M518" s="2">
        <v>420</v>
      </c>
      <c r="N518" s="2">
        <v>1.333</v>
      </c>
      <c r="O518" s="2" t="s">
        <v>13</v>
      </c>
      <c r="P518" s="2">
        <v>35.219000000000001</v>
      </c>
      <c r="Q518" s="2" t="s">
        <v>14</v>
      </c>
      <c r="R518" s="2">
        <v>346</v>
      </c>
      <c r="S518" s="2">
        <v>0.16</v>
      </c>
      <c r="T518" s="2" t="s">
        <v>13</v>
      </c>
      <c r="U518" s="2">
        <v>8.5657370000000004</v>
      </c>
      <c r="V518" s="2" t="s">
        <v>13</v>
      </c>
      <c r="W518" s="5" t="str" cm="1">
        <f t="array" ref="W518">_xlfn.TEXTJOIN(", ",TRUE, IF(COUNTIF(G518,"*"&amp;Afferenti!$A$1:'Afferenti'!$A$46&amp;"*"), Afferenti!$A$1:'Afferenti'!$A$46, ""))</f>
        <v>FOSSI</v>
      </c>
    </row>
    <row r="519" spans="1:23" x14ac:dyDescent="0.2">
      <c r="A519" s="2" t="s">
        <v>420</v>
      </c>
      <c r="B519" s="2" t="s">
        <v>421</v>
      </c>
      <c r="C519" s="2" t="s">
        <v>422</v>
      </c>
      <c r="E519" s="2" t="s">
        <v>8</v>
      </c>
      <c r="F519" s="2" t="s">
        <v>102</v>
      </c>
      <c r="G519" s="2" t="s">
        <v>423</v>
      </c>
      <c r="H519" s="2">
        <v>1</v>
      </c>
      <c r="I519" s="2" t="s">
        <v>437</v>
      </c>
      <c r="J519" s="2" t="s">
        <v>11</v>
      </c>
      <c r="K519" s="2">
        <v>2016</v>
      </c>
      <c r="L519" s="2" t="s">
        <v>126</v>
      </c>
      <c r="M519" s="2">
        <v>375</v>
      </c>
      <c r="N519" s="2">
        <v>0.105</v>
      </c>
      <c r="O519" s="2" t="s">
        <v>13</v>
      </c>
      <c r="P519" s="2">
        <v>11.727</v>
      </c>
      <c r="Q519" s="2" t="s">
        <v>13</v>
      </c>
      <c r="R519" s="2">
        <v>329</v>
      </c>
      <c r="S519" s="2">
        <v>0.33</v>
      </c>
      <c r="T519" s="2" t="s">
        <v>13</v>
      </c>
      <c r="U519" s="2">
        <v>8.5152839999999994</v>
      </c>
      <c r="V519" s="2" t="s">
        <v>13</v>
      </c>
      <c r="W519" s="5" t="str" cm="1">
        <f t="array" ref="W519">_xlfn.TEXTJOIN(", ",TRUE, IF(COUNTIF(G519,"*"&amp;Afferenti!$A$1:'Afferenti'!$A$46&amp;"*"), Afferenti!$A$1:'Afferenti'!$A$46, ""))</f>
        <v>FOSSI</v>
      </c>
    </row>
    <row r="520" spans="1:23" x14ac:dyDescent="0.2">
      <c r="A520" s="2" t="s">
        <v>420</v>
      </c>
      <c r="B520" s="2" t="s">
        <v>421</v>
      </c>
      <c r="C520" s="2" t="s">
        <v>422</v>
      </c>
      <c r="E520" s="2" t="s">
        <v>8</v>
      </c>
      <c r="F520" s="2" t="s">
        <v>102</v>
      </c>
      <c r="G520" s="2" t="s">
        <v>103</v>
      </c>
      <c r="H520" s="2">
        <v>2</v>
      </c>
      <c r="I520" s="2" t="s">
        <v>104</v>
      </c>
      <c r="J520" s="2" t="s">
        <v>11</v>
      </c>
      <c r="K520" s="2">
        <v>2018</v>
      </c>
      <c r="L520" s="2" t="s">
        <v>105</v>
      </c>
      <c r="M520" s="2">
        <v>45</v>
      </c>
      <c r="N520" s="2">
        <v>4.367</v>
      </c>
      <c r="O520" s="2" t="s">
        <v>13</v>
      </c>
      <c r="P520" s="2">
        <v>5.9180000000000001</v>
      </c>
      <c r="Q520" s="2" t="s">
        <v>13</v>
      </c>
      <c r="R520" s="2">
        <v>39</v>
      </c>
      <c r="S520" s="2">
        <v>4.97</v>
      </c>
      <c r="T520" s="2" t="s">
        <v>13</v>
      </c>
      <c r="U520" s="2">
        <v>4.1666664999999998</v>
      </c>
      <c r="V520" s="2" t="s">
        <v>13</v>
      </c>
      <c r="W520" s="5" t="str" cm="1">
        <f t="array" ref="W520">_xlfn.TEXTJOIN(", ",TRUE, IF(COUNTIF(G520,"*"&amp;Afferenti!$A$1:'Afferenti'!$A$46&amp;"*"), Afferenti!$A$1:'Afferenti'!$A$46, ""))</f>
        <v>FOSSI</v>
      </c>
    </row>
    <row r="521" spans="1:23" x14ac:dyDescent="0.2">
      <c r="A521" s="2" t="s">
        <v>420</v>
      </c>
      <c r="B521" s="2" t="s">
        <v>421</v>
      </c>
      <c r="C521" s="2" t="s">
        <v>422</v>
      </c>
      <c r="E521" s="2" t="s">
        <v>8</v>
      </c>
      <c r="F521" s="2" t="s">
        <v>102</v>
      </c>
      <c r="G521" s="2" t="s">
        <v>103</v>
      </c>
      <c r="H521" s="2">
        <v>2</v>
      </c>
      <c r="I521" s="2" t="s">
        <v>106</v>
      </c>
      <c r="J521" s="2" t="s">
        <v>11</v>
      </c>
      <c r="K521" s="2">
        <v>2019</v>
      </c>
      <c r="L521" s="2" t="s">
        <v>105</v>
      </c>
      <c r="M521" s="2">
        <v>46</v>
      </c>
      <c r="N521" s="2">
        <v>2.8929999999999998</v>
      </c>
      <c r="O521" s="2" t="s">
        <v>13</v>
      </c>
      <c r="P521" s="2">
        <v>3.1749999999999998</v>
      </c>
      <c r="Q521" s="2" t="s">
        <v>13</v>
      </c>
      <c r="R521" s="2">
        <v>34</v>
      </c>
      <c r="S521" s="2">
        <v>13.92</v>
      </c>
      <c r="T521" s="2" t="s">
        <v>13</v>
      </c>
      <c r="U521" s="2">
        <v>25.849</v>
      </c>
      <c r="V521" s="2" t="s">
        <v>14</v>
      </c>
      <c r="W521" s="5" t="str" cm="1">
        <f t="array" ref="W521">_xlfn.TEXTJOIN(", ",TRUE, IF(COUNTIF(G521,"*"&amp;Afferenti!$A$1:'Afferenti'!$A$46&amp;"*"), Afferenti!$A$1:'Afferenti'!$A$46, ""))</f>
        <v>FOSSI</v>
      </c>
    </row>
    <row r="522" spans="1:23" x14ac:dyDescent="0.2">
      <c r="A522" s="2" t="s">
        <v>420</v>
      </c>
      <c r="B522" s="2" t="s">
        <v>421</v>
      </c>
      <c r="C522" s="2" t="s">
        <v>422</v>
      </c>
      <c r="E522" s="2" t="s">
        <v>8</v>
      </c>
      <c r="F522" s="2" t="s">
        <v>102</v>
      </c>
      <c r="G522" s="2" t="s">
        <v>438</v>
      </c>
      <c r="H522" s="2">
        <v>2</v>
      </c>
      <c r="I522" s="2" t="s">
        <v>439</v>
      </c>
      <c r="J522" s="2" t="s">
        <v>109</v>
      </c>
      <c r="K522" s="2">
        <v>2018</v>
      </c>
      <c r="W522" s="5" t="str" cm="1">
        <f t="array" ref="W522">_xlfn.TEXTJOIN(", ",TRUE, IF(COUNTIF(G522,"*"&amp;Afferenti!$A$1:'Afferenti'!$A$46&amp;"*"), Afferenti!$A$1:'Afferenti'!$A$46, ""))</f>
        <v>CASINI, FOSSI</v>
      </c>
    </row>
    <row r="523" spans="1:23" x14ac:dyDescent="0.2">
      <c r="A523" s="2" t="s">
        <v>420</v>
      </c>
      <c r="B523" s="2" t="s">
        <v>421</v>
      </c>
      <c r="C523" s="2" t="s">
        <v>422</v>
      </c>
      <c r="E523" s="2" t="s">
        <v>8</v>
      </c>
      <c r="F523" s="2" t="s">
        <v>102</v>
      </c>
      <c r="G523" s="2" t="s">
        <v>440</v>
      </c>
      <c r="H523" s="2">
        <v>2</v>
      </c>
      <c r="I523" s="2" t="s">
        <v>441</v>
      </c>
      <c r="J523" s="2" t="s">
        <v>11</v>
      </c>
      <c r="K523" s="2">
        <v>2019</v>
      </c>
      <c r="L523" s="2" t="s">
        <v>161</v>
      </c>
      <c r="M523" s="2">
        <v>9</v>
      </c>
      <c r="N523" s="2">
        <v>50.89</v>
      </c>
      <c r="O523" s="2" t="s">
        <v>26</v>
      </c>
      <c r="P523" s="2">
        <v>13.287000000000001</v>
      </c>
      <c r="Q523" s="2" t="s">
        <v>13</v>
      </c>
      <c r="R523" s="2">
        <v>7</v>
      </c>
      <c r="S523" s="2">
        <v>34.17</v>
      </c>
      <c r="T523" s="2" t="s">
        <v>14</v>
      </c>
      <c r="U523" s="2">
        <v>2.6629999999999998</v>
      </c>
      <c r="V523" s="2" t="s">
        <v>13</v>
      </c>
      <c r="W523" s="5" t="str" cm="1">
        <f t="array" ref="W523">_xlfn.TEXTJOIN(", ",TRUE, IF(COUNTIF(G523,"*"&amp;Afferenti!$A$1:'Afferenti'!$A$46&amp;"*"), Afferenti!$A$1:'Afferenti'!$A$46, ""))</f>
        <v>CALIANI, FOSSI</v>
      </c>
    </row>
    <row r="524" spans="1:23" x14ac:dyDescent="0.2">
      <c r="A524" s="2" t="s">
        <v>420</v>
      </c>
      <c r="B524" s="2" t="s">
        <v>421</v>
      </c>
      <c r="C524" s="2" t="s">
        <v>422</v>
      </c>
      <c r="E524" s="2" t="s">
        <v>8</v>
      </c>
      <c r="F524" s="2" t="s">
        <v>102</v>
      </c>
      <c r="G524" s="2" t="s">
        <v>442</v>
      </c>
      <c r="H524" s="2">
        <v>2</v>
      </c>
      <c r="I524" s="2" t="s">
        <v>443</v>
      </c>
      <c r="J524" s="2" t="s">
        <v>444</v>
      </c>
      <c r="K524" s="2">
        <v>2018</v>
      </c>
      <c r="M524" s="2">
        <v>9</v>
      </c>
      <c r="N524" s="2">
        <v>5.3319999999999999</v>
      </c>
      <c r="O524" s="2" t="s">
        <v>13</v>
      </c>
      <c r="W524" s="5" t="str" cm="1">
        <f t="array" ref="W524">_xlfn.TEXTJOIN(", ",TRUE, IF(COUNTIF(G524,"*"&amp;Afferenti!$A$1:'Afferenti'!$A$46&amp;"*"), Afferenti!$A$1:'Afferenti'!$A$46, ""))</f>
        <v>FOSSI, PANTI</v>
      </c>
    </row>
    <row r="525" spans="1:23" x14ac:dyDescent="0.2">
      <c r="A525" s="2" t="s">
        <v>420</v>
      </c>
      <c r="B525" s="2" t="s">
        <v>421</v>
      </c>
      <c r="C525" s="2" t="s">
        <v>422</v>
      </c>
      <c r="E525" s="2" t="s">
        <v>8</v>
      </c>
      <c r="F525" s="2" t="s">
        <v>102</v>
      </c>
      <c r="G525" s="2" t="s">
        <v>442</v>
      </c>
      <c r="H525" s="2">
        <v>2</v>
      </c>
      <c r="I525" s="2" t="s">
        <v>445</v>
      </c>
      <c r="J525" s="2" t="s">
        <v>109</v>
      </c>
      <c r="K525" s="2">
        <v>2018</v>
      </c>
      <c r="W525" s="5" t="str" cm="1">
        <f t="array" ref="W525">_xlfn.TEXTJOIN(", ",TRUE, IF(COUNTIF(G525,"*"&amp;Afferenti!$A$1:'Afferenti'!$A$46&amp;"*"), Afferenti!$A$1:'Afferenti'!$A$46, ""))</f>
        <v>FOSSI, PANTI</v>
      </c>
    </row>
    <row r="526" spans="1:23" x14ac:dyDescent="0.2">
      <c r="A526" s="2" t="s">
        <v>420</v>
      </c>
      <c r="B526" s="2" t="s">
        <v>421</v>
      </c>
      <c r="C526" s="2" t="s">
        <v>422</v>
      </c>
      <c r="E526" s="2" t="s">
        <v>8</v>
      </c>
      <c r="F526" s="2" t="s">
        <v>102</v>
      </c>
      <c r="G526" s="2" t="s">
        <v>442</v>
      </c>
      <c r="H526" s="2">
        <v>2</v>
      </c>
      <c r="I526" s="2" t="s">
        <v>446</v>
      </c>
      <c r="J526" s="2" t="s">
        <v>99</v>
      </c>
      <c r="K526" s="2">
        <v>2018</v>
      </c>
      <c r="M526" s="2">
        <v>3</v>
      </c>
      <c r="N526" s="2">
        <v>57.319000000000003</v>
      </c>
      <c r="O526" s="2" t="s">
        <v>26</v>
      </c>
      <c r="W526" s="5" t="str" cm="1">
        <f t="array" ref="W526">_xlfn.TEXTJOIN(", ",TRUE, IF(COUNTIF(G526,"*"&amp;Afferenti!$A$1:'Afferenti'!$A$46&amp;"*"), Afferenti!$A$1:'Afferenti'!$A$46, ""))</f>
        <v>FOSSI, PANTI</v>
      </c>
    </row>
    <row r="527" spans="1:23" x14ac:dyDescent="0.2">
      <c r="A527" s="2" t="s">
        <v>420</v>
      </c>
      <c r="B527" s="2" t="s">
        <v>421</v>
      </c>
      <c r="C527" s="2" t="s">
        <v>422</v>
      </c>
      <c r="E527" s="2" t="s">
        <v>8</v>
      </c>
      <c r="F527" s="2" t="s">
        <v>102</v>
      </c>
      <c r="G527" s="2" t="s">
        <v>447</v>
      </c>
      <c r="H527" s="2">
        <v>2</v>
      </c>
      <c r="I527" s="2" t="s">
        <v>448</v>
      </c>
      <c r="J527" s="2" t="s">
        <v>72</v>
      </c>
      <c r="K527" s="2">
        <v>2018</v>
      </c>
      <c r="L527" s="2" t="s">
        <v>449</v>
      </c>
      <c r="R527" s="2">
        <v>0</v>
      </c>
      <c r="U527" s="2">
        <v>60.882354999999997</v>
      </c>
      <c r="V527" s="2" t="s">
        <v>26</v>
      </c>
      <c r="W527" s="5" t="str" cm="1">
        <f t="array" ref="W527">_xlfn.TEXTJOIN(", ",TRUE, IF(COUNTIF(G527,"*"&amp;Afferenti!$A$1:'Afferenti'!$A$46&amp;"*"), Afferenti!$A$1:'Afferenti'!$A$46, ""))</f>
        <v>FOSSI, PANTI</v>
      </c>
    </row>
    <row r="528" spans="1:23" x14ac:dyDescent="0.2">
      <c r="A528" s="2" t="s">
        <v>420</v>
      </c>
      <c r="B528" s="2" t="s">
        <v>421</v>
      </c>
      <c r="C528" s="2" t="s">
        <v>422</v>
      </c>
      <c r="E528" s="2" t="s">
        <v>8</v>
      </c>
      <c r="F528" s="2" t="s">
        <v>102</v>
      </c>
      <c r="G528" s="2" t="s">
        <v>447</v>
      </c>
      <c r="H528" s="2">
        <v>2</v>
      </c>
      <c r="I528" s="2" t="s">
        <v>450</v>
      </c>
      <c r="J528" s="2" t="s">
        <v>11</v>
      </c>
      <c r="K528" s="2">
        <v>2019</v>
      </c>
      <c r="L528" s="2" t="s">
        <v>126</v>
      </c>
      <c r="M528" s="2">
        <v>13</v>
      </c>
      <c r="N528" s="2">
        <v>38.006999999999998</v>
      </c>
      <c r="O528" s="2" t="s">
        <v>14</v>
      </c>
      <c r="P528" s="2">
        <v>3.64</v>
      </c>
      <c r="Q528" s="2" t="s">
        <v>13</v>
      </c>
      <c r="R528" s="2">
        <v>10</v>
      </c>
      <c r="S528" s="2">
        <v>54.54</v>
      </c>
      <c r="T528" s="2" t="s">
        <v>26</v>
      </c>
      <c r="U528" s="2">
        <v>7.7359999999999998</v>
      </c>
      <c r="V528" s="2" t="s">
        <v>13</v>
      </c>
      <c r="W528" s="5" t="str" cm="1">
        <f t="array" ref="W528">_xlfn.TEXTJOIN(", ",TRUE, IF(COUNTIF(G528,"*"&amp;Afferenti!$A$1:'Afferenti'!$A$46&amp;"*"), Afferenti!$A$1:'Afferenti'!$A$46, ""))</f>
        <v>FOSSI, PANTI</v>
      </c>
    </row>
    <row r="529" spans="1:23" x14ac:dyDescent="0.2">
      <c r="A529" s="2" t="s">
        <v>420</v>
      </c>
      <c r="B529" s="2" t="s">
        <v>421</v>
      </c>
      <c r="C529" s="2" t="s">
        <v>422</v>
      </c>
      <c r="E529" s="2" t="s">
        <v>8</v>
      </c>
      <c r="F529" s="2" t="s">
        <v>102</v>
      </c>
      <c r="G529" s="2" t="s">
        <v>447</v>
      </c>
      <c r="H529" s="2">
        <v>2</v>
      </c>
      <c r="I529" s="2" t="s">
        <v>451</v>
      </c>
      <c r="J529" s="2" t="s">
        <v>109</v>
      </c>
      <c r="K529" s="2">
        <v>2018</v>
      </c>
      <c r="W529" s="5" t="str" cm="1">
        <f t="array" ref="W529">_xlfn.TEXTJOIN(", ",TRUE, IF(COUNTIF(G529,"*"&amp;Afferenti!$A$1:'Afferenti'!$A$46&amp;"*"), Afferenti!$A$1:'Afferenti'!$A$46, ""))</f>
        <v>FOSSI, PANTI</v>
      </c>
    </row>
    <row r="530" spans="1:23" x14ac:dyDescent="0.2">
      <c r="A530" s="2" t="s">
        <v>420</v>
      </c>
      <c r="B530" s="2" t="s">
        <v>421</v>
      </c>
      <c r="C530" s="2" t="s">
        <v>422</v>
      </c>
      <c r="E530" s="2" t="s">
        <v>8</v>
      </c>
      <c r="F530" s="2" t="s">
        <v>102</v>
      </c>
      <c r="G530" s="2" t="s">
        <v>452</v>
      </c>
      <c r="H530" s="2">
        <v>2</v>
      </c>
      <c r="I530" s="2" t="s">
        <v>453</v>
      </c>
      <c r="J530" s="2" t="s">
        <v>11</v>
      </c>
      <c r="K530" s="2">
        <v>2016</v>
      </c>
      <c r="L530" s="2" t="s">
        <v>454</v>
      </c>
      <c r="M530" s="2">
        <v>20</v>
      </c>
      <c r="N530" s="2">
        <v>15</v>
      </c>
      <c r="O530" s="2" t="s">
        <v>13</v>
      </c>
      <c r="P530" s="2">
        <v>43.149000000000001</v>
      </c>
      <c r="Q530" s="2" t="s">
        <v>14</v>
      </c>
      <c r="R530" s="2">
        <v>15</v>
      </c>
      <c r="S530" s="2">
        <v>70.13</v>
      </c>
      <c r="T530" s="2" t="s">
        <v>26</v>
      </c>
      <c r="U530" s="2">
        <v>23.333334000000001</v>
      </c>
      <c r="V530" s="2" t="s">
        <v>13</v>
      </c>
      <c r="W530" s="5" t="str" cm="1">
        <f t="array" ref="W530">_xlfn.TEXTJOIN(", ",TRUE, IF(COUNTIF(G530,"*"&amp;Afferenti!$A$1:'Afferenti'!$A$46&amp;"*"), Afferenti!$A$1:'Afferenti'!$A$46, ""))</f>
        <v>FOSSI, MARSILI</v>
      </c>
    </row>
    <row r="531" spans="1:23" x14ac:dyDescent="0.2">
      <c r="A531" s="2" t="s">
        <v>420</v>
      </c>
      <c r="B531" s="2" t="s">
        <v>421</v>
      </c>
      <c r="C531" s="2" t="s">
        <v>422</v>
      </c>
      <c r="E531" s="2" t="s">
        <v>8</v>
      </c>
      <c r="F531" s="2" t="s">
        <v>102</v>
      </c>
      <c r="G531" s="2" t="s">
        <v>455</v>
      </c>
      <c r="H531" s="2">
        <v>2</v>
      </c>
      <c r="I531" s="2" t="s">
        <v>456</v>
      </c>
      <c r="J531" s="2" t="s">
        <v>11</v>
      </c>
      <c r="K531" s="2">
        <v>2019</v>
      </c>
      <c r="L531" s="2" t="s">
        <v>328</v>
      </c>
      <c r="M531" s="2">
        <v>16</v>
      </c>
      <c r="N531" s="2">
        <v>40.241999999999997</v>
      </c>
      <c r="O531" s="2" t="s">
        <v>14</v>
      </c>
      <c r="P531" s="2">
        <v>20.911000000000001</v>
      </c>
      <c r="Q531" s="2" t="s">
        <v>13</v>
      </c>
      <c r="R531" s="2">
        <v>15</v>
      </c>
      <c r="S531" s="2">
        <v>39.520000000000003</v>
      </c>
      <c r="T531" s="2" t="s">
        <v>14</v>
      </c>
      <c r="U531" s="2">
        <v>8.1129999999999995</v>
      </c>
      <c r="V531" s="2" t="s">
        <v>13</v>
      </c>
      <c r="W531" s="5" t="str" cm="1">
        <f t="array" ref="W531">_xlfn.TEXTJOIN(", ",TRUE, IF(COUNTIF(G531,"*"&amp;Afferenti!$A$1:'Afferenti'!$A$46&amp;"*"), Afferenti!$A$1:'Afferenti'!$A$46, ""))</f>
        <v>FOSSI, MARSILI</v>
      </c>
    </row>
    <row r="532" spans="1:23" x14ac:dyDescent="0.2">
      <c r="A532" s="2" t="s">
        <v>420</v>
      </c>
      <c r="B532" s="2" t="s">
        <v>421</v>
      </c>
      <c r="C532" s="2" t="s">
        <v>422</v>
      </c>
      <c r="E532" s="2" t="s">
        <v>8</v>
      </c>
      <c r="F532" s="2" t="s">
        <v>102</v>
      </c>
      <c r="G532" s="2" t="s">
        <v>455</v>
      </c>
      <c r="H532" s="2">
        <v>2</v>
      </c>
      <c r="I532" s="2" t="s">
        <v>457</v>
      </c>
      <c r="J532" s="2" t="s">
        <v>109</v>
      </c>
      <c r="K532" s="2">
        <v>2018</v>
      </c>
      <c r="W532" s="5" t="str" cm="1">
        <f t="array" ref="W532">_xlfn.TEXTJOIN(", ",TRUE, IF(COUNTIF(G532,"*"&amp;Afferenti!$A$1:'Afferenti'!$A$46&amp;"*"), Afferenti!$A$1:'Afferenti'!$A$46, ""))</f>
        <v>FOSSI, MARSILI</v>
      </c>
    </row>
    <row r="533" spans="1:23" x14ac:dyDescent="0.2">
      <c r="A533" s="2" t="s">
        <v>420</v>
      </c>
      <c r="B533" s="2" t="s">
        <v>421</v>
      </c>
      <c r="C533" s="2" t="s">
        <v>422</v>
      </c>
      <c r="E533" s="2" t="s">
        <v>8</v>
      </c>
      <c r="F533" s="2" t="s">
        <v>102</v>
      </c>
      <c r="G533" s="2" t="s">
        <v>455</v>
      </c>
      <c r="H533" s="2">
        <v>2</v>
      </c>
      <c r="I533" s="2" t="s">
        <v>458</v>
      </c>
      <c r="J533" s="2" t="s">
        <v>11</v>
      </c>
      <c r="K533" s="2">
        <v>2018</v>
      </c>
      <c r="L533" s="2" t="s">
        <v>41</v>
      </c>
      <c r="M533" s="2">
        <v>19</v>
      </c>
      <c r="N533" s="2">
        <v>37.585999999999999</v>
      </c>
      <c r="O533" s="2" t="s">
        <v>14</v>
      </c>
      <c r="P533" s="2">
        <v>17.844999999999999</v>
      </c>
      <c r="Q533" s="2" t="s">
        <v>13</v>
      </c>
      <c r="R533" s="2">
        <v>21</v>
      </c>
      <c r="S533" s="2">
        <v>19</v>
      </c>
      <c r="T533" s="2" t="s">
        <v>13</v>
      </c>
      <c r="U533" s="2">
        <v>21.014492000000001</v>
      </c>
      <c r="V533" s="2" t="s">
        <v>13</v>
      </c>
      <c r="W533" s="5" t="str" cm="1">
        <f t="array" ref="W533">_xlfn.TEXTJOIN(", ",TRUE, IF(COUNTIF(G533,"*"&amp;Afferenti!$A$1:'Afferenti'!$A$46&amp;"*"), Afferenti!$A$1:'Afferenti'!$A$46, ""))</f>
        <v>FOSSI, MARSILI</v>
      </c>
    </row>
    <row r="534" spans="1:23" x14ac:dyDescent="0.2">
      <c r="A534" s="2" t="s">
        <v>420</v>
      </c>
      <c r="B534" s="2" t="s">
        <v>421</v>
      </c>
      <c r="C534" s="2" t="s">
        <v>422</v>
      </c>
      <c r="E534" s="2" t="s">
        <v>8</v>
      </c>
      <c r="F534" s="2" t="s">
        <v>102</v>
      </c>
      <c r="G534" s="2" t="s">
        <v>459</v>
      </c>
      <c r="H534" s="2">
        <v>2</v>
      </c>
      <c r="I534" s="2" t="s">
        <v>460</v>
      </c>
      <c r="J534" s="2" t="s">
        <v>11</v>
      </c>
      <c r="K534" s="2">
        <v>2017</v>
      </c>
      <c r="L534" s="2" t="s">
        <v>461</v>
      </c>
      <c r="M534" s="2">
        <v>397</v>
      </c>
      <c r="N534" s="2">
        <v>0.13800000000000001</v>
      </c>
      <c r="O534" s="2" t="s">
        <v>13</v>
      </c>
      <c r="P534" s="2">
        <v>10.592000000000001</v>
      </c>
      <c r="Q534" s="2" t="s">
        <v>13</v>
      </c>
      <c r="R534" s="2">
        <v>357</v>
      </c>
      <c r="S534" s="2">
        <v>0.25</v>
      </c>
      <c r="T534" s="2" t="s">
        <v>13</v>
      </c>
      <c r="U534" s="2">
        <v>14.256197999999999</v>
      </c>
      <c r="V534" s="2" t="s">
        <v>13</v>
      </c>
      <c r="W534" s="5" t="str" cm="1">
        <f t="array" ref="W534">_xlfn.TEXTJOIN(", ",TRUE, IF(COUNTIF(G534,"*"&amp;Afferenti!$A$1:'Afferenti'!$A$46&amp;"*"), Afferenti!$A$1:'Afferenti'!$A$46, ""))</f>
        <v>CORSOLINI, FOSSI</v>
      </c>
    </row>
    <row r="535" spans="1:23" x14ac:dyDescent="0.2">
      <c r="A535" s="2" t="s">
        <v>420</v>
      </c>
      <c r="B535" s="2" t="s">
        <v>421</v>
      </c>
      <c r="C535" s="2" t="s">
        <v>422</v>
      </c>
      <c r="E535" s="2" t="s">
        <v>8</v>
      </c>
      <c r="F535" s="2" t="s">
        <v>102</v>
      </c>
      <c r="G535" s="2" t="s">
        <v>107</v>
      </c>
      <c r="H535" s="2">
        <v>3</v>
      </c>
      <c r="I535" s="2" t="s">
        <v>108</v>
      </c>
      <c r="J535" s="2" t="s">
        <v>109</v>
      </c>
      <c r="K535" s="2">
        <v>2018</v>
      </c>
      <c r="W535" s="5" t="str" cm="1">
        <f t="array" ref="W535">_xlfn.TEXTJOIN(", ",TRUE, IF(COUNTIF(G535,"*"&amp;Afferenti!$A$1:'Afferenti'!$A$46&amp;"*"), Afferenti!$A$1:'Afferenti'!$A$46, ""))</f>
        <v>FOSSI</v>
      </c>
    </row>
    <row r="536" spans="1:23" x14ac:dyDescent="0.2">
      <c r="A536" s="2" t="s">
        <v>420</v>
      </c>
      <c r="B536" s="2" t="s">
        <v>421</v>
      </c>
      <c r="C536" s="2" t="s">
        <v>422</v>
      </c>
      <c r="E536" s="2" t="s">
        <v>8</v>
      </c>
      <c r="F536" s="2" t="s">
        <v>102</v>
      </c>
      <c r="G536" s="2" t="s">
        <v>110</v>
      </c>
      <c r="H536" s="2">
        <v>3</v>
      </c>
      <c r="I536" s="2" t="s">
        <v>111</v>
      </c>
      <c r="J536" s="2" t="s">
        <v>109</v>
      </c>
      <c r="K536" s="2">
        <v>2019</v>
      </c>
      <c r="W536" s="5" t="str" cm="1">
        <f t="array" ref="W536">_xlfn.TEXTJOIN(", ",TRUE, IF(COUNTIF(G536,"*"&amp;Afferenti!$A$1:'Afferenti'!$A$46&amp;"*"), Afferenti!$A$1:'Afferenti'!$A$46, ""))</f>
        <v>FOSSI, PANTI</v>
      </c>
    </row>
    <row r="537" spans="1:23" x14ac:dyDescent="0.2">
      <c r="A537" s="2" t="s">
        <v>420</v>
      </c>
      <c r="B537" s="2" t="s">
        <v>421</v>
      </c>
      <c r="C537" s="2" t="s">
        <v>422</v>
      </c>
      <c r="E537" s="2" t="s">
        <v>8</v>
      </c>
      <c r="F537" s="2" t="s">
        <v>102</v>
      </c>
      <c r="G537" s="2" t="s">
        <v>112</v>
      </c>
      <c r="H537" s="2">
        <v>3</v>
      </c>
      <c r="I537" s="2" t="s">
        <v>113</v>
      </c>
      <c r="J537" s="2" t="s">
        <v>109</v>
      </c>
      <c r="K537" s="2">
        <v>2019</v>
      </c>
      <c r="W537" s="5" t="str" cm="1">
        <f t="array" ref="W537">_xlfn.TEXTJOIN(", ",TRUE, IF(COUNTIF(G537,"*"&amp;Afferenti!$A$1:'Afferenti'!$A$46&amp;"*"), Afferenti!$A$1:'Afferenti'!$A$46, ""))</f>
        <v>FOSSI, PANTI</v>
      </c>
    </row>
    <row r="538" spans="1:23" x14ac:dyDescent="0.2">
      <c r="A538" s="2" t="s">
        <v>420</v>
      </c>
      <c r="B538" s="2" t="s">
        <v>421</v>
      </c>
      <c r="C538" s="2" t="s">
        <v>422</v>
      </c>
      <c r="E538" s="2" t="s">
        <v>8</v>
      </c>
      <c r="F538" s="2" t="s">
        <v>102</v>
      </c>
      <c r="G538" s="2" t="s">
        <v>114</v>
      </c>
      <c r="H538" s="2">
        <v>3</v>
      </c>
      <c r="I538" s="2" t="s">
        <v>115</v>
      </c>
      <c r="J538" s="2" t="s">
        <v>92</v>
      </c>
      <c r="K538" s="2">
        <v>2018</v>
      </c>
      <c r="M538" s="2">
        <v>40</v>
      </c>
      <c r="N538" s="2">
        <v>1.1910000000000001</v>
      </c>
      <c r="O538" s="2" t="s">
        <v>13</v>
      </c>
      <c r="W538" s="5" t="str" cm="1">
        <f t="array" ref="W538">_xlfn.TEXTJOIN(", ",TRUE, IF(COUNTIF(G538,"*"&amp;Afferenti!$A$1:'Afferenti'!$A$46&amp;"*"), Afferenti!$A$1:'Afferenti'!$A$46, ""))</f>
        <v>FOSSI, PANTI</v>
      </c>
    </row>
    <row r="539" spans="1:23" x14ac:dyDescent="0.2">
      <c r="A539" s="2" t="s">
        <v>420</v>
      </c>
      <c r="B539" s="2" t="s">
        <v>421</v>
      </c>
      <c r="C539" s="2" t="s">
        <v>422</v>
      </c>
      <c r="E539" s="2" t="s">
        <v>8</v>
      </c>
      <c r="F539" s="2" t="s">
        <v>102</v>
      </c>
      <c r="G539" s="2" t="s">
        <v>114</v>
      </c>
      <c r="H539" s="2">
        <v>3</v>
      </c>
      <c r="I539" s="2" t="s">
        <v>116</v>
      </c>
      <c r="J539" s="2" t="s">
        <v>109</v>
      </c>
      <c r="K539" s="2">
        <v>2017</v>
      </c>
      <c r="W539" s="5" t="str" cm="1">
        <f t="array" ref="W539">_xlfn.TEXTJOIN(", ",TRUE, IF(COUNTIF(G539,"*"&amp;Afferenti!$A$1:'Afferenti'!$A$46&amp;"*"), Afferenti!$A$1:'Afferenti'!$A$46, ""))</f>
        <v>FOSSI, PANTI</v>
      </c>
    </row>
    <row r="540" spans="1:23" x14ac:dyDescent="0.2">
      <c r="A540" s="2" t="s">
        <v>420</v>
      </c>
      <c r="B540" s="2" t="s">
        <v>421</v>
      </c>
      <c r="C540" s="2" t="s">
        <v>422</v>
      </c>
      <c r="E540" s="2" t="s">
        <v>8</v>
      </c>
      <c r="F540" s="2" t="s">
        <v>102</v>
      </c>
      <c r="G540" s="2" t="s">
        <v>114</v>
      </c>
      <c r="H540" s="2">
        <v>3</v>
      </c>
      <c r="I540" s="2" t="s">
        <v>117</v>
      </c>
      <c r="J540" s="2" t="s">
        <v>109</v>
      </c>
      <c r="K540" s="2">
        <v>2018</v>
      </c>
      <c r="W540" s="5" t="str" cm="1">
        <f t="array" ref="W540">_xlfn.TEXTJOIN(", ",TRUE, IF(COUNTIF(G540,"*"&amp;Afferenti!$A$1:'Afferenti'!$A$46&amp;"*"), Afferenti!$A$1:'Afferenti'!$A$46, ""))</f>
        <v>FOSSI, PANTI</v>
      </c>
    </row>
    <row r="541" spans="1:23" x14ac:dyDescent="0.2">
      <c r="A541" s="2" t="s">
        <v>420</v>
      </c>
      <c r="B541" s="2" t="s">
        <v>421</v>
      </c>
      <c r="C541" s="2" t="s">
        <v>422</v>
      </c>
      <c r="E541" s="2" t="s">
        <v>8</v>
      </c>
      <c r="F541" s="2" t="s">
        <v>102</v>
      </c>
      <c r="G541" s="2" t="s">
        <v>114</v>
      </c>
      <c r="H541" s="2">
        <v>3</v>
      </c>
      <c r="I541" s="2" t="s">
        <v>118</v>
      </c>
      <c r="J541" s="2" t="s">
        <v>109</v>
      </c>
      <c r="K541" s="2">
        <v>2018</v>
      </c>
      <c r="W541" s="5" t="str" cm="1">
        <f t="array" ref="W541">_xlfn.TEXTJOIN(", ",TRUE, IF(COUNTIF(G541,"*"&amp;Afferenti!$A$1:'Afferenti'!$A$46&amp;"*"), Afferenti!$A$1:'Afferenti'!$A$46, ""))</f>
        <v>FOSSI, PANTI</v>
      </c>
    </row>
    <row r="542" spans="1:23" x14ac:dyDescent="0.2">
      <c r="A542" s="2" t="s">
        <v>420</v>
      </c>
      <c r="B542" s="2" t="s">
        <v>421</v>
      </c>
      <c r="C542" s="2" t="s">
        <v>422</v>
      </c>
      <c r="E542" s="2" t="s">
        <v>8</v>
      </c>
      <c r="F542" s="2" t="s">
        <v>102</v>
      </c>
      <c r="G542" s="2" t="s">
        <v>114</v>
      </c>
      <c r="H542" s="2">
        <v>3</v>
      </c>
      <c r="I542" s="2" t="s">
        <v>119</v>
      </c>
      <c r="J542" s="2" t="s">
        <v>109</v>
      </c>
      <c r="K542" s="2">
        <v>2019</v>
      </c>
      <c r="W542" s="5" t="str" cm="1">
        <f t="array" ref="W542">_xlfn.TEXTJOIN(", ",TRUE, IF(COUNTIF(G542,"*"&amp;Afferenti!$A$1:'Afferenti'!$A$46&amp;"*"), Afferenti!$A$1:'Afferenti'!$A$46, ""))</f>
        <v>FOSSI, PANTI</v>
      </c>
    </row>
    <row r="543" spans="1:23" x14ac:dyDescent="0.2">
      <c r="A543" s="2" t="s">
        <v>420</v>
      </c>
      <c r="B543" s="2" t="s">
        <v>421</v>
      </c>
      <c r="C543" s="2" t="s">
        <v>422</v>
      </c>
      <c r="E543" s="2" t="s">
        <v>8</v>
      </c>
      <c r="F543" s="2" t="s">
        <v>102</v>
      </c>
      <c r="G543" s="2" t="s">
        <v>120</v>
      </c>
      <c r="H543" s="2">
        <v>3</v>
      </c>
      <c r="I543" s="2" t="s">
        <v>121</v>
      </c>
      <c r="J543" s="2" t="s">
        <v>11</v>
      </c>
      <c r="K543" s="2">
        <v>2018</v>
      </c>
      <c r="L543" s="2" t="s">
        <v>122</v>
      </c>
      <c r="M543" s="2">
        <v>77</v>
      </c>
      <c r="N543" s="2">
        <v>0.45200000000000001</v>
      </c>
      <c r="O543" s="2" t="s">
        <v>13</v>
      </c>
      <c r="P543" s="2">
        <v>12.856999999999999</v>
      </c>
      <c r="Q543" s="2" t="s">
        <v>13</v>
      </c>
      <c r="R543" s="2">
        <v>69</v>
      </c>
      <c r="S543" s="2">
        <v>28.5</v>
      </c>
      <c r="T543" s="2" t="s">
        <v>14</v>
      </c>
      <c r="W543" s="5" t="str" cm="1">
        <f t="array" ref="W543">_xlfn.TEXTJOIN(", ",TRUE, IF(COUNTIF(G543,"*"&amp;Afferenti!$A$1:'Afferenti'!$A$46&amp;"*"), Afferenti!$A$1:'Afferenti'!$A$46, ""))</f>
        <v>FOSSI, PANTI</v>
      </c>
    </row>
    <row r="544" spans="1:23" x14ac:dyDescent="0.2">
      <c r="A544" s="2" t="s">
        <v>420</v>
      </c>
      <c r="B544" s="2" t="s">
        <v>421</v>
      </c>
      <c r="C544" s="2" t="s">
        <v>422</v>
      </c>
      <c r="E544" s="2" t="s">
        <v>8</v>
      </c>
      <c r="F544" s="2" t="s">
        <v>102</v>
      </c>
      <c r="G544" s="2" t="s">
        <v>120</v>
      </c>
      <c r="H544" s="2">
        <v>3</v>
      </c>
      <c r="I544" s="2" t="s">
        <v>123</v>
      </c>
      <c r="J544" s="2" t="s">
        <v>109</v>
      </c>
      <c r="K544" s="2">
        <v>2018</v>
      </c>
      <c r="W544" s="5" t="str" cm="1">
        <f t="array" ref="W544">_xlfn.TEXTJOIN(", ",TRUE, IF(COUNTIF(G544,"*"&amp;Afferenti!$A$1:'Afferenti'!$A$46&amp;"*"), Afferenti!$A$1:'Afferenti'!$A$46, ""))</f>
        <v>FOSSI, PANTI</v>
      </c>
    </row>
    <row r="545" spans="1:23" x14ac:dyDescent="0.2">
      <c r="A545" s="2" t="s">
        <v>420</v>
      </c>
      <c r="B545" s="2" t="s">
        <v>421</v>
      </c>
      <c r="C545" s="2" t="s">
        <v>422</v>
      </c>
      <c r="E545" s="2" t="s">
        <v>8</v>
      </c>
      <c r="F545" s="2" t="s">
        <v>102</v>
      </c>
      <c r="G545" s="2" t="s">
        <v>124</v>
      </c>
      <c r="H545" s="2">
        <v>3</v>
      </c>
      <c r="I545" s="2" t="s">
        <v>125</v>
      </c>
      <c r="J545" s="2" t="s">
        <v>11</v>
      </c>
      <c r="K545" s="2">
        <v>2019</v>
      </c>
      <c r="L545" s="2" t="s">
        <v>126</v>
      </c>
      <c r="M545" s="2">
        <v>79</v>
      </c>
      <c r="N545" s="2">
        <v>4.2999999999999997E-2</v>
      </c>
      <c r="O545" s="2" t="s">
        <v>13</v>
      </c>
      <c r="P545" s="2">
        <v>3.64</v>
      </c>
      <c r="Q545" s="2" t="s">
        <v>13</v>
      </c>
      <c r="R545" s="2">
        <v>61</v>
      </c>
      <c r="S545" s="2">
        <v>5.49</v>
      </c>
      <c r="T545" s="2" t="s">
        <v>13</v>
      </c>
      <c r="U545" s="2">
        <v>7.7359999999999998</v>
      </c>
      <c r="V545" s="2" t="s">
        <v>13</v>
      </c>
      <c r="W545" s="5" t="str" cm="1">
        <f t="array" ref="W545">_xlfn.TEXTJOIN(", ",TRUE, IF(COUNTIF(G545,"*"&amp;Afferenti!$A$1:'Afferenti'!$A$46&amp;"*"), Afferenti!$A$1:'Afferenti'!$A$46, ""))</f>
        <v>FOSSI, PANTI</v>
      </c>
    </row>
    <row r="546" spans="1:23" x14ac:dyDescent="0.2">
      <c r="A546" s="2" t="s">
        <v>420</v>
      </c>
      <c r="B546" s="2" t="s">
        <v>421</v>
      </c>
      <c r="C546" s="2" t="s">
        <v>422</v>
      </c>
      <c r="E546" s="2" t="s">
        <v>8</v>
      </c>
      <c r="F546" s="2" t="s">
        <v>102</v>
      </c>
      <c r="G546" s="2" t="s">
        <v>127</v>
      </c>
      <c r="H546" s="2">
        <v>3</v>
      </c>
      <c r="I546" s="2" t="s">
        <v>128</v>
      </c>
      <c r="J546" s="2" t="s">
        <v>92</v>
      </c>
      <c r="K546" s="2">
        <v>2017</v>
      </c>
      <c r="W546" s="5" t="str" cm="1">
        <f t="array" ref="W546">_xlfn.TEXTJOIN(", ",TRUE, IF(COUNTIF(G546,"*"&amp;Afferenti!$A$1:'Afferenti'!$A$46&amp;"*"), Afferenti!$A$1:'Afferenti'!$A$46, ""))</f>
        <v>FOSSI, PANTI</v>
      </c>
    </row>
    <row r="547" spans="1:23" x14ac:dyDescent="0.2">
      <c r="A547" s="2" t="s">
        <v>420</v>
      </c>
      <c r="B547" s="2" t="s">
        <v>421</v>
      </c>
      <c r="C547" s="2" t="s">
        <v>422</v>
      </c>
      <c r="E547" s="2" t="s">
        <v>8</v>
      </c>
      <c r="F547" s="2" t="s">
        <v>102</v>
      </c>
      <c r="G547" s="2" t="s">
        <v>129</v>
      </c>
      <c r="H547" s="2">
        <v>3</v>
      </c>
      <c r="I547" s="2" t="s">
        <v>130</v>
      </c>
      <c r="J547" s="2" t="s">
        <v>11</v>
      </c>
      <c r="K547" s="2">
        <v>2017</v>
      </c>
      <c r="L547" s="2" t="s">
        <v>126</v>
      </c>
      <c r="M547" s="2">
        <v>70</v>
      </c>
      <c r="N547" s="2">
        <v>4.0369999999999999</v>
      </c>
      <c r="O547" s="2" t="s">
        <v>13</v>
      </c>
      <c r="P547" s="2">
        <v>12.653</v>
      </c>
      <c r="Q547" s="2" t="s">
        <v>13</v>
      </c>
      <c r="R547" s="2">
        <v>62</v>
      </c>
      <c r="S547" s="2">
        <v>8.5500000000000007</v>
      </c>
      <c r="T547" s="2" t="s">
        <v>13</v>
      </c>
      <c r="U547" s="2">
        <v>16.322313000000001</v>
      </c>
      <c r="V547" s="2" t="s">
        <v>13</v>
      </c>
      <c r="W547" s="5" t="str" cm="1">
        <f t="array" ref="W547">_xlfn.TEXTJOIN(", ",TRUE, IF(COUNTIF(G547,"*"&amp;Afferenti!$A$1:'Afferenti'!$A$46&amp;"*"), Afferenti!$A$1:'Afferenti'!$A$46, ""))</f>
        <v>FOSSI</v>
      </c>
    </row>
    <row r="548" spans="1:23" x14ac:dyDescent="0.2">
      <c r="A548" s="2" t="s">
        <v>420</v>
      </c>
      <c r="B548" s="2" t="s">
        <v>421</v>
      </c>
      <c r="C548" s="2" t="s">
        <v>422</v>
      </c>
      <c r="E548" s="2" t="s">
        <v>8</v>
      </c>
      <c r="F548" s="2" t="s">
        <v>102</v>
      </c>
      <c r="G548" s="2" t="s">
        <v>462</v>
      </c>
      <c r="H548" s="2">
        <v>3</v>
      </c>
      <c r="I548" s="2" t="s">
        <v>463</v>
      </c>
      <c r="J548" s="2" t="s">
        <v>109</v>
      </c>
      <c r="K548" s="2">
        <v>2018</v>
      </c>
      <c r="W548" s="5" t="str" cm="1">
        <f t="array" ref="W548">_xlfn.TEXTJOIN(", ",TRUE, IF(COUNTIF(G548,"*"&amp;Afferenti!$A$1:'Afferenti'!$A$46&amp;"*"), Afferenti!$A$1:'Afferenti'!$A$46, ""))</f>
        <v>CALIANI, CASINI, FOSSI</v>
      </c>
    </row>
    <row r="549" spans="1:23" x14ac:dyDescent="0.2">
      <c r="A549" s="2" t="s">
        <v>420</v>
      </c>
      <c r="B549" s="2" t="s">
        <v>421</v>
      </c>
      <c r="C549" s="2" t="s">
        <v>422</v>
      </c>
      <c r="E549" s="2" t="s">
        <v>8</v>
      </c>
      <c r="F549" s="2" t="s">
        <v>102</v>
      </c>
      <c r="G549" s="2" t="s">
        <v>464</v>
      </c>
      <c r="H549" s="2">
        <v>3</v>
      </c>
      <c r="I549" s="2" t="s">
        <v>465</v>
      </c>
      <c r="J549" s="2" t="s">
        <v>109</v>
      </c>
      <c r="K549" s="2">
        <v>2019</v>
      </c>
      <c r="L549" s="2" t="s">
        <v>449</v>
      </c>
      <c r="W549" s="5" t="str" cm="1">
        <f t="array" ref="W549">_xlfn.TEXTJOIN(", ",TRUE, IF(COUNTIF(G549,"*"&amp;Afferenti!$A$1:'Afferenti'!$A$46&amp;"*"), Afferenti!$A$1:'Afferenti'!$A$46, ""))</f>
        <v>FOSSI, PANTI</v>
      </c>
    </row>
    <row r="550" spans="1:23" x14ac:dyDescent="0.2">
      <c r="A550" s="2" t="s">
        <v>420</v>
      </c>
      <c r="B550" s="2" t="s">
        <v>421</v>
      </c>
      <c r="C550" s="2" t="s">
        <v>422</v>
      </c>
      <c r="E550" s="2" t="s">
        <v>8</v>
      </c>
      <c r="F550" s="2" t="s">
        <v>102</v>
      </c>
      <c r="G550" s="2" t="s">
        <v>466</v>
      </c>
      <c r="H550" s="2">
        <v>3</v>
      </c>
      <c r="I550" s="2" t="s">
        <v>467</v>
      </c>
      <c r="J550" s="2" t="s">
        <v>11</v>
      </c>
      <c r="K550" s="2">
        <v>2019</v>
      </c>
      <c r="L550" s="2" t="s">
        <v>41</v>
      </c>
      <c r="M550" s="2">
        <v>168</v>
      </c>
      <c r="N550" s="2">
        <v>1.625</v>
      </c>
      <c r="O550" s="2" t="s">
        <v>13</v>
      </c>
      <c r="P550" s="2">
        <v>17.471</v>
      </c>
      <c r="Q550" s="2" t="s">
        <v>13</v>
      </c>
      <c r="R550" s="2">
        <v>158</v>
      </c>
      <c r="S550" s="2">
        <v>1.31</v>
      </c>
      <c r="T550" s="2" t="s">
        <v>13</v>
      </c>
      <c r="U550" s="2">
        <v>23.239000000000001</v>
      </c>
      <c r="V550" s="2" t="s">
        <v>13</v>
      </c>
      <c r="W550" s="5" t="str" cm="1">
        <f t="array" ref="W550">_xlfn.TEXTJOIN(", ",TRUE, IF(COUNTIF(G550,"*"&amp;Afferenti!$A$1:'Afferenti'!$A$46&amp;"*"), Afferenti!$A$1:'Afferenti'!$A$46, ""))</f>
        <v>FOSSI, PANTI</v>
      </c>
    </row>
    <row r="551" spans="1:23" x14ac:dyDescent="0.2">
      <c r="A551" s="2" t="s">
        <v>420</v>
      </c>
      <c r="B551" s="2" t="s">
        <v>421</v>
      </c>
      <c r="C551" s="2" t="s">
        <v>422</v>
      </c>
      <c r="E551" s="2" t="s">
        <v>8</v>
      </c>
      <c r="F551" s="2" t="s">
        <v>102</v>
      </c>
      <c r="G551" s="2" t="s">
        <v>466</v>
      </c>
      <c r="H551" s="2">
        <v>3</v>
      </c>
      <c r="I551" s="2" t="s">
        <v>468</v>
      </c>
      <c r="J551" s="2" t="s">
        <v>43</v>
      </c>
      <c r="K551" s="2">
        <v>2018</v>
      </c>
      <c r="W551" s="5" t="str" cm="1">
        <f t="array" ref="W551">_xlfn.TEXTJOIN(", ",TRUE, IF(COUNTIF(G551,"*"&amp;Afferenti!$A$1:'Afferenti'!$A$46&amp;"*"), Afferenti!$A$1:'Afferenti'!$A$46, ""))</f>
        <v>FOSSI, PANTI</v>
      </c>
    </row>
    <row r="552" spans="1:23" x14ac:dyDescent="0.2">
      <c r="A552" s="2" t="s">
        <v>420</v>
      </c>
      <c r="B552" s="2" t="s">
        <v>421</v>
      </c>
      <c r="C552" s="2" t="s">
        <v>422</v>
      </c>
      <c r="E552" s="2" t="s">
        <v>8</v>
      </c>
      <c r="F552" s="2" t="s">
        <v>102</v>
      </c>
      <c r="G552" s="2" t="s">
        <v>469</v>
      </c>
      <c r="H552" s="2">
        <v>3</v>
      </c>
      <c r="I552" s="2" t="s">
        <v>470</v>
      </c>
      <c r="J552" s="2" t="s">
        <v>109</v>
      </c>
      <c r="K552" s="2">
        <v>2018</v>
      </c>
      <c r="W552" s="5" t="str" cm="1">
        <f t="array" ref="W552">_xlfn.TEXTJOIN(", ",TRUE, IF(COUNTIF(G552,"*"&amp;Afferenti!$A$1:'Afferenti'!$A$46&amp;"*"), Afferenti!$A$1:'Afferenti'!$A$46, ""))</f>
        <v>FOSSI, PANTI</v>
      </c>
    </row>
    <row r="553" spans="1:23" x14ac:dyDescent="0.2">
      <c r="A553" s="2" t="s">
        <v>420</v>
      </c>
      <c r="B553" s="2" t="s">
        <v>421</v>
      </c>
      <c r="C553" s="2" t="s">
        <v>422</v>
      </c>
      <c r="E553" s="2" t="s">
        <v>8</v>
      </c>
      <c r="F553" s="2" t="s">
        <v>102</v>
      </c>
      <c r="G553" s="2" t="s">
        <v>471</v>
      </c>
      <c r="H553" s="2">
        <v>3</v>
      </c>
      <c r="I553" s="2" t="s">
        <v>472</v>
      </c>
      <c r="J553" s="2" t="s">
        <v>11</v>
      </c>
      <c r="K553" s="2">
        <v>2016</v>
      </c>
      <c r="L553" s="2" t="s">
        <v>331</v>
      </c>
      <c r="M553" s="2">
        <v>30</v>
      </c>
      <c r="N553" s="2">
        <v>14.7</v>
      </c>
      <c r="O553" s="2" t="s">
        <v>13</v>
      </c>
      <c r="P553" s="2">
        <v>13.721</v>
      </c>
      <c r="Q553" s="2" t="s">
        <v>13</v>
      </c>
      <c r="R553" s="2">
        <v>27</v>
      </c>
      <c r="S553" s="2">
        <v>23.12</v>
      </c>
      <c r="T553" s="2" t="s">
        <v>13</v>
      </c>
      <c r="U553" s="2">
        <v>29.039300000000001</v>
      </c>
      <c r="V553" s="2" t="s">
        <v>14</v>
      </c>
      <c r="W553" s="5" t="str" cm="1">
        <f t="array" ref="W553">_xlfn.TEXTJOIN(", ",TRUE, IF(COUNTIF(G553,"*"&amp;Afferenti!$A$1:'Afferenti'!$A$46&amp;"*"), Afferenti!$A$1:'Afferenti'!$A$46, ""))</f>
        <v>FOSSI, MARSILI, PANTI</v>
      </c>
    </row>
    <row r="554" spans="1:23" x14ac:dyDescent="0.2">
      <c r="A554" s="2" t="s">
        <v>420</v>
      </c>
      <c r="B554" s="2" t="s">
        <v>421</v>
      </c>
      <c r="C554" s="2" t="s">
        <v>422</v>
      </c>
      <c r="E554" s="2" t="s">
        <v>8</v>
      </c>
      <c r="F554" s="2" t="s">
        <v>102</v>
      </c>
      <c r="G554" s="2" t="s">
        <v>471</v>
      </c>
      <c r="H554" s="2">
        <v>3</v>
      </c>
      <c r="I554" s="2" t="s">
        <v>473</v>
      </c>
      <c r="J554" s="2" t="s">
        <v>43</v>
      </c>
      <c r="K554" s="2">
        <v>2015</v>
      </c>
      <c r="W554" s="5" t="str" cm="1">
        <f t="array" ref="W554">_xlfn.TEXTJOIN(", ",TRUE, IF(COUNTIF(G554,"*"&amp;Afferenti!$A$1:'Afferenti'!$A$46&amp;"*"), Afferenti!$A$1:'Afferenti'!$A$46, ""))</f>
        <v>FOSSI, MARSILI, PANTI</v>
      </c>
    </row>
    <row r="555" spans="1:23" x14ac:dyDescent="0.2">
      <c r="A555" s="2" t="s">
        <v>420</v>
      </c>
      <c r="B555" s="2" t="s">
        <v>421</v>
      </c>
      <c r="C555" s="2" t="s">
        <v>422</v>
      </c>
      <c r="E555" s="2" t="s">
        <v>8</v>
      </c>
      <c r="F555" s="2" t="s">
        <v>102</v>
      </c>
      <c r="G555" s="2" t="s">
        <v>474</v>
      </c>
      <c r="H555" s="2">
        <v>3</v>
      </c>
      <c r="I555" s="2" t="s">
        <v>475</v>
      </c>
      <c r="J555" s="2" t="s">
        <v>476</v>
      </c>
      <c r="K555" s="2">
        <v>2017</v>
      </c>
      <c r="W555" s="5" t="str" cm="1">
        <f t="array" ref="W555">_xlfn.TEXTJOIN(", ",TRUE, IF(COUNTIF(G555,"*"&amp;Afferenti!$A$1:'Afferenti'!$A$46&amp;"*"), Afferenti!$A$1:'Afferenti'!$A$46, ""))</f>
        <v>FOSSI, MARSILI</v>
      </c>
    </row>
    <row r="556" spans="1:23" x14ac:dyDescent="0.2">
      <c r="A556" s="2" t="s">
        <v>420</v>
      </c>
      <c r="B556" s="2" t="s">
        <v>421</v>
      </c>
      <c r="C556" s="2" t="s">
        <v>422</v>
      </c>
      <c r="E556" s="2" t="s">
        <v>8</v>
      </c>
      <c r="F556" s="2" t="s">
        <v>102</v>
      </c>
      <c r="G556" s="2" t="s">
        <v>477</v>
      </c>
      <c r="H556" s="2">
        <v>3</v>
      </c>
      <c r="I556" s="2" t="s">
        <v>478</v>
      </c>
      <c r="J556" s="2" t="s">
        <v>109</v>
      </c>
      <c r="K556" s="2">
        <v>2018</v>
      </c>
      <c r="W556" s="5" t="str" cm="1">
        <f t="array" ref="W556">_xlfn.TEXTJOIN(", ",TRUE, IF(COUNTIF(G556,"*"&amp;Afferenti!$A$1:'Afferenti'!$A$46&amp;"*"), Afferenti!$A$1:'Afferenti'!$A$46, ""))</f>
        <v>FOSSI, MARSILI</v>
      </c>
    </row>
    <row r="557" spans="1:23" x14ac:dyDescent="0.2">
      <c r="A557" s="2" t="s">
        <v>420</v>
      </c>
      <c r="B557" s="2" t="s">
        <v>421</v>
      </c>
      <c r="C557" s="2" t="s">
        <v>422</v>
      </c>
      <c r="E557" s="2" t="s">
        <v>8</v>
      </c>
      <c r="F557" s="2" t="s">
        <v>102</v>
      </c>
      <c r="G557" s="2" t="s">
        <v>477</v>
      </c>
      <c r="H557" s="2">
        <v>3</v>
      </c>
      <c r="I557" s="2" t="s">
        <v>479</v>
      </c>
      <c r="J557" s="2" t="s">
        <v>43</v>
      </c>
      <c r="K557" s="2">
        <v>2018</v>
      </c>
      <c r="W557" s="5" t="str" cm="1">
        <f t="array" ref="W557">_xlfn.TEXTJOIN(", ",TRUE, IF(COUNTIF(G557,"*"&amp;Afferenti!$A$1:'Afferenti'!$A$46&amp;"*"), Afferenti!$A$1:'Afferenti'!$A$46, ""))</f>
        <v>FOSSI, MARSILI</v>
      </c>
    </row>
    <row r="558" spans="1:23" x14ac:dyDescent="0.2">
      <c r="A558" s="2" t="s">
        <v>420</v>
      </c>
      <c r="B558" s="2" t="s">
        <v>421</v>
      </c>
      <c r="C558" s="2" t="s">
        <v>422</v>
      </c>
      <c r="E558" s="2" t="s">
        <v>8</v>
      </c>
      <c r="F558" s="2" t="s">
        <v>102</v>
      </c>
      <c r="G558" s="2" t="s">
        <v>480</v>
      </c>
      <c r="H558" s="2">
        <v>3</v>
      </c>
      <c r="I558" s="2" t="s">
        <v>481</v>
      </c>
      <c r="J558" s="2" t="s">
        <v>43</v>
      </c>
      <c r="K558" s="2">
        <v>2018</v>
      </c>
      <c r="W558" s="5" t="str" cm="1">
        <f t="array" ref="W558">_xlfn.TEXTJOIN(", ",TRUE, IF(COUNTIF(G558,"*"&amp;Afferenti!$A$1:'Afferenti'!$A$46&amp;"*"), Afferenti!$A$1:'Afferenti'!$A$46, ""))</f>
        <v>FOSSI, MARSILI</v>
      </c>
    </row>
    <row r="559" spans="1:23" x14ac:dyDescent="0.2">
      <c r="A559" s="2" t="s">
        <v>420</v>
      </c>
      <c r="B559" s="2" t="s">
        <v>421</v>
      </c>
      <c r="C559" s="2" t="s">
        <v>422</v>
      </c>
      <c r="E559" s="2" t="s">
        <v>8</v>
      </c>
      <c r="F559" s="2" t="s">
        <v>102</v>
      </c>
      <c r="G559" s="2" t="s">
        <v>133</v>
      </c>
      <c r="H559" s="2">
        <v>4</v>
      </c>
      <c r="I559" s="2" t="s">
        <v>134</v>
      </c>
      <c r="J559" s="2" t="s">
        <v>11</v>
      </c>
      <c r="K559" s="2">
        <v>2019</v>
      </c>
      <c r="L559" s="2" t="s">
        <v>135</v>
      </c>
      <c r="M559" s="2">
        <v>24</v>
      </c>
      <c r="N559" s="2">
        <v>9.6150000000000002</v>
      </c>
      <c r="O559" s="2" t="s">
        <v>13</v>
      </c>
      <c r="P559" s="2">
        <v>45.472000000000001</v>
      </c>
      <c r="Q559" s="2" t="s">
        <v>14</v>
      </c>
      <c r="R559" s="2">
        <v>18</v>
      </c>
      <c r="S559" s="2">
        <v>17.690000000000001</v>
      </c>
      <c r="T559" s="2" t="s">
        <v>13</v>
      </c>
      <c r="U559" s="2">
        <v>39.72</v>
      </c>
      <c r="V559" s="2" t="s">
        <v>14</v>
      </c>
      <c r="W559" s="5" t="str" cm="1">
        <f t="array" ref="W559">_xlfn.TEXTJOIN(", ",TRUE, IF(COUNTIF(G559,"*"&amp;Afferenti!$A$1:'Afferenti'!$A$46&amp;"*"), Afferenti!$A$1:'Afferenti'!$A$46, ""))</f>
        <v>FOSSI</v>
      </c>
    </row>
    <row r="560" spans="1:23" x14ac:dyDescent="0.2">
      <c r="A560" s="2" t="s">
        <v>420</v>
      </c>
      <c r="B560" s="2" t="s">
        <v>421</v>
      </c>
      <c r="C560" s="2" t="s">
        <v>422</v>
      </c>
      <c r="E560" s="2" t="s">
        <v>8</v>
      </c>
      <c r="F560" s="2" t="s">
        <v>102</v>
      </c>
      <c r="G560" s="2" t="s">
        <v>136</v>
      </c>
      <c r="H560" s="2">
        <v>4</v>
      </c>
      <c r="I560" s="2" t="s">
        <v>137</v>
      </c>
      <c r="J560" s="2" t="s">
        <v>109</v>
      </c>
      <c r="K560" s="2">
        <v>2017</v>
      </c>
      <c r="W560" s="5" t="str" cm="1">
        <f t="array" ref="W560">_xlfn.TEXTJOIN(", ",TRUE, IF(COUNTIF(G560,"*"&amp;Afferenti!$A$1:'Afferenti'!$A$46&amp;"*"), Afferenti!$A$1:'Afferenti'!$A$46, ""))</f>
        <v>FOSSI, PANTI</v>
      </c>
    </row>
    <row r="561" spans="1:23" x14ac:dyDescent="0.2">
      <c r="A561" s="2" t="s">
        <v>420</v>
      </c>
      <c r="B561" s="2" t="s">
        <v>421</v>
      </c>
      <c r="C561" s="2" t="s">
        <v>422</v>
      </c>
      <c r="E561" s="2" t="s">
        <v>8</v>
      </c>
      <c r="F561" s="2" t="s">
        <v>102</v>
      </c>
      <c r="G561" s="2" t="s">
        <v>138</v>
      </c>
      <c r="H561" s="2">
        <v>4</v>
      </c>
      <c r="I561" s="2" t="s">
        <v>139</v>
      </c>
      <c r="J561" s="2" t="s">
        <v>109</v>
      </c>
      <c r="K561" s="2">
        <v>2018</v>
      </c>
      <c r="W561" s="5" t="str" cm="1">
        <f t="array" ref="W561">_xlfn.TEXTJOIN(", ",TRUE, IF(COUNTIF(G561,"*"&amp;Afferenti!$A$1:'Afferenti'!$A$46&amp;"*"), Afferenti!$A$1:'Afferenti'!$A$46, ""))</f>
        <v>FOSSI, PANTI</v>
      </c>
    </row>
    <row r="562" spans="1:23" x14ac:dyDescent="0.2">
      <c r="A562" s="2" t="s">
        <v>420</v>
      </c>
      <c r="B562" s="2" t="s">
        <v>421</v>
      </c>
      <c r="C562" s="2" t="s">
        <v>422</v>
      </c>
      <c r="E562" s="2" t="s">
        <v>8</v>
      </c>
      <c r="F562" s="2" t="s">
        <v>102</v>
      </c>
      <c r="G562" s="2" t="s">
        <v>140</v>
      </c>
      <c r="H562" s="2">
        <v>4</v>
      </c>
      <c r="I562" s="2" t="s">
        <v>141</v>
      </c>
      <c r="J562" s="2" t="s">
        <v>109</v>
      </c>
      <c r="K562" s="2">
        <v>2019</v>
      </c>
      <c r="W562" s="5" t="str" cm="1">
        <f t="array" ref="W562">_xlfn.TEXTJOIN(", ",TRUE, IF(COUNTIF(G562,"*"&amp;Afferenti!$A$1:'Afferenti'!$A$46&amp;"*"), Afferenti!$A$1:'Afferenti'!$A$46, ""))</f>
        <v>FOSSI, PANTI</v>
      </c>
    </row>
    <row r="563" spans="1:23" x14ac:dyDescent="0.2">
      <c r="A563" s="2" t="s">
        <v>420</v>
      </c>
      <c r="B563" s="2" t="s">
        <v>421</v>
      </c>
      <c r="C563" s="2" t="s">
        <v>422</v>
      </c>
      <c r="E563" s="2" t="s">
        <v>8</v>
      </c>
      <c r="F563" s="2" t="s">
        <v>102</v>
      </c>
      <c r="G563" s="2" t="s">
        <v>482</v>
      </c>
      <c r="H563" s="2">
        <v>4</v>
      </c>
      <c r="I563" s="2" t="s">
        <v>483</v>
      </c>
      <c r="J563" s="2" t="s">
        <v>43</v>
      </c>
      <c r="K563" s="2">
        <v>2019</v>
      </c>
      <c r="L563" s="2" t="s">
        <v>484</v>
      </c>
      <c r="W563" s="5" t="str" cm="1">
        <f t="array" ref="W563">_xlfn.TEXTJOIN(", ",TRUE, IF(COUNTIF(G563,"*"&amp;Afferenti!$A$1:'Afferenti'!$A$46&amp;"*"), Afferenti!$A$1:'Afferenti'!$A$46, ""))</f>
        <v>CALIANI, CASINI, FOSSI</v>
      </c>
    </row>
    <row r="564" spans="1:23" x14ac:dyDescent="0.2">
      <c r="A564" s="2" t="s">
        <v>420</v>
      </c>
      <c r="B564" s="2" t="s">
        <v>421</v>
      </c>
      <c r="C564" s="2" t="s">
        <v>422</v>
      </c>
      <c r="E564" s="2" t="s">
        <v>8</v>
      </c>
      <c r="F564" s="2" t="s">
        <v>102</v>
      </c>
      <c r="G564" s="2" t="s">
        <v>142</v>
      </c>
      <c r="H564" s="2">
        <v>4</v>
      </c>
      <c r="I564" s="2" t="s">
        <v>143</v>
      </c>
      <c r="J564" s="2" t="s">
        <v>92</v>
      </c>
      <c r="K564" s="2">
        <v>2016</v>
      </c>
      <c r="W564" s="5" t="str" cm="1">
        <f t="array" ref="W564">_xlfn.TEXTJOIN(", ",TRUE, IF(COUNTIF(G564,"*"&amp;Afferenti!$A$1:'Afferenti'!$A$46&amp;"*"), Afferenti!$A$1:'Afferenti'!$A$46, ""))</f>
        <v>CASINI, FOSSI, MARSILI</v>
      </c>
    </row>
    <row r="565" spans="1:23" x14ac:dyDescent="0.2">
      <c r="A565" s="2" t="s">
        <v>420</v>
      </c>
      <c r="B565" s="2" t="s">
        <v>421</v>
      </c>
      <c r="C565" s="2" t="s">
        <v>422</v>
      </c>
      <c r="E565" s="2" t="s">
        <v>8</v>
      </c>
      <c r="F565" s="2" t="s">
        <v>102</v>
      </c>
      <c r="G565" s="2" t="s">
        <v>144</v>
      </c>
      <c r="H565" s="2">
        <v>4</v>
      </c>
      <c r="I565" s="2" t="s">
        <v>145</v>
      </c>
      <c r="J565" s="2" t="s">
        <v>43</v>
      </c>
      <c r="K565" s="2">
        <v>2016</v>
      </c>
      <c r="W565" s="5" t="str" cm="1">
        <f t="array" ref="W565">_xlfn.TEXTJOIN(", ",TRUE, IF(COUNTIF(G565,"*"&amp;Afferenti!$A$1:'Afferenti'!$A$46&amp;"*"), Afferenti!$A$1:'Afferenti'!$A$46, ""))</f>
        <v>FOSSI, MARSILI, PANTI</v>
      </c>
    </row>
    <row r="566" spans="1:23" x14ac:dyDescent="0.2">
      <c r="A566" s="2" t="s">
        <v>420</v>
      </c>
      <c r="B566" s="2" t="s">
        <v>421</v>
      </c>
      <c r="C566" s="2" t="s">
        <v>422</v>
      </c>
      <c r="E566" s="2" t="s">
        <v>8</v>
      </c>
      <c r="F566" s="2" t="s">
        <v>102</v>
      </c>
      <c r="G566" s="2" t="s">
        <v>146</v>
      </c>
      <c r="H566" s="2">
        <v>4</v>
      </c>
      <c r="I566" s="2" t="s">
        <v>147</v>
      </c>
      <c r="J566" s="2" t="s">
        <v>43</v>
      </c>
      <c r="K566" s="2">
        <v>2016</v>
      </c>
      <c r="W566" s="5" t="str" cm="1">
        <f t="array" ref="W566">_xlfn.TEXTJOIN(", ",TRUE, IF(COUNTIF(G566,"*"&amp;Afferenti!$A$1:'Afferenti'!$A$46&amp;"*"), Afferenti!$A$1:'Afferenti'!$A$46, ""))</f>
        <v>FOSSI, MARSILI, PANTI</v>
      </c>
    </row>
    <row r="567" spans="1:23" x14ac:dyDescent="0.2">
      <c r="A567" s="2" t="s">
        <v>420</v>
      </c>
      <c r="B567" s="2" t="s">
        <v>421</v>
      </c>
      <c r="C567" s="2" t="s">
        <v>422</v>
      </c>
      <c r="E567" s="2" t="s">
        <v>8</v>
      </c>
      <c r="F567" s="2" t="s">
        <v>102</v>
      </c>
      <c r="G567" s="2" t="s">
        <v>148</v>
      </c>
      <c r="H567" s="2">
        <v>4</v>
      </c>
      <c r="I567" s="2" t="s">
        <v>149</v>
      </c>
      <c r="J567" s="2" t="s">
        <v>92</v>
      </c>
      <c r="K567" s="2">
        <v>2017</v>
      </c>
      <c r="W567" s="5" t="str" cm="1">
        <f t="array" ref="W567">_xlfn.TEXTJOIN(", ",TRUE, IF(COUNTIF(G567,"*"&amp;Afferenti!$A$1:'Afferenti'!$A$46&amp;"*"), Afferenti!$A$1:'Afferenti'!$A$46, ""))</f>
        <v>FOSSI, MARSILI, PANTI</v>
      </c>
    </row>
    <row r="568" spans="1:23" x14ac:dyDescent="0.2">
      <c r="A568" s="2" t="s">
        <v>420</v>
      </c>
      <c r="B568" s="2" t="s">
        <v>421</v>
      </c>
      <c r="C568" s="2" t="s">
        <v>422</v>
      </c>
      <c r="E568" s="2" t="s">
        <v>8</v>
      </c>
      <c r="F568" s="2" t="s">
        <v>102</v>
      </c>
      <c r="G568" s="2" t="s">
        <v>150</v>
      </c>
      <c r="H568" s="2">
        <v>4</v>
      </c>
      <c r="I568" s="2" t="s">
        <v>151</v>
      </c>
      <c r="J568" s="2" t="s">
        <v>43</v>
      </c>
      <c r="K568" s="2">
        <v>2016</v>
      </c>
      <c r="W568" s="5" t="str" cm="1">
        <f t="array" ref="W568">_xlfn.TEXTJOIN(", ",TRUE, IF(COUNTIF(G568,"*"&amp;Afferenti!$A$1:'Afferenti'!$A$46&amp;"*"), Afferenti!$A$1:'Afferenti'!$A$46, ""))</f>
        <v>FOSSI, MARSILI, PANTI</v>
      </c>
    </row>
    <row r="569" spans="1:23" x14ac:dyDescent="0.2">
      <c r="A569" s="2" t="s">
        <v>420</v>
      </c>
      <c r="B569" s="2" t="s">
        <v>421</v>
      </c>
      <c r="C569" s="2" t="s">
        <v>422</v>
      </c>
      <c r="E569" s="2" t="s">
        <v>8</v>
      </c>
      <c r="F569" s="2" t="s">
        <v>102</v>
      </c>
      <c r="G569" s="2" t="s">
        <v>152</v>
      </c>
      <c r="H569" s="2">
        <v>4</v>
      </c>
      <c r="I569" s="2" t="s">
        <v>153</v>
      </c>
      <c r="J569" s="2" t="s">
        <v>11</v>
      </c>
      <c r="K569" s="2">
        <v>2015</v>
      </c>
      <c r="L569" s="2" t="s">
        <v>154</v>
      </c>
      <c r="M569" s="2">
        <v>70</v>
      </c>
      <c r="N569" s="2">
        <v>3.581</v>
      </c>
      <c r="O569" s="2" t="s">
        <v>13</v>
      </c>
      <c r="P569" s="2">
        <v>3.4000000000000002E-2</v>
      </c>
      <c r="Q569" s="2" t="s">
        <v>13</v>
      </c>
      <c r="R569" s="2">
        <v>64</v>
      </c>
      <c r="S569" s="2">
        <v>6.26</v>
      </c>
      <c r="T569" s="2" t="s">
        <v>13</v>
      </c>
      <c r="U569" s="2">
        <v>31.777999999999999</v>
      </c>
      <c r="V569" s="2" t="s">
        <v>14</v>
      </c>
      <c r="W569" s="5" t="str" cm="1">
        <f t="array" ref="W569">_xlfn.TEXTJOIN(", ",TRUE, IF(COUNTIF(G569,"*"&amp;Afferenti!$A$1:'Afferenti'!$A$46&amp;"*"), Afferenti!$A$1:'Afferenti'!$A$46, ""))</f>
        <v>FOSSI, PANTI</v>
      </c>
    </row>
    <row r="570" spans="1:23" x14ac:dyDescent="0.2">
      <c r="A570" s="2" t="s">
        <v>420</v>
      </c>
      <c r="B570" s="2" t="s">
        <v>421</v>
      </c>
      <c r="C570" s="2" t="s">
        <v>422</v>
      </c>
      <c r="E570" s="2" t="s">
        <v>8</v>
      </c>
      <c r="F570" s="2" t="s">
        <v>102</v>
      </c>
      <c r="G570" s="2" t="s">
        <v>485</v>
      </c>
      <c r="H570" s="2">
        <v>4</v>
      </c>
      <c r="I570" s="2" t="s">
        <v>486</v>
      </c>
      <c r="J570" s="2" t="s">
        <v>11</v>
      </c>
      <c r="K570" s="2">
        <v>2019</v>
      </c>
      <c r="L570" s="2" t="s">
        <v>487</v>
      </c>
      <c r="M570" s="2">
        <v>9</v>
      </c>
      <c r="N570" s="2">
        <v>23.225999999999999</v>
      </c>
      <c r="O570" s="2" t="s">
        <v>13</v>
      </c>
      <c r="P570" s="2">
        <v>20.099</v>
      </c>
      <c r="Q570" s="2" t="s">
        <v>13</v>
      </c>
      <c r="R570" s="2">
        <v>8</v>
      </c>
      <c r="S570" s="2">
        <v>32.46</v>
      </c>
      <c r="T570" s="2" t="s">
        <v>14</v>
      </c>
      <c r="U570" s="2">
        <v>25.177</v>
      </c>
      <c r="V570" s="2" t="s">
        <v>14</v>
      </c>
      <c r="W570" s="5" t="str" cm="1">
        <f t="array" ref="W570">_xlfn.TEXTJOIN(", ",TRUE, IF(COUNTIF(G570,"*"&amp;Afferenti!$A$1:'Afferenti'!$A$46&amp;"*"), Afferenti!$A$1:'Afferenti'!$A$46, ""))</f>
        <v>CALIANI, CASINI, FOSSI</v>
      </c>
    </row>
    <row r="571" spans="1:23" x14ac:dyDescent="0.2">
      <c r="A571" s="2" t="s">
        <v>420</v>
      </c>
      <c r="B571" s="2" t="s">
        <v>421</v>
      </c>
      <c r="C571" s="2" t="s">
        <v>422</v>
      </c>
      <c r="E571" s="2" t="s">
        <v>8</v>
      </c>
      <c r="F571" s="2" t="s">
        <v>102</v>
      </c>
      <c r="G571" s="2" t="s">
        <v>488</v>
      </c>
      <c r="H571" s="2">
        <v>4</v>
      </c>
      <c r="I571" s="2" t="s">
        <v>489</v>
      </c>
      <c r="J571" s="2" t="s">
        <v>476</v>
      </c>
      <c r="K571" s="2">
        <v>2017</v>
      </c>
      <c r="W571" s="5" t="str" cm="1">
        <f t="array" ref="W571">_xlfn.TEXTJOIN(", ",TRUE, IF(COUNTIF(G571,"*"&amp;Afferenti!$A$1:'Afferenti'!$A$46&amp;"*"), Afferenti!$A$1:'Afferenti'!$A$46, ""))</f>
        <v>FOSSI, MARSILI</v>
      </c>
    </row>
    <row r="572" spans="1:23" x14ac:dyDescent="0.2">
      <c r="A572" s="2" t="s">
        <v>420</v>
      </c>
      <c r="B572" s="2" t="s">
        <v>421</v>
      </c>
      <c r="C572" s="2" t="s">
        <v>422</v>
      </c>
      <c r="E572" s="2" t="s">
        <v>8</v>
      </c>
      <c r="F572" s="2" t="s">
        <v>102</v>
      </c>
      <c r="G572" s="2" t="s">
        <v>155</v>
      </c>
      <c r="H572" s="2">
        <v>5</v>
      </c>
      <c r="I572" s="2" t="s">
        <v>156</v>
      </c>
      <c r="J572" s="2" t="s">
        <v>11</v>
      </c>
      <c r="K572" s="2">
        <v>2019</v>
      </c>
      <c r="L572" s="2" t="s">
        <v>105</v>
      </c>
      <c r="M572" s="2">
        <v>125</v>
      </c>
      <c r="N572" s="2">
        <v>0.185</v>
      </c>
      <c r="O572" s="2" t="s">
        <v>13</v>
      </c>
      <c r="P572" s="2">
        <v>3.1749999999999998</v>
      </c>
      <c r="Q572" s="2" t="s">
        <v>13</v>
      </c>
      <c r="R572" s="2">
        <v>116</v>
      </c>
      <c r="S572" s="2">
        <v>1.29</v>
      </c>
      <c r="T572" s="2" t="s">
        <v>13</v>
      </c>
      <c r="U572" s="2">
        <v>25.849</v>
      </c>
      <c r="V572" s="2" t="s">
        <v>14</v>
      </c>
      <c r="W572" s="5" t="str" cm="1">
        <f t="array" ref="W572">_xlfn.TEXTJOIN(", ",TRUE, IF(COUNTIF(G572,"*"&amp;Afferenti!$A$1:'Afferenti'!$A$46&amp;"*"), Afferenti!$A$1:'Afferenti'!$A$46, ""))</f>
        <v>CASINI, FOSSI</v>
      </c>
    </row>
    <row r="573" spans="1:23" x14ac:dyDescent="0.2">
      <c r="A573" s="2" t="s">
        <v>420</v>
      </c>
      <c r="B573" s="2" t="s">
        <v>421</v>
      </c>
      <c r="C573" s="2" t="s">
        <v>422</v>
      </c>
      <c r="E573" s="2" t="s">
        <v>8</v>
      </c>
      <c r="F573" s="2" t="s">
        <v>102</v>
      </c>
      <c r="G573" s="2" t="s">
        <v>490</v>
      </c>
      <c r="H573" s="2">
        <v>5</v>
      </c>
      <c r="I573" s="2" t="s">
        <v>491</v>
      </c>
      <c r="J573" s="2" t="s">
        <v>11</v>
      </c>
      <c r="K573" s="2">
        <v>2017</v>
      </c>
      <c r="L573" s="2" t="s">
        <v>492</v>
      </c>
      <c r="M573" s="2">
        <v>18</v>
      </c>
      <c r="N573" s="2">
        <v>21.827000000000002</v>
      </c>
      <c r="O573" s="2" t="s">
        <v>13</v>
      </c>
      <c r="P573" s="2">
        <v>12.58</v>
      </c>
      <c r="Q573" s="2" t="s">
        <v>13</v>
      </c>
      <c r="R573" s="2">
        <v>16</v>
      </c>
      <c r="S573" s="2">
        <v>37.799999999999997</v>
      </c>
      <c r="T573" s="2" t="s">
        <v>14</v>
      </c>
      <c r="U573" s="2">
        <v>22.058823</v>
      </c>
      <c r="V573" s="2" t="s">
        <v>13</v>
      </c>
      <c r="W573" s="5" t="str" cm="1">
        <f t="array" ref="W573">_xlfn.TEXTJOIN(", ",TRUE, IF(COUNTIF(G573,"*"&amp;Afferenti!$A$1:'Afferenti'!$A$46&amp;"*"), Afferenti!$A$1:'Afferenti'!$A$46, ""))</f>
        <v>CALIANI, CASINI, FOSSI</v>
      </c>
    </row>
    <row r="574" spans="1:23" x14ac:dyDescent="0.2">
      <c r="A574" s="2" t="s">
        <v>420</v>
      </c>
      <c r="B574" s="2" t="s">
        <v>421</v>
      </c>
      <c r="C574" s="2" t="s">
        <v>422</v>
      </c>
      <c r="E574" s="2" t="s">
        <v>8</v>
      </c>
      <c r="F574" s="2" t="s">
        <v>102</v>
      </c>
      <c r="G574" s="2" t="s">
        <v>157</v>
      </c>
      <c r="H574" s="2">
        <v>5</v>
      </c>
      <c r="I574" s="2" t="s">
        <v>158</v>
      </c>
      <c r="J574" s="2" t="s">
        <v>109</v>
      </c>
      <c r="K574" s="2">
        <v>2018</v>
      </c>
      <c r="W574" s="5" t="str" cm="1">
        <f t="array" ref="W574">_xlfn.TEXTJOIN(", ",TRUE, IF(COUNTIF(G574,"*"&amp;Afferenti!$A$1:'Afferenti'!$A$46&amp;"*"), Afferenti!$A$1:'Afferenti'!$A$46, ""))</f>
        <v>FOSSI, PANTI</v>
      </c>
    </row>
    <row r="575" spans="1:23" x14ac:dyDescent="0.2">
      <c r="A575" s="2" t="s">
        <v>420</v>
      </c>
      <c r="B575" s="2" t="s">
        <v>421</v>
      </c>
      <c r="C575" s="2" t="s">
        <v>422</v>
      </c>
      <c r="E575" s="2" t="s">
        <v>8</v>
      </c>
      <c r="F575" s="2" t="s">
        <v>102</v>
      </c>
      <c r="G575" s="2" t="s">
        <v>159</v>
      </c>
      <c r="H575" s="2">
        <v>5</v>
      </c>
      <c r="I575" s="2" t="s">
        <v>160</v>
      </c>
      <c r="J575" s="2" t="s">
        <v>11</v>
      </c>
      <c r="K575" s="2">
        <v>2017</v>
      </c>
      <c r="L575" s="2" t="s">
        <v>161</v>
      </c>
      <c r="M575" s="2">
        <v>79</v>
      </c>
      <c r="N575" s="2">
        <v>0.66500000000000004</v>
      </c>
      <c r="O575" s="2" t="s">
        <v>13</v>
      </c>
      <c r="P575" s="2">
        <v>13.551</v>
      </c>
      <c r="Q575" s="2" t="s">
        <v>13</v>
      </c>
      <c r="R575" s="2">
        <v>63</v>
      </c>
      <c r="S575" s="2">
        <v>0.49</v>
      </c>
      <c r="T575" s="2" t="s">
        <v>13</v>
      </c>
      <c r="U575" s="2">
        <v>12.275449</v>
      </c>
      <c r="V575" s="2" t="s">
        <v>13</v>
      </c>
      <c r="W575" s="5" t="str" cm="1">
        <f t="array" ref="W575">_xlfn.TEXTJOIN(", ",TRUE, IF(COUNTIF(G575,"*"&amp;Afferenti!$A$1:'Afferenti'!$A$46&amp;"*"), Afferenti!$A$1:'Afferenti'!$A$46, ""))</f>
        <v>FOSSI, MARSILI, PANTI</v>
      </c>
    </row>
    <row r="576" spans="1:23" x14ac:dyDescent="0.2">
      <c r="A576" s="2" t="s">
        <v>420</v>
      </c>
      <c r="B576" s="2" t="s">
        <v>421</v>
      </c>
      <c r="C576" s="2" t="s">
        <v>422</v>
      </c>
      <c r="E576" s="2" t="s">
        <v>8</v>
      </c>
      <c r="F576" s="2" t="s">
        <v>102</v>
      </c>
      <c r="G576" s="2" t="s">
        <v>162</v>
      </c>
      <c r="H576" s="2">
        <v>5</v>
      </c>
      <c r="I576" s="2" t="s">
        <v>163</v>
      </c>
      <c r="J576" s="2" t="s">
        <v>11</v>
      </c>
      <c r="K576" s="2">
        <v>2018</v>
      </c>
      <c r="L576" s="2" t="s">
        <v>126</v>
      </c>
      <c r="M576" s="2">
        <v>225</v>
      </c>
      <c r="N576" s="2">
        <v>1.681</v>
      </c>
      <c r="O576" s="2" t="s">
        <v>13</v>
      </c>
      <c r="P576" s="2">
        <v>4.2610000000000001</v>
      </c>
      <c r="Q576" s="2" t="s">
        <v>13</v>
      </c>
      <c r="R576" s="2">
        <v>181</v>
      </c>
      <c r="S576" s="2">
        <v>7.61</v>
      </c>
      <c r="T576" s="2" t="s">
        <v>13</v>
      </c>
      <c r="U576" s="2">
        <v>9.7609560000000002</v>
      </c>
      <c r="V576" s="2" t="s">
        <v>13</v>
      </c>
      <c r="W576" s="5" t="str" cm="1">
        <f t="array" ref="W576">_xlfn.TEXTJOIN(", ",TRUE, IF(COUNTIF(G576,"*"&amp;Afferenti!$A$1:'Afferenti'!$A$46&amp;"*"), Afferenti!$A$1:'Afferenti'!$A$46, ""))</f>
        <v>CALIANI, CASINI, FOSSI, PANTI</v>
      </c>
    </row>
    <row r="577" spans="1:23" x14ac:dyDescent="0.2">
      <c r="A577" s="2" t="s">
        <v>420</v>
      </c>
      <c r="B577" s="2" t="s">
        <v>421</v>
      </c>
      <c r="C577" s="2" t="s">
        <v>422</v>
      </c>
      <c r="E577" s="2" t="s">
        <v>8</v>
      </c>
      <c r="F577" s="2" t="s">
        <v>102</v>
      </c>
      <c r="G577" s="2" t="s">
        <v>164</v>
      </c>
      <c r="H577" s="2">
        <v>5</v>
      </c>
      <c r="I577" s="2" t="s">
        <v>165</v>
      </c>
      <c r="J577" s="2" t="s">
        <v>43</v>
      </c>
      <c r="K577" s="2">
        <v>2015</v>
      </c>
      <c r="W577" s="5" t="str" cm="1">
        <f t="array" ref="W577">_xlfn.TEXTJOIN(", ",TRUE, IF(COUNTIF(G577,"*"&amp;Afferenti!$A$1:'Afferenti'!$A$46&amp;"*"), Afferenti!$A$1:'Afferenti'!$A$46, ""))</f>
        <v>CALIANI, FOSSI, PANTI</v>
      </c>
    </row>
    <row r="578" spans="1:23" x14ac:dyDescent="0.2">
      <c r="A578" s="2" t="s">
        <v>420</v>
      </c>
      <c r="B578" s="2" t="s">
        <v>421</v>
      </c>
      <c r="C578" s="2" t="s">
        <v>422</v>
      </c>
      <c r="E578" s="2" t="s">
        <v>8</v>
      </c>
      <c r="F578" s="2" t="s">
        <v>102</v>
      </c>
      <c r="G578" s="2" t="s">
        <v>166</v>
      </c>
      <c r="H578" s="2">
        <v>5</v>
      </c>
      <c r="I578" s="2" t="s">
        <v>167</v>
      </c>
      <c r="J578" s="2" t="s">
        <v>43</v>
      </c>
      <c r="K578" s="2">
        <v>2015</v>
      </c>
      <c r="W578" s="5" t="str" cm="1">
        <f t="array" ref="W578">_xlfn.TEXTJOIN(", ",TRUE, IF(COUNTIF(G578,"*"&amp;Afferenti!$A$1:'Afferenti'!$A$46&amp;"*"), Afferenti!$A$1:'Afferenti'!$A$46, ""))</f>
        <v>CALIANI, FOSSI, MARSILI, PANTI</v>
      </c>
    </row>
    <row r="579" spans="1:23" x14ac:dyDescent="0.2">
      <c r="A579" s="2" t="s">
        <v>420</v>
      </c>
      <c r="B579" s="2" t="s">
        <v>421</v>
      </c>
      <c r="C579" s="2" t="s">
        <v>422</v>
      </c>
      <c r="E579" s="2" t="s">
        <v>8</v>
      </c>
      <c r="F579" s="2" t="s">
        <v>102</v>
      </c>
      <c r="G579" s="2" t="s">
        <v>168</v>
      </c>
      <c r="H579" s="2">
        <v>5</v>
      </c>
      <c r="I579" s="2" t="s">
        <v>169</v>
      </c>
      <c r="J579" s="2" t="s">
        <v>11</v>
      </c>
      <c r="K579" s="2">
        <v>2017</v>
      </c>
      <c r="L579" s="2" t="s">
        <v>122</v>
      </c>
      <c r="M579" s="2">
        <v>144</v>
      </c>
      <c r="N579" s="2">
        <v>0.312</v>
      </c>
      <c r="O579" s="2" t="s">
        <v>13</v>
      </c>
      <c r="P579" s="2">
        <v>24.942</v>
      </c>
      <c r="Q579" s="2" t="s">
        <v>13</v>
      </c>
      <c r="R579" s="2">
        <v>133</v>
      </c>
      <c r="S579" s="2">
        <v>0.48</v>
      </c>
      <c r="T579" s="2" t="s">
        <v>13</v>
      </c>
      <c r="W579" s="5" t="str" cm="1">
        <f t="array" ref="W579">_xlfn.TEXTJOIN(", ",TRUE, IF(COUNTIF(G579,"*"&amp;Afferenti!$A$1:'Afferenti'!$A$46&amp;"*"), Afferenti!$A$1:'Afferenti'!$A$46, ""))</f>
        <v>FOSSI, MARSILI, PANTI</v>
      </c>
    </row>
    <row r="580" spans="1:23" x14ac:dyDescent="0.2">
      <c r="A580" s="2" t="s">
        <v>420</v>
      </c>
      <c r="B580" s="2" t="s">
        <v>421</v>
      </c>
      <c r="C580" s="2" t="s">
        <v>422</v>
      </c>
      <c r="E580" s="2" t="s">
        <v>8</v>
      </c>
      <c r="F580" s="2" t="s">
        <v>102</v>
      </c>
      <c r="G580" s="2" t="s">
        <v>170</v>
      </c>
      <c r="H580" s="2">
        <v>5</v>
      </c>
      <c r="I580" s="2" t="s">
        <v>171</v>
      </c>
      <c r="J580" s="2" t="s">
        <v>43</v>
      </c>
      <c r="K580" s="2">
        <v>2015</v>
      </c>
      <c r="W580" s="5" t="str" cm="1">
        <f t="array" ref="W580">_xlfn.TEXTJOIN(", ",TRUE, IF(COUNTIF(G580,"*"&amp;Afferenti!$A$1:'Afferenti'!$A$46&amp;"*"), Afferenti!$A$1:'Afferenti'!$A$46, ""))</f>
        <v>FOSSI, MARSILI, PANTI</v>
      </c>
    </row>
    <row r="581" spans="1:23" x14ac:dyDescent="0.2">
      <c r="A581" s="2" t="s">
        <v>420</v>
      </c>
      <c r="B581" s="2" t="s">
        <v>421</v>
      </c>
      <c r="C581" s="2" t="s">
        <v>422</v>
      </c>
      <c r="E581" s="2" t="s">
        <v>8</v>
      </c>
      <c r="F581" s="2" t="s">
        <v>102</v>
      </c>
      <c r="G581" s="2" t="s">
        <v>172</v>
      </c>
      <c r="H581" s="2">
        <v>5</v>
      </c>
      <c r="I581" s="2" t="s">
        <v>173</v>
      </c>
      <c r="J581" s="2" t="s">
        <v>43</v>
      </c>
      <c r="K581" s="2">
        <v>2016</v>
      </c>
      <c r="W581" s="5" t="str" cm="1">
        <f t="array" ref="W581">_xlfn.TEXTJOIN(", ",TRUE, IF(COUNTIF(G581,"*"&amp;Afferenti!$A$1:'Afferenti'!$A$46&amp;"*"), Afferenti!$A$1:'Afferenti'!$A$46, ""))</f>
        <v>FOSSI, MARSILI, PANTI</v>
      </c>
    </row>
    <row r="582" spans="1:23" x14ac:dyDescent="0.2">
      <c r="A582" s="2" t="s">
        <v>420</v>
      </c>
      <c r="B582" s="2" t="s">
        <v>421</v>
      </c>
      <c r="C582" s="2" t="s">
        <v>422</v>
      </c>
      <c r="E582" s="2" t="s">
        <v>8</v>
      </c>
      <c r="F582" s="2" t="s">
        <v>102</v>
      </c>
      <c r="G582" s="2" t="s">
        <v>174</v>
      </c>
      <c r="H582" s="2">
        <v>4</v>
      </c>
      <c r="I582" s="2" t="s">
        <v>175</v>
      </c>
      <c r="J582" s="2" t="s">
        <v>11</v>
      </c>
      <c r="K582" s="2">
        <v>2019</v>
      </c>
      <c r="L582" s="2" t="s">
        <v>105</v>
      </c>
      <c r="M582" s="2">
        <v>92</v>
      </c>
      <c r="N582" s="2">
        <v>0.46899999999999997</v>
      </c>
      <c r="O582" s="2" t="s">
        <v>13</v>
      </c>
      <c r="P582" s="2">
        <v>3.1749999999999998</v>
      </c>
      <c r="Q582" s="2" t="s">
        <v>13</v>
      </c>
      <c r="R582" s="2">
        <v>81</v>
      </c>
      <c r="S582" s="2">
        <v>3.03</v>
      </c>
      <c r="T582" s="2" t="s">
        <v>13</v>
      </c>
      <c r="U582" s="2">
        <v>25.849</v>
      </c>
      <c r="V582" s="2" t="s">
        <v>14</v>
      </c>
      <c r="W582" s="5" t="str" cm="1">
        <f t="array" ref="W582">_xlfn.TEXTJOIN(", ",TRUE, IF(COUNTIF(G582,"*"&amp;Afferenti!$A$1:'Afferenti'!$A$46&amp;"*"), Afferenti!$A$1:'Afferenti'!$A$46, ""))</f>
        <v>FOSSI</v>
      </c>
    </row>
    <row r="583" spans="1:23" x14ac:dyDescent="0.2">
      <c r="A583" s="2" t="s">
        <v>420</v>
      </c>
      <c r="B583" s="2" t="s">
        <v>421</v>
      </c>
      <c r="C583" s="2" t="s">
        <v>422</v>
      </c>
      <c r="E583" s="2" t="s">
        <v>8</v>
      </c>
      <c r="F583" s="2" t="s">
        <v>102</v>
      </c>
      <c r="G583" s="2" t="s">
        <v>176</v>
      </c>
      <c r="H583" s="2">
        <v>5</v>
      </c>
      <c r="I583" s="2" t="s">
        <v>177</v>
      </c>
      <c r="J583" s="2" t="s">
        <v>11</v>
      </c>
      <c r="K583" s="2">
        <v>2017</v>
      </c>
      <c r="L583" s="2" t="s">
        <v>178</v>
      </c>
      <c r="M583" s="2">
        <v>92</v>
      </c>
      <c r="N583" s="2">
        <v>2.0129999999999999</v>
      </c>
      <c r="O583" s="2" t="s">
        <v>13</v>
      </c>
      <c r="P583" s="2">
        <v>12.715999999999999</v>
      </c>
      <c r="Q583" s="2" t="s">
        <v>13</v>
      </c>
      <c r="R583" s="2">
        <v>79</v>
      </c>
      <c r="S583" s="2">
        <v>0.88</v>
      </c>
      <c r="T583" s="2" t="s">
        <v>13</v>
      </c>
      <c r="U583" s="2">
        <v>38.721806000000001</v>
      </c>
      <c r="V583" s="2" t="s">
        <v>14</v>
      </c>
      <c r="W583" s="5" t="str" cm="1">
        <f t="array" ref="W583">_xlfn.TEXTJOIN(", ",TRUE, IF(COUNTIF(G583,"*"&amp;Afferenti!$A$1:'Afferenti'!$A$46&amp;"*"), Afferenti!$A$1:'Afferenti'!$A$46, ""))</f>
        <v>FOSSI, PANTI</v>
      </c>
    </row>
    <row r="584" spans="1:23" x14ac:dyDescent="0.2">
      <c r="A584" s="2" t="s">
        <v>420</v>
      </c>
      <c r="B584" s="2" t="s">
        <v>421</v>
      </c>
      <c r="C584" s="2" t="s">
        <v>422</v>
      </c>
      <c r="E584" s="2" t="s">
        <v>8</v>
      </c>
      <c r="F584" s="2" t="s">
        <v>102</v>
      </c>
      <c r="G584" s="2" t="s">
        <v>179</v>
      </c>
      <c r="H584" s="2">
        <v>6</v>
      </c>
      <c r="I584" s="2" t="s">
        <v>180</v>
      </c>
      <c r="J584" s="2" t="s">
        <v>109</v>
      </c>
      <c r="K584" s="2">
        <v>2018</v>
      </c>
      <c r="W584" s="5" t="str" cm="1">
        <f t="array" ref="W584">_xlfn.TEXTJOIN(", ",TRUE, IF(COUNTIF(G584,"*"&amp;Afferenti!$A$1:'Afferenti'!$A$46&amp;"*"), Afferenti!$A$1:'Afferenti'!$A$46, ""))</f>
        <v>CASINI, FOSSI</v>
      </c>
    </row>
    <row r="585" spans="1:23" x14ac:dyDescent="0.2">
      <c r="A585" s="2" t="s">
        <v>420</v>
      </c>
      <c r="B585" s="2" t="s">
        <v>421</v>
      </c>
      <c r="C585" s="2" t="s">
        <v>422</v>
      </c>
      <c r="E585" s="2" t="s">
        <v>8</v>
      </c>
      <c r="F585" s="2" t="s">
        <v>102</v>
      </c>
      <c r="G585" s="2" t="s">
        <v>181</v>
      </c>
      <c r="H585" s="2">
        <v>6</v>
      </c>
      <c r="I585" s="2" t="s">
        <v>182</v>
      </c>
      <c r="J585" s="2" t="s">
        <v>43</v>
      </c>
      <c r="K585" s="2">
        <v>2016</v>
      </c>
      <c r="W585" s="5" t="str" cm="1">
        <f t="array" ref="W585">_xlfn.TEXTJOIN(", ",TRUE, IF(COUNTIF(G585,"*"&amp;Afferenti!$A$1:'Afferenti'!$A$46&amp;"*"), Afferenti!$A$1:'Afferenti'!$A$46, ""))</f>
        <v>FOSSI, MARSILI, PANTI</v>
      </c>
    </row>
    <row r="586" spans="1:23" x14ac:dyDescent="0.2">
      <c r="A586" s="2" t="s">
        <v>420</v>
      </c>
      <c r="B586" s="2" t="s">
        <v>421</v>
      </c>
      <c r="C586" s="2" t="s">
        <v>422</v>
      </c>
      <c r="E586" s="2" t="s">
        <v>8</v>
      </c>
      <c r="F586" s="2" t="s">
        <v>102</v>
      </c>
      <c r="G586" s="2" t="s">
        <v>493</v>
      </c>
      <c r="H586" s="2">
        <v>6</v>
      </c>
      <c r="I586" s="2" t="s">
        <v>494</v>
      </c>
      <c r="J586" s="2" t="s">
        <v>11</v>
      </c>
      <c r="K586" s="2">
        <v>2016</v>
      </c>
      <c r="L586" s="2" t="s">
        <v>495</v>
      </c>
      <c r="W586" s="5" t="str" cm="1">
        <f t="array" ref="W586">_xlfn.TEXTJOIN(", ",TRUE, IF(COUNTIF(G586,"*"&amp;Afferenti!$A$1:'Afferenti'!$A$46&amp;"*"), Afferenti!$A$1:'Afferenti'!$A$46, ""))</f>
        <v>CASINI, FOSSI, MARSILI</v>
      </c>
    </row>
    <row r="587" spans="1:23" x14ac:dyDescent="0.2">
      <c r="A587" s="2" t="s">
        <v>420</v>
      </c>
      <c r="B587" s="2" t="s">
        <v>421</v>
      </c>
      <c r="C587" s="2" t="s">
        <v>422</v>
      </c>
      <c r="E587" s="2" t="s">
        <v>8</v>
      </c>
      <c r="F587" s="2" t="s">
        <v>102</v>
      </c>
      <c r="G587" s="2" t="s">
        <v>496</v>
      </c>
      <c r="H587" s="2">
        <v>6</v>
      </c>
      <c r="I587" s="2" t="s">
        <v>497</v>
      </c>
      <c r="J587" s="2" t="s">
        <v>43</v>
      </c>
      <c r="K587" s="2">
        <v>2015</v>
      </c>
      <c r="W587" s="5" t="str" cm="1">
        <f t="array" ref="W587">_xlfn.TEXTJOIN(", ",TRUE, IF(COUNTIF(G587,"*"&amp;Afferenti!$A$1:'Afferenti'!$A$46&amp;"*"), Afferenti!$A$1:'Afferenti'!$A$46, ""))</f>
        <v>CASINI, FOSSI, MARSILI</v>
      </c>
    </row>
    <row r="588" spans="1:23" x14ac:dyDescent="0.2">
      <c r="A588" s="2" t="s">
        <v>420</v>
      </c>
      <c r="B588" s="2" t="s">
        <v>421</v>
      </c>
      <c r="C588" s="2" t="s">
        <v>422</v>
      </c>
      <c r="E588" s="2" t="s">
        <v>8</v>
      </c>
      <c r="F588" s="2" t="s">
        <v>102</v>
      </c>
      <c r="G588" s="2" t="s">
        <v>183</v>
      </c>
      <c r="H588" s="2">
        <v>7</v>
      </c>
      <c r="I588" s="2" t="s">
        <v>184</v>
      </c>
      <c r="J588" s="2" t="s">
        <v>92</v>
      </c>
      <c r="K588" s="2">
        <v>2017</v>
      </c>
      <c r="W588" s="5" t="str" cm="1">
        <f t="array" ref="W588">_xlfn.TEXTJOIN(", ",TRUE, IF(COUNTIF(G588,"*"&amp;Afferenti!$A$1:'Afferenti'!$A$46&amp;"*"), Afferenti!$A$1:'Afferenti'!$A$46, ""))</f>
        <v>CALIANI, CASINI, FOSSI, PANTI</v>
      </c>
    </row>
    <row r="589" spans="1:23" x14ac:dyDescent="0.2">
      <c r="A589" s="2" t="s">
        <v>420</v>
      </c>
      <c r="B589" s="2" t="s">
        <v>421</v>
      </c>
      <c r="C589" s="2" t="s">
        <v>422</v>
      </c>
      <c r="E589" s="2" t="s">
        <v>8</v>
      </c>
      <c r="F589" s="2" t="s">
        <v>102</v>
      </c>
      <c r="G589" s="2" t="s">
        <v>185</v>
      </c>
      <c r="H589" s="2">
        <v>7</v>
      </c>
      <c r="I589" s="2" t="s">
        <v>186</v>
      </c>
      <c r="J589" s="2" t="s">
        <v>11</v>
      </c>
      <c r="K589" s="2">
        <v>2018</v>
      </c>
      <c r="L589" s="2" t="s">
        <v>105</v>
      </c>
      <c r="M589" s="2">
        <v>124</v>
      </c>
      <c r="N589" s="2">
        <v>0.46800000000000003</v>
      </c>
      <c r="O589" s="2" t="s">
        <v>13</v>
      </c>
      <c r="P589" s="2">
        <v>5.9180000000000001</v>
      </c>
      <c r="Q589" s="2" t="s">
        <v>13</v>
      </c>
      <c r="R589" s="2">
        <v>113</v>
      </c>
      <c r="S589" s="2">
        <v>2.2000000000000002</v>
      </c>
      <c r="T589" s="2" t="s">
        <v>13</v>
      </c>
      <c r="U589" s="2">
        <v>4.1666664999999998</v>
      </c>
      <c r="V589" s="2" t="s">
        <v>13</v>
      </c>
      <c r="W589" s="5" t="str" cm="1">
        <f t="array" ref="W589">_xlfn.TEXTJOIN(", ",TRUE, IF(COUNTIF(G589,"*"&amp;Afferenti!$A$1:'Afferenti'!$A$46&amp;"*"), Afferenti!$A$1:'Afferenti'!$A$46, ""))</f>
        <v>CALIANI, FOSSI, PANTI</v>
      </c>
    </row>
    <row r="590" spans="1:23" x14ac:dyDescent="0.2">
      <c r="A590" s="2" t="s">
        <v>420</v>
      </c>
      <c r="B590" s="2" t="s">
        <v>421</v>
      </c>
      <c r="C590" s="2" t="s">
        <v>422</v>
      </c>
      <c r="E590" s="2" t="s">
        <v>8</v>
      </c>
      <c r="F590" s="2" t="s">
        <v>102</v>
      </c>
      <c r="G590" s="2" t="s">
        <v>498</v>
      </c>
      <c r="H590" s="2">
        <v>7</v>
      </c>
      <c r="I590" s="2" t="s">
        <v>499</v>
      </c>
      <c r="J590" s="2" t="s">
        <v>109</v>
      </c>
      <c r="K590" s="2">
        <v>2018</v>
      </c>
      <c r="W590" s="5" t="str" cm="1">
        <f t="array" ref="W590">_xlfn.TEXTJOIN(", ",TRUE, IF(COUNTIF(G590,"*"&amp;Afferenti!$A$1:'Afferenti'!$A$46&amp;"*"), Afferenti!$A$1:'Afferenti'!$A$46, ""))</f>
        <v>CALIANI, CASINI, FOSSI, MARSILI</v>
      </c>
    </row>
    <row r="591" spans="1:23" x14ac:dyDescent="0.2">
      <c r="A591" s="2" t="s">
        <v>420</v>
      </c>
      <c r="B591" s="2" t="s">
        <v>421</v>
      </c>
      <c r="C591" s="2" t="s">
        <v>422</v>
      </c>
      <c r="E591" s="2" t="s">
        <v>8</v>
      </c>
      <c r="F591" s="2" t="s">
        <v>102</v>
      </c>
      <c r="G591" s="2" t="s">
        <v>187</v>
      </c>
      <c r="H591" s="2">
        <v>7</v>
      </c>
      <c r="I591" s="2" t="s">
        <v>188</v>
      </c>
      <c r="J591" s="2" t="s">
        <v>43</v>
      </c>
      <c r="K591" s="2">
        <v>2015</v>
      </c>
      <c r="W591" s="5" t="str" cm="1">
        <f t="array" ref="W591">_xlfn.TEXTJOIN(", ",TRUE, IF(COUNTIF(G591,"*"&amp;Afferenti!$A$1:'Afferenti'!$A$46&amp;"*"), Afferenti!$A$1:'Afferenti'!$A$46, ""))</f>
        <v>FOSSI, MARSILI, PANTI</v>
      </c>
    </row>
    <row r="592" spans="1:23" x14ac:dyDescent="0.2">
      <c r="A592" s="2" t="s">
        <v>420</v>
      </c>
      <c r="B592" s="2" t="s">
        <v>421</v>
      </c>
      <c r="C592" s="2" t="s">
        <v>422</v>
      </c>
      <c r="E592" s="2" t="s">
        <v>8</v>
      </c>
      <c r="F592" s="2" t="s">
        <v>102</v>
      </c>
      <c r="G592" s="2" t="s">
        <v>500</v>
      </c>
      <c r="H592" s="2">
        <v>9</v>
      </c>
      <c r="I592" s="2" t="s">
        <v>501</v>
      </c>
      <c r="J592" s="2" t="s">
        <v>11</v>
      </c>
      <c r="K592" s="2">
        <v>2018</v>
      </c>
      <c r="L592" s="2" t="s">
        <v>328</v>
      </c>
      <c r="M592" s="2">
        <v>36</v>
      </c>
      <c r="N592" s="2">
        <v>19.242999999999999</v>
      </c>
      <c r="O592" s="2" t="s">
        <v>13</v>
      </c>
      <c r="P592" s="2">
        <v>13.275</v>
      </c>
      <c r="Q592" s="2" t="s">
        <v>13</v>
      </c>
      <c r="R592" s="2">
        <v>34</v>
      </c>
      <c r="S592" s="2">
        <v>19.260000000000002</v>
      </c>
      <c r="T592" s="2" t="s">
        <v>13</v>
      </c>
      <c r="U592" s="2">
        <v>10.557769</v>
      </c>
      <c r="V592" s="2" t="s">
        <v>13</v>
      </c>
      <c r="W592" s="5" t="str" cm="1">
        <f t="array" ref="W592">_xlfn.TEXTJOIN(", ",TRUE, IF(COUNTIF(G592,"*"&amp;Afferenti!$A$1:'Afferenti'!$A$46&amp;"*"), Afferenti!$A$1:'Afferenti'!$A$46, ""))</f>
        <v>CALIANI, CASINI, FOSSI, MARSILI</v>
      </c>
    </row>
    <row r="593" spans="1:23" x14ac:dyDescent="0.2">
      <c r="A593" s="2" t="s">
        <v>420</v>
      </c>
      <c r="B593" s="2" t="s">
        <v>421</v>
      </c>
      <c r="C593" s="2" t="s">
        <v>422</v>
      </c>
      <c r="E593" s="2" t="s">
        <v>8</v>
      </c>
      <c r="F593" s="2" t="s">
        <v>102</v>
      </c>
      <c r="G593" s="2" t="s">
        <v>189</v>
      </c>
      <c r="H593" s="2">
        <v>9</v>
      </c>
      <c r="I593" s="2" t="s">
        <v>190</v>
      </c>
      <c r="J593" s="2" t="s">
        <v>43</v>
      </c>
      <c r="K593" s="2">
        <v>2015</v>
      </c>
      <c r="W593" s="5" t="str" cm="1">
        <f t="array" ref="W593">_xlfn.TEXTJOIN(", ",TRUE, IF(COUNTIF(G593,"*"&amp;Afferenti!$A$1:'Afferenti'!$A$46&amp;"*"), Afferenti!$A$1:'Afferenti'!$A$46, ""))</f>
        <v>CALIANI, FOSSI, MARSILI, PANTI</v>
      </c>
    </row>
    <row r="594" spans="1:23" x14ac:dyDescent="0.2">
      <c r="A594" s="2" t="s">
        <v>420</v>
      </c>
      <c r="B594" s="2" t="s">
        <v>421</v>
      </c>
      <c r="C594" s="2" t="s">
        <v>422</v>
      </c>
      <c r="E594" s="2" t="s">
        <v>8</v>
      </c>
      <c r="F594" s="2" t="s">
        <v>102</v>
      </c>
      <c r="G594" s="2" t="s">
        <v>191</v>
      </c>
      <c r="H594" s="2">
        <v>9</v>
      </c>
      <c r="I594" s="2" t="s">
        <v>192</v>
      </c>
      <c r="J594" s="2" t="s">
        <v>11</v>
      </c>
      <c r="K594" s="2">
        <v>2016</v>
      </c>
      <c r="L594" s="2" t="s">
        <v>126</v>
      </c>
      <c r="M594" s="2">
        <v>270</v>
      </c>
      <c r="N594" s="2">
        <v>0.192</v>
      </c>
      <c r="O594" s="2" t="s">
        <v>13</v>
      </c>
      <c r="P594" s="2">
        <v>11.727</v>
      </c>
      <c r="Q594" s="2" t="s">
        <v>13</v>
      </c>
      <c r="R594" s="2">
        <v>235</v>
      </c>
      <c r="S594" s="2">
        <v>0.67</v>
      </c>
      <c r="T594" s="2" t="s">
        <v>13</v>
      </c>
      <c r="U594" s="2">
        <v>8.5152839999999994</v>
      </c>
      <c r="V594" s="2" t="s">
        <v>13</v>
      </c>
      <c r="W594" s="5" t="str" cm="1">
        <f t="array" ref="W594">_xlfn.TEXTJOIN(", ",TRUE, IF(COUNTIF(G594,"*"&amp;Afferenti!$A$1:'Afferenti'!$A$46&amp;"*"), Afferenti!$A$1:'Afferenti'!$A$46, ""))</f>
        <v>CALIANI, FOSSI, MARSILI, PANTI</v>
      </c>
    </row>
    <row r="595" spans="1:23" x14ac:dyDescent="0.2">
      <c r="A595" s="2" t="s">
        <v>1205</v>
      </c>
      <c r="B595" s="2" t="s">
        <v>1206</v>
      </c>
      <c r="C595" s="2" t="s">
        <v>1207</v>
      </c>
      <c r="E595" s="2" t="s">
        <v>69</v>
      </c>
      <c r="F595" s="2" t="s">
        <v>1208</v>
      </c>
      <c r="G595" s="2" t="s">
        <v>1209</v>
      </c>
      <c r="H595" s="2">
        <v>1</v>
      </c>
      <c r="I595" s="2" t="s">
        <v>1210</v>
      </c>
      <c r="J595" s="2" t="s">
        <v>11</v>
      </c>
      <c r="K595" s="2">
        <v>2015</v>
      </c>
      <c r="L595" s="2" t="s">
        <v>426</v>
      </c>
      <c r="M595" s="2">
        <v>3</v>
      </c>
      <c r="N595" s="2">
        <v>70.046000000000006</v>
      </c>
      <c r="O595" s="2" t="s">
        <v>26</v>
      </c>
      <c r="P595" s="2">
        <v>64.102999999999994</v>
      </c>
      <c r="Q595" s="2" t="s">
        <v>26</v>
      </c>
      <c r="R595" s="2">
        <v>2</v>
      </c>
      <c r="S595" s="2">
        <v>68.78</v>
      </c>
      <c r="T595" s="2" t="s">
        <v>26</v>
      </c>
      <c r="U595" s="2">
        <v>67.459999999999994</v>
      </c>
      <c r="V595" s="2" t="s">
        <v>26</v>
      </c>
      <c r="W595" s="5" t="str" cm="1">
        <f t="array" ref="W595">_xlfn.TEXTJOIN(", ",TRUE, IF(COUNTIF(G595,"*"&amp;Afferenti!$A$1:'Afferenti'!$A$46&amp;"*"), Afferenti!$A$1:'Afferenti'!$A$46, ""))</f>
        <v>GIAMELLO</v>
      </c>
    </row>
    <row r="596" spans="1:23" x14ac:dyDescent="0.2">
      <c r="A596" s="2" t="s">
        <v>1205</v>
      </c>
      <c r="B596" s="2" t="s">
        <v>1206</v>
      </c>
      <c r="C596" s="2" t="s">
        <v>1207</v>
      </c>
      <c r="E596" s="2" t="s">
        <v>69</v>
      </c>
      <c r="F596" s="2" t="s">
        <v>1208</v>
      </c>
      <c r="G596" s="2" t="s">
        <v>1209</v>
      </c>
      <c r="H596" s="2">
        <v>1</v>
      </c>
      <c r="I596" s="2" t="s">
        <v>1211</v>
      </c>
      <c r="J596" s="2" t="s">
        <v>515</v>
      </c>
      <c r="K596" s="2">
        <v>2018</v>
      </c>
      <c r="W596" s="5" t="str" cm="1">
        <f t="array" ref="W596">_xlfn.TEXTJOIN(", ",TRUE, IF(COUNTIF(G596,"*"&amp;Afferenti!$A$1:'Afferenti'!$A$46&amp;"*"), Afferenti!$A$1:'Afferenti'!$A$46, ""))</f>
        <v>GIAMELLO</v>
      </c>
    </row>
    <row r="597" spans="1:23" x14ac:dyDescent="0.2">
      <c r="A597" s="2" t="s">
        <v>1205</v>
      </c>
      <c r="B597" s="2" t="s">
        <v>1206</v>
      </c>
      <c r="C597" s="2" t="s">
        <v>1207</v>
      </c>
      <c r="E597" s="2" t="s">
        <v>69</v>
      </c>
      <c r="F597" s="2" t="s">
        <v>1208</v>
      </c>
      <c r="G597" s="2" t="s">
        <v>1209</v>
      </c>
      <c r="H597" s="2">
        <v>1</v>
      </c>
      <c r="I597" s="2" t="s">
        <v>1212</v>
      </c>
      <c r="J597" s="2" t="s">
        <v>43</v>
      </c>
      <c r="K597" s="2">
        <v>2017</v>
      </c>
      <c r="W597" s="5" t="str" cm="1">
        <f t="array" ref="W597">_xlfn.TEXTJOIN(", ",TRUE, IF(COUNTIF(G597,"*"&amp;Afferenti!$A$1:'Afferenti'!$A$46&amp;"*"), Afferenti!$A$1:'Afferenti'!$A$46, ""))</f>
        <v>GIAMELLO</v>
      </c>
    </row>
    <row r="598" spans="1:23" x14ac:dyDescent="0.2">
      <c r="A598" s="2" t="s">
        <v>1205</v>
      </c>
      <c r="B598" s="2" t="s">
        <v>1206</v>
      </c>
      <c r="C598" s="2" t="s">
        <v>1207</v>
      </c>
      <c r="E598" s="2" t="s">
        <v>69</v>
      </c>
      <c r="F598" s="2" t="s">
        <v>1208</v>
      </c>
      <c r="G598" s="2" t="s">
        <v>1209</v>
      </c>
      <c r="H598" s="2">
        <v>1</v>
      </c>
      <c r="I598" s="2" t="s">
        <v>1213</v>
      </c>
      <c r="J598" s="2" t="s">
        <v>11</v>
      </c>
      <c r="K598" s="2">
        <v>2018</v>
      </c>
      <c r="L598" s="2" t="s">
        <v>671</v>
      </c>
      <c r="M598" s="2">
        <v>23</v>
      </c>
      <c r="N598" s="2">
        <v>1.593</v>
      </c>
      <c r="O598" s="2" t="s">
        <v>13</v>
      </c>
      <c r="P598" s="2">
        <v>24.245000000000001</v>
      </c>
      <c r="Q598" s="2" t="s">
        <v>13</v>
      </c>
      <c r="R598" s="2">
        <v>20</v>
      </c>
      <c r="S598" s="2">
        <v>5.35</v>
      </c>
      <c r="T598" s="2" t="s">
        <v>13</v>
      </c>
      <c r="W598" s="5" t="str" cm="1">
        <f t="array" ref="W598">_xlfn.TEXTJOIN(", ",TRUE, IF(COUNTIF(G598,"*"&amp;Afferenti!$A$1:'Afferenti'!$A$46&amp;"*"), Afferenti!$A$1:'Afferenti'!$A$46, ""))</f>
        <v>GIAMELLO</v>
      </c>
    </row>
    <row r="599" spans="1:23" x14ac:dyDescent="0.2">
      <c r="A599" s="2" t="s">
        <v>1205</v>
      </c>
      <c r="B599" s="2" t="s">
        <v>1206</v>
      </c>
      <c r="C599" s="2" t="s">
        <v>1207</v>
      </c>
      <c r="E599" s="2" t="s">
        <v>69</v>
      </c>
      <c r="F599" s="2" t="s">
        <v>1208</v>
      </c>
      <c r="G599" s="2" t="s">
        <v>1209</v>
      </c>
      <c r="H599" s="2">
        <v>1</v>
      </c>
      <c r="I599" s="2" t="s">
        <v>1214</v>
      </c>
      <c r="J599" s="2" t="s">
        <v>11</v>
      </c>
      <c r="K599" s="2">
        <v>2017</v>
      </c>
      <c r="L599" s="2" t="s">
        <v>713</v>
      </c>
      <c r="M599" s="2">
        <v>24</v>
      </c>
      <c r="N599" s="2">
        <v>8.85</v>
      </c>
      <c r="O599" s="2" t="s">
        <v>13</v>
      </c>
      <c r="P599" s="2">
        <v>14.414</v>
      </c>
      <c r="Q599" s="2" t="s">
        <v>13</v>
      </c>
      <c r="R599" s="2">
        <v>18</v>
      </c>
      <c r="S599" s="2">
        <v>8.0299999999999994</v>
      </c>
      <c r="T599" s="2" t="s">
        <v>13</v>
      </c>
      <c r="U599" s="2">
        <v>36.052630000000001</v>
      </c>
      <c r="V599" s="2" t="s">
        <v>14</v>
      </c>
      <c r="W599" s="5" t="str" cm="1">
        <f t="array" ref="W599">_xlfn.TEXTJOIN(", ",TRUE, IF(COUNTIF(G599,"*"&amp;Afferenti!$A$1:'Afferenti'!$A$46&amp;"*"), Afferenti!$A$1:'Afferenti'!$A$46, ""))</f>
        <v>GIAMELLO</v>
      </c>
    </row>
    <row r="600" spans="1:23" x14ac:dyDescent="0.2">
      <c r="A600" s="2" t="s">
        <v>1205</v>
      </c>
      <c r="B600" s="2" t="s">
        <v>1206</v>
      </c>
      <c r="C600" s="2" t="s">
        <v>1207</v>
      </c>
      <c r="E600" s="2" t="s">
        <v>69</v>
      </c>
      <c r="F600" s="2" t="s">
        <v>1208</v>
      </c>
      <c r="G600" s="2" t="s">
        <v>1209</v>
      </c>
      <c r="H600" s="2">
        <v>1</v>
      </c>
      <c r="I600" s="2" t="s">
        <v>1215</v>
      </c>
      <c r="J600" s="2" t="s">
        <v>43</v>
      </c>
      <c r="K600" s="2">
        <v>2016</v>
      </c>
      <c r="W600" s="5" t="str" cm="1">
        <f t="array" ref="W600">_xlfn.TEXTJOIN(", ",TRUE, IF(COUNTIF(G600,"*"&amp;Afferenti!$A$1:'Afferenti'!$A$46&amp;"*"), Afferenti!$A$1:'Afferenti'!$A$46, ""))</f>
        <v>GIAMELLO</v>
      </c>
    </row>
    <row r="601" spans="1:23" x14ac:dyDescent="0.2">
      <c r="A601" s="2" t="s">
        <v>1205</v>
      </c>
      <c r="B601" s="2" t="s">
        <v>1206</v>
      </c>
      <c r="C601" s="2" t="s">
        <v>1207</v>
      </c>
      <c r="E601" s="2" t="s">
        <v>69</v>
      </c>
      <c r="F601" s="2" t="s">
        <v>1208</v>
      </c>
      <c r="G601" s="2" t="s">
        <v>1209</v>
      </c>
      <c r="H601" s="2">
        <v>1</v>
      </c>
      <c r="I601" s="2" t="s">
        <v>1216</v>
      </c>
      <c r="J601" s="2" t="s">
        <v>43</v>
      </c>
      <c r="K601" s="2">
        <v>2017</v>
      </c>
      <c r="W601" s="5" t="str" cm="1">
        <f t="array" ref="W601">_xlfn.TEXTJOIN(", ",TRUE, IF(COUNTIF(G601,"*"&amp;Afferenti!$A$1:'Afferenti'!$A$46&amp;"*"), Afferenti!$A$1:'Afferenti'!$A$46, ""))</f>
        <v>GIAMELLO</v>
      </c>
    </row>
    <row r="602" spans="1:23" x14ac:dyDescent="0.2">
      <c r="A602" s="2" t="s">
        <v>1205</v>
      </c>
      <c r="B602" s="2" t="s">
        <v>1206</v>
      </c>
      <c r="C602" s="2" t="s">
        <v>1207</v>
      </c>
      <c r="E602" s="2" t="s">
        <v>69</v>
      </c>
      <c r="F602" s="2" t="s">
        <v>1208</v>
      </c>
      <c r="G602" s="2" t="s">
        <v>1209</v>
      </c>
      <c r="H602" s="2">
        <v>1</v>
      </c>
      <c r="I602" s="2" t="s">
        <v>1217</v>
      </c>
      <c r="J602" s="2" t="s">
        <v>11</v>
      </c>
      <c r="K602" s="2">
        <v>2016</v>
      </c>
      <c r="L602" s="2" t="s">
        <v>1218</v>
      </c>
      <c r="M602" s="2">
        <v>6</v>
      </c>
      <c r="N602" s="2">
        <v>68.320999999999998</v>
      </c>
      <c r="O602" s="2" t="s">
        <v>26</v>
      </c>
      <c r="P602" s="2">
        <v>56.563000000000002</v>
      </c>
      <c r="Q602" s="2" t="s">
        <v>26</v>
      </c>
      <c r="R602" s="2">
        <v>4</v>
      </c>
      <c r="S602" s="2">
        <v>78.89</v>
      </c>
      <c r="T602" s="2" t="s">
        <v>33</v>
      </c>
      <c r="U602" s="2">
        <v>63.175674000000001</v>
      </c>
      <c r="V602" s="2" t="s">
        <v>26</v>
      </c>
      <c r="W602" s="5" t="str" cm="1">
        <f t="array" ref="W602">_xlfn.TEXTJOIN(", ",TRUE, IF(COUNTIF(G602,"*"&amp;Afferenti!$A$1:'Afferenti'!$A$46&amp;"*"), Afferenti!$A$1:'Afferenti'!$A$46, ""))</f>
        <v>GIAMELLO</v>
      </c>
    </row>
    <row r="603" spans="1:23" x14ac:dyDescent="0.2">
      <c r="A603" s="2" t="s">
        <v>1205</v>
      </c>
      <c r="B603" s="2" t="s">
        <v>1206</v>
      </c>
      <c r="C603" s="2" t="s">
        <v>1207</v>
      </c>
      <c r="E603" s="2" t="s">
        <v>69</v>
      </c>
      <c r="F603" s="2" t="s">
        <v>1208</v>
      </c>
      <c r="G603" s="2" t="s">
        <v>1209</v>
      </c>
      <c r="H603" s="2">
        <v>1</v>
      </c>
      <c r="I603" s="2" t="s">
        <v>1219</v>
      </c>
      <c r="J603" s="2" t="s">
        <v>11</v>
      </c>
      <c r="K603" s="2">
        <v>2018</v>
      </c>
      <c r="L603" s="2" t="s">
        <v>1220</v>
      </c>
      <c r="M603" s="2">
        <v>9</v>
      </c>
      <c r="N603" s="2">
        <v>4.7140000000000004</v>
      </c>
      <c r="O603" s="2" t="s">
        <v>13</v>
      </c>
      <c r="P603" s="2">
        <v>0.749</v>
      </c>
      <c r="Q603" s="2" t="s">
        <v>13</v>
      </c>
      <c r="R603" s="2">
        <v>8</v>
      </c>
      <c r="S603" s="2">
        <v>6.31</v>
      </c>
      <c r="T603" s="2" t="s">
        <v>13</v>
      </c>
      <c r="U603" s="2">
        <v>59.469695999999999</v>
      </c>
      <c r="V603" s="2" t="s">
        <v>26</v>
      </c>
      <c r="W603" s="5" t="str" cm="1">
        <f t="array" ref="W603">_xlfn.TEXTJOIN(", ",TRUE, IF(COUNTIF(G603,"*"&amp;Afferenti!$A$1:'Afferenti'!$A$46&amp;"*"), Afferenti!$A$1:'Afferenti'!$A$46, ""))</f>
        <v>GIAMELLO</v>
      </c>
    </row>
    <row r="604" spans="1:23" x14ac:dyDescent="0.2">
      <c r="A604" s="2" t="s">
        <v>1205</v>
      </c>
      <c r="B604" s="2" t="s">
        <v>1206</v>
      </c>
      <c r="C604" s="2" t="s">
        <v>1207</v>
      </c>
      <c r="E604" s="2" t="s">
        <v>69</v>
      </c>
      <c r="F604" s="2" t="s">
        <v>1208</v>
      </c>
      <c r="G604" s="2" t="s">
        <v>1221</v>
      </c>
      <c r="H604" s="2">
        <v>2</v>
      </c>
      <c r="I604" s="2" t="s">
        <v>1222</v>
      </c>
      <c r="J604" s="2" t="s">
        <v>11</v>
      </c>
      <c r="K604" s="2">
        <v>2019</v>
      </c>
      <c r="L604" s="2" t="s">
        <v>1223</v>
      </c>
      <c r="M604" s="2">
        <v>12</v>
      </c>
      <c r="N604" s="2">
        <v>42.143000000000001</v>
      </c>
      <c r="O604" s="2" t="s">
        <v>14</v>
      </c>
      <c r="P604" s="2">
        <v>59.496000000000002</v>
      </c>
      <c r="Q604" s="2" t="s">
        <v>26</v>
      </c>
      <c r="R604" s="2">
        <v>11</v>
      </c>
      <c r="S604" s="2">
        <v>46.54</v>
      </c>
      <c r="T604" s="2" t="s">
        <v>14</v>
      </c>
      <c r="U604" s="2">
        <v>21.512</v>
      </c>
      <c r="V604" s="2" t="s">
        <v>13</v>
      </c>
      <c r="W604" s="5" t="str" cm="1">
        <f t="array" ref="W604">_xlfn.TEXTJOIN(", ",TRUE, IF(COUNTIF(G604,"*"&amp;Afferenti!$A$1:'Afferenti'!$A$46&amp;"*"), Afferenti!$A$1:'Afferenti'!$A$46, ""))</f>
        <v>GIAMELLO</v>
      </c>
    </row>
    <row r="605" spans="1:23" x14ac:dyDescent="0.2">
      <c r="A605" s="2" t="s">
        <v>1205</v>
      </c>
      <c r="B605" s="2" t="s">
        <v>1206</v>
      </c>
      <c r="C605" s="2" t="s">
        <v>1207</v>
      </c>
      <c r="E605" s="2" t="s">
        <v>69</v>
      </c>
      <c r="F605" s="2" t="s">
        <v>1208</v>
      </c>
      <c r="G605" s="2" t="s">
        <v>1224</v>
      </c>
      <c r="H605" s="2">
        <v>2</v>
      </c>
      <c r="I605" s="2" t="s">
        <v>1225</v>
      </c>
      <c r="J605" s="2" t="s">
        <v>92</v>
      </c>
      <c r="K605" s="2">
        <v>2016</v>
      </c>
      <c r="W605" s="5" t="str" cm="1">
        <f t="array" ref="W605">_xlfn.TEXTJOIN(", ",TRUE, IF(COUNTIF(G605,"*"&amp;Afferenti!$A$1:'Afferenti'!$A$46&amp;"*"), Afferenti!$A$1:'Afferenti'!$A$46, ""))</f>
        <v>GIAMELLO</v>
      </c>
    </row>
    <row r="606" spans="1:23" x14ac:dyDescent="0.2">
      <c r="A606" s="2" t="s">
        <v>1205</v>
      </c>
      <c r="B606" s="2" t="s">
        <v>1206</v>
      </c>
      <c r="C606" s="2" t="s">
        <v>1207</v>
      </c>
      <c r="E606" s="2" t="s">
        <v>69</v>
      </c>
      <c r="F606" s="2" t="s">
        <v>1208</v>
      </c>
      <c r="G606" s="2" t="s">
        <v>1226</v>
      </c>
      <c r="H606" s="2">
        <v>2</v>
      </c>
      <c r="I606" s="2" t="s">
        <v>1227</v>
      </c>
      <c r="J606" s="2" t="s">
        <v>11</v>
      </c>
      <c r="K606" s="2">
        <v>2018</v>
      </c>
      <c r="L606" s="2" t="s">
        <v>1228</v>
      </c>
      <c r="M606" s="2">
        <v>4</v>
      </c>
      <c r="N606" s="2">
        <v>66.92</v>
      </c>
      <c r="O606" s="2" t="s">
        <v>26</v>
      </c>
      <c r="P606" s="2">
        <v>23.388999999999999</v>
      </c>
      <c r="Q606" s="2" t="s">
        <v>13</v>
      </c>
      <c r="R606" s="2">
        <v>3</v>
      </c>
      <c r="S606" s="2">
        <v>69.599999999999994</v>
      </c>
      <c r="T606" s="2" t="s">
        <v>26</v>
      </c>
      <c r="U606" s="2">
        <v>25.568182</v>
      </c>
      <c r="V606" s="2" t="s">
        <v>14</v>
      </c>
      <c r="W606" s="5" t="str" cm="1">
        <f t="array" ref="W606">_xlfn.TEXTJOIN(", ",TRUE, IF(COUNTIF(G606,"*"&amp;Afferenti!$A$1:'Afferenti'!$A$46&amp;"*"), Afferenti!$A$1:'Afferenti'!$A$46, ""))</f>
        <v>GIAMELLO</v>
      </c>
    </row>
    <row r="607" spans="1:23" x14ac:dyDescent="0.2">
      <c r="A607" s="2" t="s">
        <v>1205</v>
      </c>
      <c r="B607" s="2" t="s">
        <v>1206</v>
      </c>
      <c r="C607" s="2" t="s">
        <v>1207</v>
      </c>
      <c r="E607" s="2" t="s">
        <v>69</v>
      </c>
      <c r="F607" s="2" t="s">
        <v>1208</v>
      </c>
      <c r="G607" s="2" t="s">
        <v>1229</v>
      </c>
      <c r="H607" s="2">
        <v>2</v>
      </c>
      <c r="I607" s="2" t="s">
        <v>1230</v>
      </c>
      <c r="J607" s="2" t="s">
        <v>92</v>
      </c>
      <c r="K607" s="2">
        <v>2018</v>
      </c>
      <c r="W607" s="5" t="str" cm="1">
        <f t="array" ref="W607">_xlfn.TEXTJOIN(", ",TRUE, IF(COUNTIF(G607,"*"&amp;Afferenti!$A$1:'Afferenti'!$A$46&amp;"*"), Afferenti!$A$1:'Afferenti'!$A$46, ""))</f>
        <v>GIAMELLO</v>
      </c>
    </row>
    <row r="608" spans="1:23" x14ac:dyDescent="0.2">
      <c r="A608" s="2" t="s">
        <v>1205</v>
      </c>
      <c r="B608" s="2" t="s">
        <v>1206</v>
      </c>
      <c r="C608" s="2" t="s">
        <v>1207</v>
      </c>
      <c r="E608" s="2" t="s">
        <v>69</v>
      </c>
      <c r="F608" s="2" t="s">
        <v>1208</v>
      </c>
      <c r="G608" s="2" t="s">
        <v>1231</v>
      </c>
      <c r="H608" s="2">
        <v>2</v>
      </c>
      <c r="I608" s="2" t="s">
        <v>1232</v>
      </c>
      <c r="J608" s="2" t="s">
        <v>92</v>
      </c>
      <c r="K608" s="2">
        <v>2018</v>
      </c>
      <c r="W608" s="5" t="str" cm="1">
        <f t="array" ref="W608">_xlfn.TEXTJOIN(", ",TRUE, IF(COUNTIF(G608,"*"&amp;Afferenti!$A$1:'Afferenti'!$A$46&amp;"*"), Afferenti!$A$1:'Afferenti'!$A$46, ""))</f>
        <v>GIAMELLO</v>
      </c>
    </row>
    <row r="609" spans="1:23" x14ac:dyDescent="0.2">
      <c r="A609" s="2" t="s">
        <v>1205</v>
      </c>
      <c r="B609" s="2" t="s">
        <v>1206</v>
      </c>
      <c r="C609" s="2" t="s">
        <v>1207</v>
      </c>
      <c r="E609" s="2" t="s">
        <v>69</v>
      </c>
      <c r="F609" s="2" t="s">
        <v>1208</v>
      </c>
      <c r="G609" s="2" t="s">
        <v>1233</v>
      </c>
      <c r="H609" s="2">
        <v>2</v>
      </c>
      <c r="I609" s="2" t="s">
        <v>1234</v>
      </c>
      <c r="J609" s="2" t="s">
        <v>43</v>
      </c>
      <c r="K609" s="2">
        <v>2017</v>
      </c>
      <c r="W609" s="5" t="str" cm="1">
        <f t="array" ref="W609">_xlfn.TEXTJOIN(", ",TRUE, IF(COUNTIF(G609,"*"&amp;Afferenti!$A$1:'Afferenti'!$A$46&amp;"*"), Afferenti!$A$1:'Afferenti'!$A$46, ""))</f>
        <v>GIAMELLO</v>
      </c>
    </row>
    <row r="610" spans="1:23" x14ac:dyDescent="0.2">
      <c r="A610" s="2" t="s">
        <v>1205</v>
      </c>
      <c r="B610" s="2" t="s">
        <v>1206</v>
      </c>
      <c r="C610" s="2" t="s">
        <v>1207</v>
      </c>
      <c r="E610" s="2" t="s">
        <v>69</v>
      </c>
      <c r="F610" s="2" t="s">
        <v>1208</v>
      </c>
      <c r="G610" s="2" t="s">
        <v>1233</v>
      </c>
      <c r="H610" s="2">
        <v>2</v>
      </c>
      <c r="I610" s="2" t="s">
        <v>1235</v>
      </c>
      <c r="J610" s="2" t="s">
        <v>109</v>
      </c>
      <c r="K610" s="2">
        <v>2017</v>
      </c>
      <c r="W610" s="5" t="str" cm="1">
        <f t="array" ref="W610">_xlfn.TEXTJOIN(", ",TRUE, IF(COUNTIF(G610,"*"&amp;Afferenti!$A$1:'Afferenti'!$A$46&amp;"*"), Afferenti!$A$1:'Afferenti'!$A$46, ""))</f>
        <v>GIAMELLO</v>
      </c>
    </row>
    <row r="611" spans="1:23" x14ac:dyDescent="0.2">
      <c r="A611" s="2" t="s">
        <v>1205</v>
      </c>
      <c r="B611" s="2" t="s">
        <v>1206</v>
      </c>
      <c r="C611" s="2" t="s">
        <v>1207</v>
      </c>
      <c r="E611" s="2" t="s">
        <v>69</v>
      </c>
      <c r="F611" s="2" t="s">
        <v>1208</v>
      </c>
      <c r="G611" s="2" t="s">
        <v>1236</v>
      </c>
      <c r="H611" s="2">
        <v>3</v>
      </c>
      <c r="I611" s="2" t="s">
        <v>1237</v>
      </c>
      <c r="J611" s="2" t="s">
        <v>92</v>
      </c>
      <c r="K611" s="2">
        <v>2017</v>
      </c>
      <c r="W611" s="5" t="str" cm="1">
        <f t="array" ref="W611">_xlfn.TEXTJOIN(", ",TRUE, IF(COUNTIF(G611,"*"&amp;Afferenti!$A$1:'Afferenti'!$A$46&amp;"*"), Afferenti!$A$1:'Afferenti'!$A$46, ""))</f>
        <v>GIAMELLO</v>
      </c>
    </row>
    <row r="612" spans="1:23" x14ac:dyDescent="0.2">
      <c r="A612" s="2" t="s">
        <v>1205</v>
      </c>
      <c r="B612" s="2" t="s">
        <v>1206</v>
      </c>
      <c r="C612" s="2" t="s">
        <v>1207</v>
      </c>
      <c r="E612" s="2" t="s">
        <v>69</v>
      </c>
      <c r="F612" s="2" t="s">
        <v>1208</v>
      </c>
      <c r="G612" s="2" t="s">
        <v>1238</v>
      </c>
      <c r="H612" s="2">
        <v>3</v>
      </c>
      <c r="I612" s="2" t="s">
        <v>1239</v>
      </c>
      <c r="J612" s="2" t="s">
        <v>92</v>
      </c>
      <c r="K612" s="2">
        <v>2015</v>
      </c>
      <c r="M612" s="2">
        <v>2</v>
      </c>
      <c r="N612" s="2">
        <v>27.306000000000001</v>
      </c>
      <c r="O612" s="2" t="s">
        <v>14</v>
      </c>
      <c r="W612" s="5" t="str" cm="1">
        <f t="array" ref="W612">_xlfn.TEXTJOIN(", ",TRUE, IF(COUNTIF(G612,"*"&amp;Afferenti!$A$1:'Afferenti'!$A$46&amp;"*"), Afferenti!$A$1:'Afferenti'!$A$46, ""))</f>
        <v>GIAMELLO</v>
      </c>
    </row>
    <row r="613" spans="1:23" x14ac:dyDescent="0.2">
      <c r="A613" s="2" t="s">
        <v>1205</v>
      </c>
      <c r="B613" s="2" t="s">
        <v>1206</v>
      </c>
      <c r="C613" s="2" t="s">
        <v>1207</v>
      </c>
      <c r="E613" s="2" t="s">
        <v>69</v>
      </c>
      <c r="F613" s="2" t="s">
        <v>1208</v>
      </c>
      <c r="G613" s="2" t="s">
        <v>1240</v>
      </c>
      <c r="H613" s="2">
        <v>3</v>
      </c>
      <c r="I613" s="2" t="s">
        <v>1241</v>
      </c>
      <c r="J613" s="2" t="s">
        <v>109</v>
      </c>
      <c r="K613" s="2">
        <v>2019</v>
      </c>
      <c r="M613" s="2">
        <v>3</v>
      </c>
      <c r="N613" s="2">
        <v>16.774999999999999</v>
      </c>
      <c r="O613" s="2" t="s">
        <v>13</v>
      </c>
      <c r="P613" s="2">
        <v>69.959999999999994</v>
      </c>
      <c r="Q613" s="2" t="s">
        <v>26</v>
      </c>
      <c r="W613" s="5" t="str" cm="1">
        <f t="array" ref="W613">_xlfn.TEXTJOIN(", ",TRUE, IF(COUNTIF(G613,"*"&amp;Afferenti!$A$1:'Afferenti'!$A$46&amp;"*"), Afferenti!$A$1:'Afferenti'!$A$46, ""))</f>
        <v>GIAMELLO</v>
      </c>
    </row>
    <row r="614" spans="1:23" x14ac:dyDescent="0.2">
      <c r="A614" s="2" t="s">
        <v>1205</v>
      </c>
      <c r="B614" s="2" t="s">
        <v>1206</v>
      </c>
      <c r="C614" s="2" t="s">
        <v>1207</v>
      </c>
      <c r="E614" s="2" t="s">
        <v>69</v>
      </c>
      <c r="F614" s="2" t="s">
        <v>1208</v>
      </c>
      <c r="G614" s="2" t="s">
        <v>1242</v>
      </c>
      <c r="H614" s="2">
        <v>4</v>
      </c>
      <c r="I614" s="2" t="s">
        <v>1243</v>
      </c>
      <c r="J614" s="2" t="s">
        <v>109</v>
      </c>
      <c r="K614" s="2">
        <v>2017</v>
      </c>
      <c r="W614" s="5" t="str" cm="1">
        <f t="array" ref="W614">_xlfn.TEXTJOIN(", ",TRUE, IF(COUNTIF(G614,"*"&amp;Afferenti!$A$1:'Afferenti'!$A$46&amp;"*"), Afferenti!$A$1:'Afferenti'!$A$46, ""))</f>
        <v>GIAMELLO</v>
      </c>
    </row>
    <row r="615" spans="1:23" x14ac:dyDescent="0.2">
      <c r="A615" s="2" t="s">
        <v>1205</v>
      </c>
      <c r="B615" s="2" t="s">
        <v>1206</v>
      </c>
      <c r="C615" s="2" t="s">
        <v>1207</v>
      </c>
      <c r="E615" s="2" t="s">
        <v>69</v>
      </c>
      <c r="F615" s="2" t="s">
        <v>1208</v>
      </c>
      <c r="G615" s="2" t="s">
        <v>1244</v>
      </c>
      <c r="H615" s="2">
        <v>4</v>
      </c>
      <c r="I615" s="2" t="s">
        <v>1245</v>
      </c>
      <c r="J615" s="2" t="s">
        <v>92</v>
      </c>
      <c r="K615" s="2">
        <v>2018</v>
      </c>
      <c r="W615" s="5" t="str" cm="1">
        <f t="array" ref="W615">_xlfn.TEXTJOIN(", ",TRUE, IF(COUNTIF(G615,"*"&amp;Afferenti!$A$1:'Afferenti'!$A$46&amp;"*"), Afferenti!$A$1:'Afferenti'!$A$46, ""))</f>
        <v>GIAMELLO</v>
      </c>
    </row>
    <row r="616" spans="1:23" x14ac:dyDescent="0.2">
      <c r="A616" s="2" t="s">
        <v>1205</v>
      </c>
      <c r="B616" s="2" t="s">
        <v>1206</v>
      </c>
      <c r="C616" s="2" t="s">
        <v>1207</v>
      </c>
      <c r="E616" s="2" t="s">
        <v>69</v>
      </c>
      <c r="F616" s="2" t="s">
        <v>1208</v>
      </c>
      <c r="G616" s="2" t="s">
        <v>1244</v>
      </c>
      <c r="H616" s="2">
        <v>4</v>
      </c>
      <c r="I616" s="2" t="s">
        <v>1246</v>
      </c>
      <c r="J616" s="2" t="s">
        <v>92</v>
      </c>
      <c r="K616" s="2">
        <v>2018</v>
      </c>
      <c r="W616" s="5" t="str" cm="1">
        <f t="array" ref="W616">_xlfn.TEXTJOIN(", ",TRUE, IF(COUNTIF(G616,"*"&amp;Afferenti!$A$1:'Afferenti'!$A$46&amp;"*"), Afferenti!$A$1:'Afferenti'!$A$46, ""))</f>
        <v>GIAMELLO</v>
      </c>
    </row>
    <row r="617" spans="1:23" x14ac:dyDescent="0.2">
      <c r="A617" s="2" t="s">
        <v>1205</v>
      </c>
      <c r="B617" s="2" t="s">
        <v>1206</v>
      </c>
      <c r="C617" s="2" t="s">
        <v>1207</v>
      </c>
      <c r="E617" s="2" t="s">
        <v>69</v>
      </c>
      <c r="F617" s="2" t="s">
        <v>1208</v>
      </c>
      <c r="G617" s="2" t="s">
        <v>854</v>
      </c>
      <c r="H617" s="2">
        <v>4</v>
      </c>
      <c r="I617" s="2" t="s">
        <v>855</v>
      </c>
      <c r="J617" s="2" t="s">
        <v>11</v>
      </c>
      <c r="K617" s="2">
        <v>2018</v>
      </c>
      <c r="L617" s="2" t="s">
        <v>856</v>
      </c>
      <c r="M617" s="2">
        <v>1</v>
      </c>
      <c r="N617" s="2">
        <v>44.927999999999997</v>
      </c>
      <c r="O617" s="2" t="s">
        <v>14</v>
      </c>
      <c r="P617" s="2">
        <v>24.614999999999998</v>
      </c>
      <c r="Q617" s="2" t="s">
        <v>13</v>
      </c>
      <c r="R617" s="2">
        <v>1</v>
      </c>
      <c r="S617" s="2">
        <v>33.08</v>
      </c>
      <c r="T617" s="2" t="s">
        <v>14</v>
      </c>
      <c r="U617" s="2">
        <v>86.62</v>
      </c>
      <c r="V617" s="2" t="s">
        <v>33</v>
      </c>
      <c r="W617" s="5" t="str" cm="1">
        <f t="array" ref="W617">_xlfn.TEXTJOIN(", ",TRUE, IF(COUNTIF(G617,"*"&amp;Afferenti!$A$1:'Afferenti'!$A$46&amp;"*"), Afferenti!$A$1:'Afferenti'!$A$46, ""))</f>
        <v>GIAMELLO</v>
      </c>
    </row>
    <row r="618" spans="1:23" x14ac:dyDescent="0.2">
      <c r="A618" s="2" t="s">
        <v>1205</v>
      </c>
      <c r="B618" s="2" t="s">
        <v>1206</v>
      </c>
      <c r="C618" s="2" t="s">
        <v>1207</v>
      </c>
      <c r="E618" s="2" t="s">
        <v>69</v>
      </c>
      <c r="F618" s="2" t="s">
        <v>1208</v>
      </c>
      <c r="G618" s="2" t="s">
        <v>1247</v>
      </c>
      <c r="H618" s="2">
        <v>4</v>
      </c>
      <c r="I618" s="2" t="s">
        <v>1248</v>
      </c>
      <c r="J618" s="2" t="s">
        <v>109</v>
      </c>
      <c r="K618" s="2">
        <v>2016</v>
      </c>
      <c r="W618" s="5" t="str" cm="1">
        <f t="array" ref="W618">_xlfn.TEXTJOIN(", ",TRUE, IF(COUNTIF(G618,"*"&amp;Afferenti!$A$1:'Afferenti'!$A$46&amp;"*"), Afferenti!$A$1:'Afferenti'!$A$46, ""))</f>
        <v>GIAMELLO</v>
      </c>
    </row>
    <row r="619" spans="1:23" x14ac:dyDescent="0.2">
      <c r="A619" s="2" t="s">
        <v>1205</v>
      </c>
      <c r="B619" s="2" t="s">
        <v>1206</v>
      </c>
      <c r="C619" s="2" t="s">
        <v>1207</v>
      </c>
      <c r="E619" s="2" t="s">
        <v>69</v>
      </c>
      <c r="F619" s="2" t="s">
        <v>1208</v>
      </c>
      <c r="G619" s="2" t="s">
        <v>1249</v>
      </c>
      <c r="H619" s="2">
        <v>4</v>
      </c>
      <c r="I619" s="2" t="s">
        <v>1250</v>
      </c>
      <c r="J619" s="2" t="s">
        <v>11</v>
      </c>
      <c r="K619" s="2">
        <v>2015</v>
      </c>
      <c r="L619" s="2" t="s">
        <v>1251</v>
      </c>
      <c r="M619" s="2">
        <v>16</v>
      </c>
      <c r="N619" s="2">
        <v>43.701999999999998</v>
      </c>
      <c r="O619" s="2" t="s">
        <v>14</v>
      </c>
      <c r="P619" s="2">
        <v>20.373000000000001</v>
      </c>
      <c r="Q619" s="2" t="s">
        <v>13</v>
      </c>
      <c r="R619" s="2">
        <v>16</v>
      </c>
      <c r="S619" s="2">
        <v>45.11</v>
      </c>
      <c r="T619" s="2" t="s">
        <v>14</v>
      </c>
      <c r="U619" s="2">
        <v>11.507999999999999</v>
      </c>
      <c r="V619" s="2" t="s">
        <v>13</v>
      </c>
      <c r="W619" s="5" t="str" cm="1">
        <f t="array" ref="W619">_xlfn.TEXTJOIN(", ",TRUE, IF(COUNTIF(G619,"*"&amp;Afferenti!$A$1:'Afferenti'!$A$46&amp;"*"), Afferenti!$A$1:'Afferenti'!$A$46, ""))</f>
        <v>GIAMELLO</v>
      </c>
    </row>
    <row r="620" spans="1:23" x14ac:dyDescent="0.2">
      <c r="A620" s="2" t="s">
        <v>1205</v>
      </c>
      <c r="B620" s="2" t="s">
        <v>1206</v>
      </c>
      <c r="C620" s="2" t="s">
        <v>1207</v>
      </c>
      <c r="E620" s="2" t="s">
        <v>69</v>
      </c>
      <c r="F620" s="2" t="s">
        <v>1208</v>
      </c>
      <c r="G620" s="2" t="s">
        <v>1252</v>
      </c>
      <c r="H620" s="2">
        <v>5</v>
      </c>
      <c r="I620" s="2" t="s">
        <v>1253</v>
      </c>
      <c r="J620" s="2" t="s">
        <v>43</v>
      </c>
      <c r="K620" s="2">
        <v>2017</v>
      </c>
      <c r="W620" s="5" t="str" cm="1">
        <f t="array" ref="W620">_xlfn.TEXTJOIN(", ",TRUE, IF(COUNTIF(G620,"*"&amp;Afferenti!$A$1:'Afferenti'!$A$46&amp;"*"), Afferenti!$A$1:'Afferenti'!$A$46, ""))</f>
        <v>GIAMELLO</v>
      </c>
    </row>
    <row r="621" spans="1:23" x14ac:dyDescent="0.2">
      <c r="A621" s="2" t="s">
        <v>1205</v>
      </c>
      <c r="B621" s="2" t="s">
        <v>1206</v>
      </c>
      <c r="C621" s="2" t="s">
        <v>1207</v>
      </c>
      <c r="E621" s="2" t="s">
        <v>69</v>
      </c>
      <c r="F621" s="2" t="s">
        <v>1208</v>
      </c>
      <c r="G621" s="2" t="s">
        <v>1254</v>
      </c>
      <c r="H621" s="2">
        <v>5</v>
      </c>
      <c r="I621" s="2" t="s">
        <v>1255</v>
      </c>
      <c r="J621" s="2" t="s">
        <v>109</v>
      </c>
      <c r="K621" s="2">
        <v>2015</v>
      </c>
      <c r="W621" s="5" t="str" cm="1">
        <f t="array" ref="W621">_xlfn.TEXTJOIN(", ",TRUE, IF(COUNTIF(G621,"*"&amp;Afferenti!$A$1:'Afferenti'!$A$46&amp;"*"), Afferenti!$A$1:'Afferenti'!$A$46, ""))</f>
        <v>GIAMELLO</v>
      </c>
    </row>
    <row r="622" spans="1:23" x14ac:dyDescent="0.2">
      <c r="A622" s="2" t="s">
        <v>1205</v>
      </c>
      <c r="B622" s="2" t="s">
        <v>1206</v>
      </c>
      <c r="C622" s="2" t="s">
        <v>1207</v>
      </c>
      <c r="E622" s="2" t="s">
        <v>69</v>
      </c>
      <c r="F622" s="2" t="s">
        <v>1208</v>
      </c>
      <c r="G622" s="2" t="s">
        <v>1256</v>
      </c>
      <c r="H622" s="2">
        <v>5</v>
      </c>
      <c r="I622" s="2" t="s">
        <v>1257</v>
      </c>
      <c r="J622" s="2" t="s">
        <v>11</v>
      </c>
      <c r="K622" s="2">
        <v>2016</v>
      </c>
      <c r="L622" s="2" t="s">
        <v>1258</v>
      </c>
      <c r="M622" s="2">
        <v>3</v>
      </c>
      <c r="N622" s="2">
        <v>77.245999999999995</v>
      </c>
      <c r="O622" s="2" t="s">
        <v>33</v>
      </c>
      <c r="P622" s="2">
        <v>76.831000000000003</v>
      </c>
      <c r="Q622" s="2" t="s">
        <v>33</v>
      </c>
      <c r="W622" s="5" t="str" cm="1">
        <f t="array" ref="W622">_xlfn.TEXTJOIN(", ",TRUE, IF(COUNTIF(G622,"*"&amp;Afferenti!$A$1:'Afferenti'!$A$46&amp;"*"), Afferenti!$A$1:'Afferenti'!$A$46, ""))</f>
        <v>GIAMELLO</v>
      </c>
    </row>
    <row r="623" spans="1:23" x14ac:dyDescent="0.2">
      <c r="A623" s="2" t="s">
        <v>1205</v>
      </c>
      <c r="B623" s="2" t="s">
        <v>1206</v>
      </c>
      <c r="C623" s="2" t="s">
        <v>1207</v>
      </c>
      <c r="E623" s="2" t="s">
        <v>69</v>
      </c>
      <c r="F623" s="2" t="s">
        <v>1208</v>
      </c>
      <c r="G623" s="2" t="s">
        <v>741</v>
      </c>
      <c r="H623" s="2">
        <v>6</v>
      </c>
      <c r="I623" s="2" t="s">
        <v>742</v>
      </c>
      <c r="J623" s="2" t="s">
        <v>11</v>
      </c>
      <c r="K623" s="2">
        <v>2016</v>
      </c>
      <c r="L623" s="2" t="s">
        <v>743</v>
      </c>
      <c r="R623" s="2">
        <v>1</v>
      </c>
      <c r="S623" s="2">
        <v>78.47</v>
      </c>
      <c r="T623" s="2" t="s">
        <v>33</v>
      </c>
      <c r="W623" s="5" t="str" cm="1">
        <f t="array" ref="W623">_xlfn.TEXTJOIN(", ",TRUE, IF(COUNTIF(G623,"*"&amp;Afferenti!$A$1:'Afferenti'!$A$46&amp;"*"), Afferenti!$A$1:'Afferenti'!$A$46, ""))</f>
        <v>GIAMELLO, MORONI</v>
      </c>
    </row>
    <row r="624" spans="1:23" x14ac:dyDescent="0.2">
      <c r="A624" s="2" t="s">
        <v>1205</v>
      </c>
      <c r="B624" s="2" t="s">
        <v>1206</v>
      </c>
      <c r="C624" s="2" t="s">
        <v>1207</v>
      </c>
      <c r="E624" s="2" t="s">
        <v>69</v>
      </c>
      <c r="F624" s="2" t="s">
        <v>1208</v>
      </c>
      <c r="G624" s="2" t="s">
        <v>1259</v>
      </c>
      <c r="H624" s="2">
        <v>6</v>
      </c>
      <c r="I624" s="2" t="s">
        <v>1260</v>
      </c>
      <c r="J624" s="2" t="s">
        <v>11</v>
      </c>
      <c r="K624" s="2">
        <v>2019</v>
      </c>
      <c r="L624" s="2" t="s">
        <v>1156</v>
      </c>
      <c r="M624" s="2">
        <v>6</v>
      </c>
      <c r="N624" s="2">
        <v>37.298999999999999</v>
      </c>
      <c r="O624" s="2" t="s">
        <v>14</v>
      </c>
      <c r="P624" s="2">
        <v>36.929000000000002</v>
      </c>
      <c r="Q624" s="2" t="s">
        <v>14</v>
      </c>
      <c r="R624" s="2">
        <v>6</v>
      </c>
      <c r="S624" s="2">
        <v>47</v>
      </c>
      <c r="T624" s="2" t="s">
        <v>14</v>
      </c>
      <c r="U624" s="2">
        <v>34.615000000000002</v>
      </c>
      <c r="V624" s="2" t="s">
        <v>14</v>
      </c>
      <c r="W624" s="5" t="str" cm="1">
        <f t="array" ref="W624">_xlfn.TEXTJOIN(", ",TRUE, IF(COUNTIF(G624,"*"&amp;Afferenti!$A$1:'Afferenti'!$A$46&amp;"*"), Afferenti!$A$1:'Afferenti'!$A$46, ""))</f>
        <v>GIAMELLO, MARCHETTINI, PULSELLI</v>
      </c>
    </row>
    <row r="625" spans="1:23" x14ac:dyDescent="0.2">
      <c r="A625" s="2" t="s">
        <v>1205</v>
      </c>
      <c r="B625" s="2" t="s">
        <v>1206</v>
      </c>
      <c r="C625" s="2" t="s">
        <v>1207</v>
      </c>
      <c r="E625" s="2" t="s">
        <v>69</v>
      </c>
      <c r="F625" s="2" t="s">
        <v>1208</v>
      </c>
      <c r="G625" s="2" t="s">
        <v>857</v>
      </c>
      <c r="H625" s="2">
        <v>7</v>
      </c>
      <c r="I625" s="2" t="s">
        <v>858</v>
      </c>
      <c r="J625" s="2" t="s">
        <v>92</v>
      </c>
      <c r="K625" s="2">
        <v>2018</v>
      </c>
      <c r="W625" s="5" t="str" cm="1">
        <f t="array" ref="W625">_xlfn.TEXTJOIN(", ",TRUE, IF(COUNTIF(G625,"*"&amp;Afferenti!$A$1:'Afferenti'!$A$46&amp;"*"), Afferenti!$A$1:'Afferenti'!$A$46, ""))</f>
        <v>GIAMELLO</v>
      </c>
    </row>
    <row r="626" spans="1:23" x14ac:dyDescent="0.2">
      <c r="A626" s="2" t="s">
        <v>1205</v>
      </c>
      <c r="B626" s="2" t="s">
        <v>1206</v>
      </c>
      <c r="C626" s="2" t="s">
        <v>1207</v>
      </c>
      <c r="E626" s="2" t="s">
        <v>69</v>
      </c>
      <c r="F626" s="2" t="s">
        <v>1208</v>
      </c>
      <c r="G626" s="2" t="s">
        <v>1261</v>
      </c>
      <c r="H626" s="2">
        <v>6</v>
      </c>
      <c r="I626" s="2" t="s">
        <v>1262</v>
      </c>
      <c r="J626" s="2" t="s">
        <v>43</v>
      </c>
      <c r="K626" s="2">
        <v>2016</v>
      </c>
      <c r="W626" s="5" t="str" cm="1">
        <f t="array" ref="W626">_xlfn.TEXTJOIN(", ",TRUE, IF(COUNTIF(G626,"*"&amp;Afferenti!$A$1:'Afferenti'!$A$46&amp;"*"), Afferenti!$A$1:'Afferenti'!$A$46, ""))</f>
        <v>GIAMELLO, MARIOTTI</v>
      </c>
    </row>
    <row r="627" spans="1:23" x14ac:dyDescent="0.2">
      <c r="A627" s="2" t="s">
        <v>1205</v>
      </c>
      <c r="B627" s="2" t="s">
        <v>1206</v>
      </c>
      <c r="C627" s="2" t="s">
        <v>1207</v>
      </c>
      <c r="E627" s="2" t="s">
        <v>69</v>
      </c>
      <c r="F627" s="2" t="s">
        <v>1208</v>
      </c>
      <c r="G627" s="2" t="s">
        <v>1263</v>
      </c>
      <c r="H627" s="2">
        <v>7</v>
      </c>
      <c r="I627" s="2" t="s">
        <v>1264</v>
      </c>
      <c r="J627" s="2" t="s">
        <v>92</v>
      </c>
      <c r="K627" s="2">
        <v>2018</v>
      </c>
      <c r="W627" s="5" t="str" cm="1">
        <f t="array" ref="W627">_xlfn.TEXTJOIN(", ",TRUE, IF(COUNTIF(G627,"*"&amp;Afferenti!$A$1:'Afferenti'!$A$46&amp;"*"), Afferenti!$A$1:'Afferenti'!$A$46, ""))</f>
        <v>GIAMELLO, MARCHETTINI</v>
      </c>
    </row>
    <row r="628" spans="1:23" x14ac:dyDescent="0.2">
      <c r="A628" s="2" t="s">
        <v>1205</v>
      </c>
      <c r="B628" s="2" t="s">
        <v>1206</v>
      </c>
      <c r="C628" s="2" t="s">
        <v>1207</v>
      </c>
      <c r="E628" s="2" t="s">
        <v>69</v>
      </c>
      <c r="F628" s="2" t="s">
        <v>1208</v>
      </c>
      <c r="G628" s="2" t="s">
        <v>1979</v>
      </c>
      <c r="H628" s="2">
        <v>9</v>
      </c>
      <c r="I628" s="2" t="s">
        <v>59</v>
      </c>
      <c r="J628" s="2" t="s">
        <v>11</v>
      </c>
      <c r="K628" s="2">
        <v>2015</v>
      </c>
      <c r="L628" s="2" t="s">
        <v>60</v>
      </c>
      <c r="M628" s="2">
        <v>22</v>
      </c>
      <c r="N628" s="2">
        <v>36.290999999999997</v>
      </c>
      <c r="O628" s="2" t="s">
        <v>14</v>
      </c>
      <c r="P628" s="2">
        <v>35.668999999999997</v>
      </c>
      <c r="Q628" s="2" t="s">
        <v>14</v>
      </c>
      <c r="R628" s="2">
        <v>19</v>
      </c>
      <c r="S628" s="2">
        <v>46.25</v>
      </c>
      <c r="T628" s="2" t="s">
        <v>14</v>
      </c>
      <c r="U628" s="2">
        <v>36.140999999999998</v>
      </c>
      <c r="V628" s="2" t="s">
        <v>14</v>
      </c>
      <c r="W628" s="5" t="str" cm="1">
        <f t="array" ref="W628">_xlfn.TEXTJOIN(", ",TRUE, IF(COUNTIF(G628,"*"&amp;Afferenti!$A$1:'Afferenti'!$A$46&amp;"*"), Afferenti!$A$1:'Afferenti'!$A$46, ""))</f>
        <v>GIAMELLO, MARCHETTINI, MORONI, VITI C</v>
      </c>
    </row>
    <row r="629" spans="1:23" x14ac:dyDescent="0.2">
      <c r="A629" s="2" t="s">
        <v>866</v>
      </c>
      <c r="B629" s="2" t="s">
        <v>194</v>
      </c>
      <c r="C629" s="2" t="s">
        <v>279</v>
      </c>
      <c r="E629" s="2" t="s">
        <v>280</v>
      </c>
      <c r="F629" s="2" t="s">
        <v>590</v>
      </c>
      <c r="G629" s="2" t="s">
        <v>867</v>
      </c>
      <c r="H629" s="2">
        <v>1</v>
      </c>
      <c r="I629" s="2" t="s">
        <v>868</v>
      </c>
      <c r="J629" s="2" t="s">
        <v>109</v>
      </c>
      <c r="K629" s="2">
        <v>2015</v>
      </c>
      <c r="L629" s="2" t="s">
        <v>216</v>
      </c>
      <c r="M629" s="2">
        <v>3</v>
      </c>
      <c r="N629" s="2">
        <v>4.0910000000000002</v>
      </c>
      <c r="O629" s="2" t="s">
        <v>13</v>
      </c>
      <c r="W629" s="5" t="str" cm="1">
        <f t="array" ref="W629">_xlfn.TEXTJOIN(", ",TRUE, IF(COUNTIF(G629,"*"&amp;Afferenti!$A$1:'Afferenti'!$A$46&amp;"*"), Afferenti!$A$1:'Afferenti'!$A$46, ""))</f>
        <v>MAESTRO</v>
      </c>
    </row>
    <row r="630" spans="1:23" x14ac:dyDescent="0.2">
      <c r="A630" s="2" t="s">
        <v>866</v>
      </c>
      <c r="B630" s="2" t="s">
        <v>194</v>
      </c>
      <c r="C630" s="2" t="s">
        <v>279</v>
      </c>
      <c r="E630" s="2" t="s">
        <v>280</v>
      </c>
      <c r="F630" s="2" t="s">
        <v>590</v>
      </c>
      <c r="G630" s="2" t="s">
        <v>867</v>
      </c>
      <c r="H630" s="2">
        <v>1</v>
      </c>
      <c r="I630" s="2" t="s">
        <v>869</v>
      </c>
      <c r="J630" s="2" t="s">
        <v>109</v>
      </c>
      <c r="K630" s="2">
        <v>2017</v>
      </c>
      <c r="L630" s="2" t="s">
        <v>216</v>
      </c>
      <c r="M630" s="2">
        <v>7</v>
      </c>
      <c r="N630" s="2">
        <v>1.58</v>
      </c>
      <c r="O630" s="2" t="s">
        <v>13</v>
      </c>
      <c r="P630" s="2">
        <v>94.647999999999996</v>
      </c>
      <c r="Q630" s="2" t="s">
        <v>33</v>
      </c>
      <c r="W630" s="5" t="str" cm="1">
        <f t="array" ref="W630">_xlfn.TEXTJOIN(", ",TRUE, IF(COUNTIF(G630,"*"&amp;Afferenti!$A$1:'Afferenti'!$A$46&amp;"*"), Afferenti!$A$1:'Afferenti'!$A$46, ""))</f>
        <v>MAESTRO</v>
      </c>
    </row>
    <row r="631" spans="1:23" x14ac:dyDescent="0.2">
      <c r="A631" s="2" t="s">
        <v>866</v>
      </c>
      <c r="B631" s="2" t="s">
        <v>194</v>
      </c>
      <c r="C631" s="2" t="s">
        <v>279</v>
      </c>
      <c r="E631" s="2" t="s">
        <v>280</v>
      </c>
      <c r="F631" s="2" t="s">
        <v>590</v>
      </c>
      <c r="G631" s="2" t="s">
        <v>867</v>
      </c>
      <c r="H631" s="2">
        <v>1</v>
      </c>
      <c r="I631" s="2" t="s">
        <v>870</v>
      </c>
      <c r="J631" s="2" t="s">
        <v>11</v>
      </c>
      <c r="K631" s="2">
        <v>2018</v>
      </c>
      <c r="L631" s="2" t="s">
        <v>253</v>
      </c>
      <c r="M631" s="2">
        <v>50</v>
      </c>
      <c r="N631" s="2">
        <v>12.055</v>
      </c>
      <c r="O631" s="2" t="s">
        <v>13</v>
      </c>
      <c r="P631" s="2">
        <v>9.8620000000000001</v>
      </c>
      <c r="Q631" s="2" t="s">
        <v>13</v>
      </c>
      <c r="R631" s="2">
        <v>32</v>
      </c>
      <c r="S631" s="2">
        <v>12.67</v>
      </c>
      <c r="T631" s="2" t="s">
        <v>13</v>
      </c>
      <c r="U631" s="2">
        <v>6.7901235</v>
      </c>
      <c r="V631" s="2" t="s">
        <v>13</v>
      </c>
      <c r="W631" s="5" t="str" cm="1">
        <f t="array" ref="W631">_xlfn.TEXTJOIN(", ",TRUE, IF(COUNTIF(G631,"*"&amp;Afferenti!$A$1:'Afferenti'!$A$46&amp;"*"), Afferenti!$A$1:'Afferenti'!$A$46, ""))</f>
        <v>MAESTRO</v>
      </c>
    </row>
    <row r="632" spans="1:23" x14ac:dyDescent="0.2">
      <c r="A632" s="2" t="s">
        <v>866</v>
      </c>
      <c r="B632" s="2" t="s">
        <v>194</v>
      </c>
      <c r="C632" s="2" t="s">
        <v>279</v>
      </c>
      <c r="E632" s="2" t="s">
        <v>280</v>
      </c>
      <c r="F632" s="2" t="s">
        <v>590</v>
      </c>
      <c r="G632" s="2" t="s">
        <v>867</v>
      </c>
      <c r="H632" s="2">
        <v>1</v>
      </c>
      <c r="I632" s="2" t="s">
        <v>871</v>
      </c>
      <c r="J632" s="2" t="s">
        <v>11</v>
      </c>
      <c r="K632" s="2">
        <v>2018</v>
      </c>
      <c r="L632" s="2" t="s">
        <v>872</v>
      </c>
      <c r="M632" s="2">
        <v>46</v>
      </c>
      <c r="N632" s="2">
        <v>5.0620000000000003</v>
      </c>
      <c r="O632" s="2" t="s">
        <v>13</v>
      </c>
      <c r="P632" s="2">
        <v>17.594000000000001</v>
      </c>
      <c r="Q632" s="2" t="s">
        <v>13</v>
      </c>
      <c r="R632" s="2">
        <v>36</v>
      </c>
      <c r="S632" s="2">
        <v>11.87</v>
      </c>
      <c r="T632" s="2" t="s">
        <v>13</v>
      </c>
      <c r="U632" s="2">
        <v>23.913043999999999</v>
      </c>
      <c r="V632" s="2" t="s">
        <v>13</v>
      </c>
      <c r="W632" s="5" t="str" cm="1">
        <f t="array" ref="W632">_xlfn.TEXTJOIN(", ",TRUE, IF(COUNTIF(G632,"*"&amp;Afferenti!$A$1:'Afferenti'!$A$46&amp;"*"), Afferenti!$A$1:'Afferenti'!$A$46, ""))</f>
        <v>MAESTRO</v>
      </c>
    </row>
    <row r="633" spans="1:23" x14ac:dyDescent="0.2">
      <c r="A633" s="2" t="s">
        <v>866</v>
      </c>
      <c r="B633" s="2" t="s">
        <v>194</v>
      </c>
      <c r="C633" s="2" t="s">
        <v>279</v>
      </c>
      <c r="E633" s="2" t="s">
        <v>280</v>
      </c>
      <c r="F633" s="2" t="s">
        <v>590</v>
      </c>
      <c r="G633" s="2" t="s">
        <v>867</v>
      </c>
      <c r="H633" s="2">
        <v>1</v>
      </c>
      <c r="I633" s="2" t="s">
        <v>873</v>
      </c>
      <c r="J633" s="2" t="s">
        <v>11</v>
      </c>
      <c r="K633" s="2">
        <v>2015</v>
      </c>
      <c r="L633" s="2" t="s">
        <v>253</v>
      </c>
      <c r="M633" s="2">
        <v>13</v>
      </c>
      <c r="N633" s="2">
        <v>45.390999999999998</v>
      </c>
      <c r="O633" s="2" t="s">
        <v>14</v>
      </c>
      <c r="P633" s="2">
        <v>3.0150000000000001</v>
      </c>
      <c r="Q633" s="2" t="s">
        <v>13</v>
      </c>
      <c r="R633" s="2">
        <v>6</v>
      </c>
      <c r="S633" s="2">
        <v>53.61</v>
      </c>
      <c r="T633" s="2" t="s">
        <v>26</v>
      </c>
      <c r="U633" s="2">
        <v>6.9619999999999997</v>
      </c>
      <c r="V633" s="2" t="s">
        <v>13</v>
      </c>
      <c r="W633" s="5" t="str" cm="1">
        <f t="array" ref="W633">_xlfn.TEXTJOIN(", ",TRUE, IF(COUNTIF(G633,"*"&amp;Afferenti!$A$1:'Afferenti'!$A$46&amp;"*"), Afferenti!$A$1:'Afferenti'!$A$46, ""))</f>
        <v>MAESTRO</v>
      </c>
    </row>
    <row r="634" spans="1:23" x14ac:dyDescent="0.2">
      <c r="A634" s="2" t="s">
        <v>866</v>
      </c>
      <c r="B634" s="2" t="s">
        <v>194</v>
      </c>
      <c r="C634" s="2" t="s">
        <v>279</v>
      </c>
      <c r="E634" s="2" t="s">
        <v>280</v>
      </c>
      <c r="F634" s="2" t="s">
        <v>590</v>
      </c>
      <c r="G634" s="2" t="s">
        <v>867</v>
      </c>
      <c r="H634" s="2">
        <v>1</v>
      </c>
      <c r="I634" s="2" t="s">
        <v>874</v>
      </c>
      <c r="J634" s="2" t="s">
        <v>109</v>
      </c>
      <c r="K634" s="2">
        <v>2019</v>
      </c>
      <c r="L634" s="2" t="s">
        <v>216</v>
      </c>
      <c r="M634" s="2">
        <v>0</v>
      </c>
      <c r="N634" s="2">
        <v>20.654</v>
      </c>
      <c r="O634" s="2" t="s">
        <v>13</v>
      </c>
      <c r="P634" s="2">
        <v>94.453000000000003</v>
      </c>
      <c r="Q634" s="2" t="s">
        <v>33</v>
      </c>
      <c r="W634" s="5" t="str" cm="1">
        <f t="array" ref="W634">_xlfn.TEXTJOIN(", ",TRUE, IF(COUNTIF(G634,"*"&amp;Afferenti!$A$1:'Afferenti'!$A$46&amp;"*"), Afferenti!$A$1:'Afferenti'!$A$46, ""))</f>
        <v>MAESTRO</v>
      </c>
    </row>
    <row r="635" spans="1:23" x14ac:dyDescent="0.2">
      <c r="A635" s="2" t="s">
        <v>866</v>
      </c>
      <c r="B635" s="2" t="s">
        <v>194</v>
      </c>
      <c r="C635" s="2" t="s">
        <v>279</v>
      </c>
      <c r="E635" s="2" t="s">
        <v>280</v>
      </c>
      <c r="F635" s="2" t="s">
        <v>590</v>
      </c>
      <c r="G635" s="2" t="s">
        <v>867</v>
      </c>
      <c r="H635" s="2">
        <v>1</v>
      </c>
      <c r="I635" s="2" t="s">
        <v>875</v>
      </c>
      <c r="J635" s="2" t="s">
        <v>11</v>
      </c>
      <c r="K635" s="2">
        <v>2018</v>
      </c>
      <c r="L635" s="2" t="s">
        <v>253</v>
      </c>
      <c r="M635" s="2">
        <v>28</v>
      </c>
      <c r="N635" s="2">
        <v>22.513000000000002</v>
      </c>
      <c r="O635" s="2" t="s">
        <v>13</v>
      </c>
      <c r="P635" s="2">
        <v>9.8620000000000001</v>
      </c>
      <c r="Q635" s="2" t="s">
        <v>13</v>
      </c>
      <c r="R635" s="2">
        <v>15</v>
      </c>
      <c r="S635" s="2">
        <v>27.46</v>
      </c>
      <c r="T635" s="2" t="s">
        <v>14</v>
      </c>
      <c r="U635" s="2">
        <v>6.7901235</v>
      </c>
      <c r="V635" s="2" t="s">
        <v>13</v>
      </c>
      <c r="W635" s="5" t="str" cm="1">
        <f t="array" ref="W635">_xlfn.TEXTJOIN(", ",TRUE, IF(COUNTIF(G635,"*"&amp;Afferenti!$A$1:'Afferenti'!$A$46&amp;"*"), Afferenti!$A$1:'Afferenti'!$A$46, ""))</f>
        <v>MAESTRO</v>
      </c>
    </row>
    <row r="636" spans="1:23" x14ac:dyDescent="0.2">
      <c r="A636" s="2" t="s">
        <v>866</v>
      </c>
      <c r="B636" s="2" t="s">
        <v>194</v>
      </c>
      <c r="C636" s="2" t="s">
        <v>279</v>
      </c>
      <c r="E636" s="2" t="s">
        <v>280</v>
      </c>
      <c r="F636" s="2" t="s">
        <v>590</v>
      </c>
      <c r="G636" s="2" t="s">
        <v>867</v>
      </c>
      <c r="H636" s="2">
        <v>1</v>
      </c>
      <c r="I636" s="2" t="s">
        <v>876</v>
      </c>
      <c r="J636" s="2" t="s">
        <v>11</v>
      </c>
      <c r="K636" s="2">
        <v>2015</v>
      </c>
      <c r="L636" s="2" t="s">
        <v>877</v>
      </c>
      <c r="M636" s="2">
        <v>8</v>
      </c>
      <c r="N636" s="2">
        <v>55.213999999999999</v>
      </c>
      <c r="O636" s="2" t="s">
        <v>26</v>
      </c>
      <c r="P636" s="2">
        <v>2.9000000000000001E-2</v>
      </c>
      <c r="Q636" s="2" t="s">
        <v>13</v>
      </c>
      <c r="R636" s="2">
        <v>4</v>
      </c>
      <c r="S636" s="2">
        <v>79.290000000000006</v>
      </c>
      <c r="T636" s="2" t="s">
        <v>33</v>
      </c>
      <c r="W636" s="5" t="str" cm="1">
        <f t="array" ref="W636">_xlfn.TEXTJOIN(", ",TRUE, IF(COUNTIF(G636,"*"&amp;Afferenti!$A$1:'Afferenti'!$A$46&amp;"*"), Afferenti!$A$1:'Afferenti'!$A$46, ""))</f>
        <v>MAESTRO</v>
      </c>
    </row>
    <row r="637" spans="1:23" x14ac:dyDescent="0.2">
      <c r="A637" s="2" t="s">
        <v>866</v>
      </c>
      <c r="B637" s="2" t="s">
        <v>194</v>
      </c>
      <c r="C637" s="2" t="s">
        <v>279</v>
      </c>
      <c r="E637" s="2" t="s">
        <v>280</v>
      </c>
      <c r="F637" s="2" t="s">
        <v>590</v>
      </c>
      <c r="G637" s="2" t="s">
        <v>867</v>
      </c>
      <c r="H637" s="2">
        <v>1</v>
      </c>
      <c r="I637" s="2" t="s">
        <v>878</v>
      </c>
      <c r="J637" s="2" t="s">
        <v>11</v>
      </c>
      <c r="K637" s="2">
        <v>2015</v>
      </c>
      <c r="L637" s="2" t="s">
        <v>877</v>
      </c>
      <c r="M637" s="2">
        <v>12</v>
      </c>
      <c r="N637" s="2">
        <v>44.167999999999999</v>
      </c>
      <c r="O637" s="2" t="s">
        <v>14</v>
      </c>
      <c r="P637" s="2">
        <v>2.9000000000000001E-2</v>
      </c>
      <c r="Q637" s="2" t="s">
        <v>13</v>
      </c>
      <c r="R637" s="2">
        <v>5</v>
      </c>
      <c r="S637" s="2">
        <v>74.8</v>
      </c>
      <c r="T637" s="2" t="s">
        <v>26</v>
      </c>
      <c r="W637" s="5" t="str" cm="1">
        <f t="array" ref="W637">_xlfn.TEXTJOIN(", ",TRUE, IF(COUNTIF(G637,"*"&amp;Afferenti!$A$1:'Afferenti'!$A$46&amp;"*"), Afferenti!$A$1:'Afferenti'!$A$46, ""))</f>
        <v>MAESTRO</v>
      </c>
    </row>
    <row r="638" spans="1:23" x14ac:dyDescent="0.2">
      <c r="A638" s="2" t="s">
        <v>866</v>
      </c>
      <c r="B638" s="2" t="s">
        <v>194</v>
      </c>
      <c r="C638" s="2" t="s">
        <v>279</v>
      </c>
      <c r="E638" s="2" t="s">
        <v>280</v>
      </c>
      <c r="F638" s="2" t="s">
        <v>590</v>
      </c>
      <c r="G638" s="2" t="s">
        <v>867</v>
      </c>
      <c r="H638" s="2">
        <v>1</v>
      </c>
      <c r="I638" s="2" t="s">
        <v>879</v>
      </c>
      <c r="J638" s="2" t="s">
        <v>11</v>
      </c>
      <c r="K638" s="2">
        <v>2019</v>
      </c>
      <c r="L638" s="2" t="s">
        <v>872</v>
      </c>
      <c r="M638" s="2">
        <v>1</v>
      </c>
      <c r="N638" s="2">
        <v>80.504999999999995</v>
      </c>
      <c r="O638" s="2" t="s">
        <v>33</v>
      </c>
      <c r="P638" s="2">
        <v>17.745999999999999</v>
      </c>
      <c r="Q638" s="2" t="s">
        <v>13</v>
      </c>
      <c r="R638" s="2">
        <v>1</v>
      </c>
      <c r="S638" s="2">
        <v>91.91</v>
      </c>
      <c r="T638" s="2" t="s">
        <v>33</v>
      </c>
      <c r="U638" s="2">
        <v>18.966000000000001</v>
      </c>
      <c r="V638" s="2" t="s">
        <v>13</v>
      </c>
      <c r="W638" s="5" t="str" cm="1">
        <f t="array" ref="W638">_xlfn.TEXTJOIN(", ",TRUE, IF(COUNTIF(G638,"*"&amp;Afferenti!$A$1:'Afferenti'!$A$46&amp;"*"), Afferenti!$A$1:'Afferenti'!$A$46, ""))</f>
        <v>MAESTRO</v>
      </c>
    </row>
    <row r="639" spans="1:23" x14ac:dyDescent="0.2">
      <c r="A639" s="2" t="s">
        <v>866</v>
      </c>
      <c r="B639" s="2" t="s">
        <v>194</v>
      </c>
      <c r="C639" s="2" t="s">
        <v>279</v>
      </c>
      <c r="E639" s="2" t="s">
        <v>280</v>
      </c>
      <c r="F639" s="2" t="s">
        <v>590</v>
      </c>
      <c r="G639" s="2" t="s">
        <v>867</v>
      </c>
      <c r="H639" s="2">
        <v>1</v>
      </c>
      <c r="I639" s="2" t="s">
        <v>880</v>
      </c>
      <c r="J639" s="2" t="s">
        <v>11</v>
      </c>
      <c r="K639" s="2">
        <v>2017</v>
      </c>
      <c r="L639" s="2" t="s">
        <v>872</v>
      </c>
      <c r="M639" s="2">
        <v>4</v>
      </c>
      <c r="N639" s="2">
        <v>69.176000000000002</v>
      </c>
      <c r="O639" s="2" t="s">
        <v>26</v>
      </c>
      <c r="P639" s="2">
        <v>16.39</v>
      </c>
      <c r="Q639" s="2" t="s">
        <v>13</v>
      </c>
      <c r="R639" s="2">
        <v>2</v>
      </c>
      <c r="W639" s="5" t="str" cm="1">
        <f t="array" ref="W639">_xlfn.TEXTJOIN(", ",TRUE, IF(COUNTIF(G639,"*"&amp;Afferenti!$A$1:'Afferenti'!$A$46&amp;"*"), Afferenti!$A$1:'Afferenti'!$A$46, ""))</f>
        <v>MAESTRO</v>
      </c>
    </row>
    <row r="640" spans="1:23" x14ac:dyDescent="0.2">
      <c r="A640" s="2" t="s">
        <v>866</v>
      </c>
      <c r="B640" s="2" t="s">
        <v>194</v>
      </c>
      <c r="C640" s="2" t="s">
        <v>279</v>
      </c>
      <c r="E640" s="2" t="s">
        <v>280</v>
      </c>
      <c r="F640" s="2" t="s">
        <v>590</v>
      </c>
      <c r="G640" s="2" t="s">
        <v>867</v>
      </c>
      <c r="H640" s="2">
        <v>1</v>
      </c>
      <c r="I640" s="2" t="s">
        <v>881</v>
      </c>
      <c r="J640" s="2" t="s">
        <v>11</v>
      </c>
      <c r="K640" s="2">
        <v>2015</v>
      </c>
      <c r="L640" s="2" t="s">
        <v>877</v>
      </c>
      <c r="M640" s="2">
        <v>2</v>
      </c>
      <c r="N640" s="2">
        <v>80.63</v>
      </c>
      <c r="O640" s="2" t="s">
        <v>33</v>
      </c>
      <c r="P640" s="2">
        <v>2.9000000000000001E-2</v>
      </c>
      <c r="Q640" s="2" t="s">
        <v>13</v>
      </c>
      <c r="R640" s="2">
        <v>1</v>
      </c>
      <c r="S640" s="2">
        <v>93.73</v>
      </c>
      <c r="T640" s="2" t="s">
        <v>33</v>
      </c>
      <c r="W640" s="5" t="str" cm="1">
        <f t="array" ref="W640">_xlfn.TEXTJOIN(", ",TRUE, IF(COUNTIF(G640,"*"&amp;Afferenti!$A$1:'Afferenti'!$A$46&amp;"*"), Afferenti!$A$1:'Afferenti'!$A$46, ""))</f>
        <v>MAESTRO</v>
      </c>
    </row>
    <row r="641" spans="1:23" x14ac:dyDescent="0.2">
      <c r="A641" s="2" t="s">
        <v>866</v>
      </c>
      <c r="B641" s="2" t="s">
        <v>194</v>
      </c>
      <c r="C641" s="2" t="s">
        <v>279</v>
      </c>
      <c r="E641" s="2" t="s">
        <v>280</v>
      </c>
      <c r="F641" s="2" t="s">
        <v>590</v>
      </c>
      <c r="G641" s="2" t="s">
        <v>867</v>
      </c>
      <c r="H641" s="2">
        <v>1</v>
      </c>
      <c r="I641" s="2" t="s">
        <v>882</v>
      </c>
      <c r="J641" s="2" t="s">
        <v>11</v>
      </c>
      <c r="K641" s="2">
        <v>2015</v>
      </c>
      <c r="L641" s="2" t="s">
        <v>253</v>
      </c>
      <c r="M641" s="2">
        <v>14</v>
      </c>
      <c r="N641" s="2">
        <v>43.46</v>
      </c>
      <c r="O641" s="2" t="s">
        <v>14</v>
      </c>
      <c r="P641" s="2">
        <v>3.0150000000000001</v>
      </c>
      <c r="Q641" s="2" t="s">
        <v>13</v>
      </c>
      <c r="R641" s="2">
        <v>3</v>
      </c>
      <c r="S641" s="2">
        <v>70.8</v>
      </c>
      <c r="T641" s="2" t="s">
        <v>26</v>
      </c>
      <c r="U641" s="2">
        <v>6.9619999999999997</v>
      </c>
      <c r="V641" s="2" t="s">
        <v>13</v>
      </c>
      <c r="W641" s="5" t="str" cm="1">
        <f t="array" ref="W641">_xlfn.TEXTJOIN(", ",TRUE, IF(COUNTIF(G641,"*"&amp;Afferenti!$A$1:'Afferenti'!$A$46&amp;"*"), Afferenti!$A$1:'Afferenti'!$A$46, ""))</f>
        <v>MAESTRO</v>
      </c>
    </row>
    <row r="642" spans="1:23" x14ac:dyDescent="0.2">
      <c r="A642" s="2" t="s">
        <v>866</v>
      </c>
      <c r="B642" s="2" t="s">
        <v>194</v>
      </c>
      <c r="C642" s="2" t="s">
        <v>279</v>
      </c>
      <c r="E642" s="2" t="s">
        <v>280</v>
      </c>
      <c r="F642" s="2" t="s">
        <v>590</v>
      </c>
      <c r="G642" s="2" t="s">
        <v>867</v>
      </c>
      <c r="H642" s="2">
        <v>1</v>
      </c>
      <c r="I642" s="2" t="s">
        <v>883</v>
      </c>
      <c r="J642" s="2" t="s">
        <v>11</v>
      </c>
      <c r="K642" s="2">
        <v>2018</v>
      </c>
      <c r="L642" s="2" t="s">
        <v>872</v>
      </c>
      <c r="M642" s="2">
        <v>2</v>
      </c>
      <c r="N642" s="2">
        <v>75.057000000000002</v>
      </c>
      <c r="O642" s="2" t="s">
        <v>33</v>
      </c>
      <c r="P642" s="2">
        <v>17.594000000000001</v>
      </c>
      <c r="Q642" s="2" t="s">
        <v>13</v>
      </c>
      <c r="R642" s="2">
        <v>1</v>
      </c>
      <c r="S642" s="2">
        <v>92.49</v>
      </c>
      <c r="T642" s="2" t="s">
        <v>33</v>
      </c>
      <c r="U642" s="2">
        <v>23.913043999999999</v>
      </c>
      <c r="V642" s="2" t="s">
        <v>13</v>
      </c>
      <c r="W642" s="5" t="str" cm="1">
        <f t="array" ref="W642">_xlfn.TEXTJOIN(", ",TRUE, IF(COUNTIF(G642,"*"&amp;Afferenti!$A$1:'Afferenti'!$A$46&amp;"*"), Afferenti!$A$1:'Afferenti'!$A$46, ""))</f>
        <v>MAESTRO</v>
      </c>
    </row>
    <row r="643" spans="1:23" x14ac:dyDescent="0.2">
      <c r="A643" s="2" t="s">
        <v>866</v>
      </c>
      <c r="B643" s="2" t="s">
        <v>194</v>
      </c>
      <c r="C643" s="2" t="s">
        <v>279</v>
      </c>
      <c r="E643" s="2" t="s">
        <v>280</v>
      </c>
      <c r="F643" s="2" t="s">
        <v>590</v>
      </c>
      <c r="G643" s="2" t="s">
        <v>867</v>
      </c>
      <c r="H643" s="2">
        <v>1</v>
      </c>
      <c r="I643" s="2" t="s">
        <v>884</v>
      </c>
      <c r="J643" s="2" t="s">
        <v>11</v>
      </c>
      <c r="K643" s="2">
        <v>2015</v>
      </c>
      <c r="L643" s="2" t="s">
        <v>877</v>
      </c>
      <c r="M643" s="2">
        <v>9</v>
      </c>
      <c r="N643" s="2">
        <v>51.957000000000001</v>
      </c>
      <c r="O643" s="2" t="s">
        <v>26</v>
      </c>
      <c r="P643" s="2">
        <v>2.9000000000000001E-2</v>
      </c>
      <c r="Q643" s="2" t="s">
        <v>13</v>
      </c>
      <c r="R643" s="2">
        <v>6</v>
      </c>
      <c r="S643" s="2">
        <v>70.569999999999993</v>
      </c>
      <c r="T643" s="2" t="s">
        <v>26</v>
      </c>
      <c r="W643" s="5" t="str" cm="1">
        <f t="array" ref="W643">_xlfn.TEXTJOIN(", ",TRUE, IF(COUNTIF(G643,"*"&amp;Afferenti!$A$1:'Afferenti'!$A$46&amp;"*"), Afferenti!$A$1:'Afferenti'!$A$46, ""))</f>
        <v>MAESTRO</v>
      </c>
    </row>
    <row r="644" spans="1:23" x14ac:dyDescent="0.2">
      <c r="A644" s="2" t="s">
        <v>866</v>
      </c>
      <c r="B644" s="2" t="s">
        <v>194</v>
      </c>
      <c r="C644" s="2" t="s">
        <v>279</v>
      </c>
      <c r="E644" s="2" t="s">
        <v>280</v>
      </c>
      <c r="F644" s="2" t="s">
        <v>590</v>
      </c>
      <c r="G644" s="2" t="s">
        <v>867</v>
      </c>
      <c r="H644" s="2">
        <v>1</v>
      </c>
      <c r="I644" s="2" t="s">
        <v>885</v>
      </c>
      <c r="J644" s="2" t="s">
        <v>11</v>
      </c>
      <c r="K644" s="2">
        <v>2015</v>
      </c>
      <c r="L644" s="2" t="s">
        <v>253</v>
      </c>
      <c r="M644" s="2">
        <v>4</v>
      </c>
      <c r="N644" s="2">
        <v>71.784000000000006</v>
      </c>
      <c r="O644" s="2" t="s">
        <v>26</v>
      </c>
      <c r="P644" s="2">
        <v>3.0150000000000001</v>
      </c>
      <c r="Q644" s="2" t="s">
        <v>13</v>
      </c>
      <c r="R644" s="2">
        <v>1</v>
      </c>
      <c r="S644" s="2">
        <v>88.24</v>
      </c>
      <c r="T644" s="2" t="s">
        <v>33</v>
      </c>
      <c r="U644" s="2">
        <v>6.9619999999999997</v>
      </c>
      <c r="V644" s="2" t="s">
        <v>13</v>
      </c>
      <c r="W644" s="5" t="str" cm="1">
        <f t="array" ref="W644">_xlfn.TEXTJOIN(", ",TRUE, IF(COUNTIF(G644,"*"&amp;Afferenti!$A$1:'Afferenti'!$A$46&amp;"*"), Afferenti!$A$1:'Afferenti'!$A$46, ""))</f>
        <v>MAESTRO</v>
      </c>
    </row>
    <row r="645" spans="1:23" x14ac:dyDescent="0.2">
      <c r="A645" s="2" t="s">
        <v>866</v>
      </c>
      <c r="B645" s="2" t="s">
        <v>194</v>
      </c>
      <c r="C645" s="2" t="s">
        <v>279</v>
      </c>
      <c r="E645" s="2" t="s">
        <v>280</v>
      </c>
      <c r="F645" s="2" t="s">
        <v>590</v>
      </c>
      <c r="G645" s="2" t="s">
        <v>867</v>
      </c>
      <c r="H645" s="2">
        <v>1</v>
      </c>
      <c r="I645" s="2" t="s">
        <v>886</v>
      </c>
      <c r="J645" s="2" t="s">
        <v>11</v>
      </c>
      <c r="K645" s="2">
        <v>2018</v>
      </c>
      <c r="L645" s="2" t="s">
        <v>872</v>
      </c>
      <c r="M645" s="2">
        <v>1</v>
      </c>
      <c r="N645" s="2">
        <v>82.135999999999996</v>
      </c>
      <c r="O645" s="2" t="s">
        <v>33</v>
      </c>
      <c r="P645" s="2">
        <v>17.594000000000001</v>
      </c>
      <c r="Q645" s="2" t="s">
        <v>13</v>
      </c>
      <c r="R645" s="2">
        <v>1</v>
      </c>
      <c r="W645" s="5" t="str" cm="1">
        <f t="array" ref="W645">_xlfn.TEXTJOIN(", ",TRUE, IF(COUNTIF(G645,"*"&amp;Afferenti!$A$1:'Afferenti'!$A$46&amp;"*"), Afferenti!$A$1:'Afferenti'!$A$46, ""))</f>
        <v>MAESTRO</v>
      </c>
    </row>
    <row r="646" spans="1:23" x14ac:dyDescent="0.2">
      <c r="A646" s="2" t="s">
        <v>866</v>
      </c>
      <c r="B646" s="2" t="s">
        <v>194</v>
      </c>
      <c r="C646" s="2" t="s">
        <v>279</v>
      </c>
      <c r="E646" s="2" t="s">
        <v>280</v>
      </c>
      <c r="F646" s="2" t="s">
        <v>590</v>
      </c>
      <c r="G646" s="2" t="s">
        <v>867</v>
      </c>
      <c r="H646" s="2">
        <v>1</v>
      </c>
      <c r="I646" s="2" t="s">
        <v>887</v>
      </c>
      <c r="J646" s="2" t="s">
        <v>11</v>
      </c>
      <c r="K646" s="2">
        <v>2015</v>
      </c>
      <c r="L646" s="2" t="s">
        <v>877</v>
      </c>
      <c r="M646" s="2">
        <v>6</v>
      </c>
      <c r="N646" s="2">
        <v>62.52</v>
      </c>
      <c r="O646" s="2" t="s">
        <v>26</v>
      </c>
      <c r="P646" s="2">
        <v>2.9000000000000001E-2</v>
      </c>
      <c r="Q646" s="2" t="s">
        <v>13</v>
      </c>
      <c r="R646" s="2">
        <v>5</v>
      </c>
      <c r="S646" s="2">
        <v>74.8</v>
      </c>
      <c r="T646" s="2" t="s">
        <v>26</v>
      </c>
      <c r="W646" s="5" t="str" cm="1">
        <f t="array" ref="W646">_xlfn.TEXTJOIN(", ",TRUE, IF(COUNTIF(G646,"*"&amp;Afferenti!$A$1:'Afferenti'!$A$46&amp;"*"), Afferenti!$A$1:'Afferenti'!$A$46, ""))</f>
        <v>MAESTRO</v>
      </c>
    </row>
    <row r="647" spans="1:23" x14ac:dyDescent="0.2">
      <c r="A647" s="2" t="s">
        <v>866</v>
      </c>
      <c r="B647" s="2" t="s">
        <v>194</v>
      </c>
      <c r="C647" s="2" t="s">
        <v>279</v>
      </c>
      <c r="E647" s="2" t="s">
        <v>280</v>
      </c>
      <c r="F647" s="2" t="s">
        <v>590</v>
      </c>
      <c r="G647" s="2" t="s">
        <v>867</v>
      </c>
      <c r="H647" s="2">
        <v>1</v>
      </c>
      <c r="I647" s="2" t="s">
        <v>888</v>
      </c>
      <c r="J647" s="2" t="s">
        <v>11</v>
      </c>
      <c r="K647" s="2">
        <v>2015</v>
      </c>
      <c r="L647" s="2" t="s">
        <v>877</v>
      </c>
      <c r="M647" s="2">
        <v>10</v>
      </c>
      <c r="N647" s="2">
        <v>49.122999999999998</v>
      </c>
      <c r="O647" s="2" t="s">
        <v>14</v>
      </c>
      <c r="P647" s="2">
        <v>2.9000000000000001E-2</v>
      </c>
      <c r="Q647" s="2" t="s">
        <v>13</v>
      </c>
      <c r="R647" s="2">
        <v>5</v>
      </c>
      <c r="S647" s="2">
        <v>74.8</v>
      </c>
      <c r="T647" s="2" t="s">
        <v>26</v>
      </c>
      <c r="W647" s="5" t="str" cm="1">
        <f t="array" ref="W647">_xlfn.TEXTJOIN(", ",TRUE, IF(COUNTIF(G647,"*"&amp;Afferenti!$A$1:'Afferenti'!$A$46&amp;"*"), Afferenti!$A$1:'Afferenti'!$A$46, ""))</f>
        <v>MAESTRO</v>
      </c>
    </row>
    <row r="648" spans="1:23" x14ac:dyDescent="0.2">
      <c r="A648" s="2" t="s">
        <v>866</v>
      </c>
      <c r="B648" s="2" t="s">
        <v>194</v>
      </c>
      <c r="C648" s="2" t="s">
        <v>279</v>
      </c>
      <c r="E648" s="2" t="s">
        <v>280</v>
      </c>
      <c r="F648" s="2" t="s">
        <v>590</v>
      </c>
      <c r="G648" s="2" t="s">
        <v>867</v>
      </c>
      <c r="H648" s="2">
        <v>1</v>
      </c>
      <c r="I648" s="2" t="s">
        <v>889</v>
      </c>
      <c r="J648" s="2" t="s">
        <v>11</v>
      </c>
      <c r="K648" s="2">
        <v>2015</v>
      </c>
      <c r="L648" s="2" t="s">
        <v>253</v>
      </c>
      <c r="M648" s="2">
        <v>43</v>
      </c>
      <c r="N648" s="2">
        <v>17.567</v>
      </c>
      <c r="O648" s="2" t="s">
        <v>13</v>
      </c>
      <c r="P648" s="2">
        <v>3.0150000000000001</v>
      </c>
      <c r="Q648" s="2" t="s">
        <v>13</v>
      </c>
      <c r="R648" s="2">
        <v>31</v>
      </c>
      <c r="S648" s="2">
        <v>16.52</v>
      </c>
      <c r="T648" s="2" t="s">
        <v>13</v>
      </c>
      <c r="U648" s="2">
        <v>6.9619999999999997</v>
      </c>
      <c r="V648" s="2" t="s">
        <v>13</v>
      </c>
      <c r="W648" s="5" t="str" cm="1">
        <f t="array" ref="W648">_xlfn.TEXTJOIN(", ",TRUE, IF(COUNTIF(G648,"*"&amp;Afferenti!$A$1:'Afferenti'!$A$46&amp;"*"), Afferenti!$A$1:'Afferenti'!$A$46, ""))</f>
        <v>MAESTRO</v>
      </c>
    </row>
    <row r="649" spans="1:23" x14ac:dyDescent="0.2">
      <c r="A649" s="2" t="s">
        <v>866</v>
      </c>
      <c r="B649" s="2" t="s">
        <v>194</v>
      </c>
      <c r="C649" s="2" t="s">
        <v>279</v>
      </c>
      <c r="E649" s="2" t="s">
        <v>280</v>
      </c>
      <c r="F649" s="2" t="s">
        <v>590</v>
      </c>
      <c r="G649" s="2" t="s">
        <v>867</v>
      </c>
      <c r="H649" s="2">
        <v>1</v>
      </c>
      <c r="I649" s="2" t="s">
        <v>890</v>
      </c>
      <c r="J649" s="2" t="s">
        <v>11</v>
      </c>
      <c r="K649" s="2">
        <v>2015</v>
      </c>
      <c r="L649" s="2" t="s">
        <v>612</v>
      </c>
      <c r="M649" s="2">
        <v>41</v>
      </c>
      <c r="N649" s="2">
        <v>12.092000000000001</v>
      </c>
      <c r="O649" s="2" t="s">
        <v>13</v>
      </c>
      <c r="P649" s="2">
        <v>2.9000000000000001E-2</v>
      </c>
      <c r="Q649" s="2" t="s">
        <v>13</v>
      </c>
      <c r="R649" s="2">
        <v>27</v>
      </c>
      <c r="W649" s="5" t="str" cm="1">
        <f t="array" ref="W649">_xlfn.TEXTJOIN(", ",TRUE, IF(COUNTIF(G649,"*"&amp;Afferenti!$A$1:'Afferenti'!$A$46&amp;"*"), Afferenti!$A$1:'Afferenti'!$A$46, ""))</f>
        <v>MAESTRO</v>
      </c>
    </row>
    <row r="650" spans="1:23" x14ac:dyDescent="0.2">
      <c r="A650" s="2" t="s">
        <v>866</v>
      </c>
      <c r="B650" s="2" t="s">
        <v>194</v>
      </c>
      <c r="C650" s="2" t="s">
        <v>279</v>
      </c>
      <c r="E650" s="2" t="s">
        <v>280</v>
      </c>
      <c r="F650" s="2" t="s">
        <v>590</v>
      </c>
      <c r="G650" s="2" t="s">
        <v>214</v>
      </c>
      <c r="H650" s="2">
        <v>3</v>
      </c>
      <c r="I650" s="2" t="s">
        <v>215</v>
      </c>
      <c r="J650" s="2" t="s">
        <v>109</v>
      </c>
      <c r="K650" s="2">
        <v>2015</v>
      </c>
      <c r="L650" s="2" t="s">
        <v>216</v>
      </c>
      <c r="M650" s="2">
        <v>7</v>
      </c>
      <c r="N650" s="2">
        <v>0.97099999999999997</v>
      </c>
      <c r="O650" s="2" t="s">
        <v>13</v>
      </c>
      <c r="W650" s="5" t="str" cm="1">
        <f t="array" ref="W650">_xlfn.TEXTJOIN(", ",TRUE, IF(COUNTIF(G650,"*"&amp;Afferenti!$A$1:'Afferenti'!$A$46&amp;"*"), Afferenti!$A$1:'Afferenti'!$A$46, ""))</f>
        <v>BROGI, MAESTRO, MARROCCHESI</v>
      </c>
    </row>
    <row r="651" spans="1:23" x14ac:dyDescent="0.2">
      <c r="A651" s="2" t="s">
        <v>866</v>
      </c>
      <c r="B651" s="2" t="s">
        <v>194</v>
      </c>
      <c r="C651" s="2" t="s">
        <v>279</v>
      </c>
      <c r="E651" s="2" t="s">
        <v>280</v>
      </c>
      <c r="F651" s="2" t="s">
        <v>590</v>
      </c>
      <c r="G651" s="2" t="s">
        <v>891</v>
      </c>
      <c r="H651" s="2">
        <v>3</v>
      </c>
      <c r="I651" s="2" t="s">
        <v>892</v>
      </c>
      <c r="J651" s="2" t="s">
        <v>11</v>
      </c>
      <c r="K651" s="2">
        <v>2015</v>
      </c>
      <c r="L651" s="2" t="s">
        <v>216</v>
      </c>
      <c r="M651" s="2">
        <v>1</v>
      </c>
      <c r="N651" s="2">
        <v>11.36</v>
      </c>
      <c r="O651" s="2" t="s">
        <v>13</v>
      </c>
      <c r="W651" s="5" t="str" cm="1">
        <f t="array" ref="W651">_xlfn.TEXTJOIN(", ",TRUE, IF(COUNTIF(G651,"*"&amp;Afferenti!$A$1:'Afferenti'!$A$46&amp;"*"), Afferenti!$A$1:'Afferenti'!$A$46, ""))</f>
        <v>BIGONGIARI, MAESTRO, MARROCCHESI</v>
      </c>
    </row>
    <row r="652" spans="1:23" x14ac:dyDescent="0.2">
      <c r="A652" s="2" t="s">
        <v>866</v>
      </c>
      <c r="B652" s="2" t="s">
        <v>194</v>
      </c>
      <c r="C652" s="2" t="s">
        <v>279</v>
      </c>
      <c r="E652" s="2" t="s">
        <v>280</v>
      </c>
      <c r="F652" s="2" t="s">
        <v>590</v>
      </c>
      <c r="G652" s="2" t="s">
        <v>891</v>
      </c>
      <c r="H652" s="2">
        <v>3</v>
      </c>
      <c r="I652" s="2" t="s">
        <v>893</v>
      </c>
      <c r="J652" s="2" t="s">
        <v>11</v>
      </c>
      <c r="K652" s="2">
        <v>2015</v>
      </c>
      <c r="L652" s="2" t="s">
        <v>894</v>
      </c>
      <c r="M652" s="2">
        <v>8</v>
      </c>
      <c r="N652" s="2">
        <v>11.073</v>
      </c>
      <c r="O652" s="2" t="s">
        <v>13</v>
      </c>
      <c r="P652" s="2">
        <v>68.159000000000006</v>
      </c>
      <c r="Q652" s="2" t="s">
        <v>26</v>
      </c>
      <c r="R652" s="2">
        <v>5</v>
      </c>
      <c r="S652" s="2">
        <v>13.96</v>
      </c>
      <c r="T652" s="2" t="s">
        <v>13</v>
      </c>
      <c r="W652" s="5" t="str" cm="1">
        <f t="array" ref="W652">_xlfn.TEXTJOIN(", ",TRUE, IF(COUNTIF(G652,"*"&amp;Afferenti!$A$1:'Afferenti'!$A$46&amp;"*"), Afferenti!$A$1:'Afferenti'!$A$46, ""))</f>
        <v>BIGONGIARI, MAESTRO, MARROCCHESI</v>
      </c>
    </row>
    <row r="653" spans="1:23" x14ac:dyDescent="0.2">
      <c r="A653" s="2" t="s">
        <v>866</v>
      </c>
      <c r="B653" s="2" t="s">
        <v>194</v>
      </c>
      <c r="C653" s="2" t="s">
        <v>279</v>
      </c>
      <c r="E653" s="2" t="s">
        <v>280</v>
      </c>
      <c r="F653" s="2" t="s">
        <v>590</v>
      </c>
      <c r="G653" s="2" t="s">
        <v>891</v>
      </c>
      <c r="H653" s="2">
        <v>3</v>
      </c>
      <c r="I653" s="2" t="s">
        <v>895</v>
      </c>
      <c r="J653" s="2" t="s">
        <v>109</v>
      </c>
      <c r="K653" s="2">
        <v>2016</v>
      </c>
      <c r="L653" s="2" t="s">
        <v>232</v>
      </c>
      <c r="M653" s="2">
        <v>21</v>
      </c>
      <c r="N653" s="2">
        <v>2.2320000000000002</v>
      </c>
      <c r="O653" s="2" t="s">
        <v>13</v>
      </c>
      <c r="P653" s="2">
        <v>66.706000000000003</v>
      </c>
      <c r="Q653" s="2" t="s">
        <v>26</v>
      </c>
      <c r="R653" s="2">
        <v>18</v>
      </c>
      <c r="S653" s="2">
        <v>3.64</v>
      </c>
      <c r="T653" s="2" t="s">
        <v>13</v>
      </c>
      <c r="W653" s="5" t="str" cm="1">
        <f t="array" ref="W653">_xlfn.TEXTJOIN(", ",TRUE, IF(COUNTIF(G653,"*"&amp;Afferenti!$A$1:'Afferenti'!$A$46&amp;"*"), Afferenti!$A$1:'Afferenti'!$A$46, ""))</f>
        <v>BIGONGIARI, MAESTRO, MARROCCHESI</v>
      </c>
    </row>
    <row r="654" spans="1:23" x14ac:dyDescent="0.2">
      <c r="A654" s="2" t="s">
        <v>866</v>
      </c>
      <c r="B654" s="2" t="s">
        <v>194</v>
      </c>
      <c r="C654" s="2" t="s">
        <v>279</v>
      </c>
      <c r="E654" s="2" t="s">
        <v>280</v>
      </c>
      <c r="F654" s="2" t="s">
        <v>590</v>
      </c>
      <c r="G654" s="2" t="s">
        <v>891</v>
      </c>
      <c r="H654" s="2">
        <v>3</v>
      </c>
      <c r="I654" s="2" t="s">
        <v>896</v>
      </c>
      <c r="J654" s="2" t="s">
        <v>109</v>
      </c>
      <c r="K654" s="2">
        <v>2016</v>
      </c>
      <c r="L654" s="2" t="s">
        <v>232</v>
      </c>
      <c r="M654" s="2">
        <v>11</v>
      </c>
      <c r="N654" s="2">
        <v>6.9649999999999999</v>
      </c>
      <c r="O654" s="2" t="s">
        <v>13</v>
      </c>
      <c r="P654" s="2">
        <v>66.706000000000003</v>
      </c>
      <c r="Q654" s="2" t="s">
        <v>26</v>
      </c>
      <c r="R654" s="2">
        <v>4</v>
      </c>
      <c r="S654" s="2">
        <v>16.95</v>
      </c>
      <c r="T654" s="2" t="s">
        <v>13</v>
      </c>
      <c r="W654" s="5" t="str" cm="1">
        <f t="array" ref="W654">_xlfn.TEXTJOIN(", ",TRUE, IF(COUNTIF(G654,"*"&amp;Afferenti!$A$1:'Afferenti'!$A$46&amp;"*"), Afferenti!$A$1:'Afferenti'!$A$46, ""))</f>
        <v>BIGONGIARI, MAESTRO, MARROCCHESI</v>
      </c>
    </row>
    <row r="655" spans="1:23" x14ac:dyDescent="0.2">
      <c r="A655" s="2" t="s">
        <v>866</v>
      </c>
      <c r="B655" s="2" t="s">
        <v>194</v>
      </c>
      <c r="C655" s="2" t="s">
        <v>279</v>
      </c>
      <c r="E655" s="2" t="s">
        <v>280</v>
      </c>
      <c r="F655" s="2" t="s">
        <v>590</v>
      </c>
      <c r="G655" s="2" t="s">
        <v>217</v>
      </c>
      <c r="H655" s="2">
        <v>4</v>
      </c>
      <c r="I655" s="2" t="s">
        <v>218</v>
      </c>
      <c r="J655" s="2" t="s">
        <v>11</v>
      </c>
      <c r="K655" s="2">
        <v>2019</v>
      </c>
      <c r="L655" s="2" t="s">
        <v>219</v>
      </c>
      <c r="M655" s="2">
        <v>4</v>
      </c>
      <c r="N655" s="2">
        <v>56.615000000000002</v>
      </c>
      <c r="O655" s="2" t="s">
        <v>26</v>
      </c>
      <c r="P655" s="2">
        <v>19.225999999999999</v>
      </c>
      <c r="Q655" s="2" t="s">
        <v>13</v>
      </c>
      <c r="R655" s="2">
        <v>4</v>
      </c>
      <c r="S655" s="2">
        <v>61.57</v>
      </c>
      <c r="T655" s="2" t="s">
        <v>26</v>
      </c>
      <c r="U655" s="2">
        <v>24.193999999999999</v>
      </c>
      <c r="V655" s="2" t="s">
        <v>13</v>
      </c>
      <c r="W655" s="5" t="str" cm="1">
        <f t="array" ref="W655">_xlfn.TEXTJOIN(", ",TRUE, IF(COUNTIF(G655,"*"&amp;Afferenti!$A$1:'Afferenti'!$A$46&amp;"*"), Afferenti!$A$1:'Afferenti'!$A$46, ""))</f>
        <v>BIGONGIARI, BROGI, MAESTRO, MARROCCHESI</v>
      </c>
    </row>
    <row r="656" spans="1:23" x14ac:dyDescent="0.2">
      <c r="A656" s="2" t="s">
        <v>866</v>
      </c>
      <c r="B656" s="2" t="s">
        <v>194</v>
      </c>
      <c r="C656" s="2" t="s">
        <v>279</v>
      </c>
      <c r="E656" s="2" t="s">
        <v>280</v>
      </c>
      <c r="F656" s="2" t="s">
        <v>590</v>
      </c>
      <c r="G656" s="2" t="s">
        <v>897</v>
      </c>
      <c r="H656" s="2">
        <v>4</v>
      </c>
      <c r="I656" s="2" t="s">
        <v>898</v>
      </c>
      <c r="J656" s="2" t="s">
        <v>11</v>
      </c>
      <c r="K656" s="2">
        <v>2015</v>
      </c>
      <c r="L656" s="2" t="s">
        <v>899</v>
      </c>
      <c r="M656" s="2">
        <v>35</v>
      </c>
      <c r="N656" s="2">
        <v>21.498999999999999</v>
      </c>
      <c r="O656" s="2" t="s">
        <v>13</v>
      </c>
      <c r="P656" s="2">
        <v>95.947000000000003</v>
      </c>
      <c r="Q656" s="2" t="s">
        <v>33</v>
      </c>
      <c r="W656" s="5" t="str" cm="1">
        <f t="array" ref="W656">_xlfn.TEXTJOIN(", ",TRUE, IF(COUNTIF(G656,"*"&amp;Afferenti!$A$1:'Afferenti'!$A$46&amp;"*"), Afferenti!$A$1:'Afferenti'!$A$46, ""))</f>
        <v>BIGONGIARI, MAESTRO, MARROCCHESI</v>
      </c>
    </row>
    <row r="657" spans="1:23" x14ac:dyDescent="0.2">
      <c r="A657" s="2" t="s">
        <v>866</v>
      </c>
      <c r="B657" s="2" t="s">
        <v>194</v>
      </c>
      <c r="C657" s="2" t="s">
        <v>279</v>
      </c>
      <c r="E657" s="2" t="s">
        <v>280</v>
      </c>
      <c r="F657" s="2" t="s">
        <v>590</v>
      </c>
      <c r="G657" s="2" t="s">
        <v>897</v>
      </c>
      <c r="H657" s="2">
        <v>4</v>
      </c>
      <c r="I657" s="2" t="s">
        <v>900</v>
      </c>
      <c r="J657" s="2" t="s">
        <v>11</v>
      </c>
      <c r="K657" s="2">
        <v>2015</v>
      </c>
      <c r="L657" s="2" t="s">
        <v>219</v>
      </c>
      <c r="M657" s="2">
        <v>9</v>
      </c>
      <c r="N657" s="2">
        <v>39.067999999999998</v>
      </c>
      <c r="O657" s="2" t="s">
        <v>14</v>
      </c>
      <c r="P657" s="2">
        <v>29.327000000000002</v>
      </c>
      <c r="Q657" s="2" t="s">
        <v>14</v>
      </c>
      <c r="R657" s="2">
        <v>8</v>
      </c>
      <c r="S657" s="2">
        <v>52.72</v>
      </c>
      <c r="T657" s="2" t="s">
        <v>26</v>
      </c>
      <c r="U657" s="2">
        <v>58.966999999999999</v>
      </c>
      <c r="V657" s="2" t="s">
        <v>26</v>
      </c>
      <c r="W657" s="5" t="str" cm="1">
        <f t="array" ref="W657">_xlfn.TEXTJOIN(", ",TRUE, IF(COUNTIF(G657,"*"&amp;Afferenti!$A$1:'Afferenti'!$A$46&amp;"*"), Afferenti!$A$1:'Afferenti'!$A$46, ""))</f>
        <v>BIGONGIARI, MAESTRO, MARROCCHESI</v>
      </c>
    </row>
    <row r="658" spans="1:23" x14ac:dyDescent="0.2">
      <c r="A658" s="2" t="s">
        <v>866</v>
      </c>
      <c r="B658" s="2" t="s">
        <v>194</v>
      </c>
      <c r="C658" s="2" t="s">
        <v>279</v>
      </c>
      <c r="E658" s="2" t="s">
        <v>280</v>
      </c>
      <c r="F658" s="2" t="s">
        <v>590</v>
      </c>
      <c r="G658" s="2" t="s">
        <v>901</v>
      </c>
      <c r="H658" s="2">
        <v>4</v>
      </c>
      <c r="I658" s="2" t="s">
        <v>902</v>
      </c>
      <c r="J658" s="2" t="s">
        <v>109</v>
      </c>
      <c r="K658" s="2">
        <v>2015</v>
      </c>
      <c r="L658" s="2" t="s">
        <v>232</v>
      </c>
      <c r="M658" s="2">
        <v>6</v>
      </c>
      <c r="N658" s="2">
        <v>15.157999999999999</v>
      </c>
      <c r="O658" s="2" t="s">
        <v>13</v>
      </c>
      <c r="P658" s="2">
        <v>75.224999999999994</v>
      </c>
      <c r="Q658" s="2" t="s">
        <v>33</v>
      </c>
      <c r="R658" s="2">
        <v>6</v>
      </c>
      <c r="S658" s="2">
        <v>11.26</v>
      </c>
      <c r="T658" s="2" t="s">
        <v>13</v>
      </c>
      <c r="W658" s="5" t="str" cm="1">
        <f t="array" ref="W658">_xlfn.TEXTJOIN(", ",TRUE, IF(COUNTIF(G658,"*"&amp;Afferenti!$A$1:'Afferenti'!$A$46&amp;"*"), Afferenti!$A$1:'Afferenti'!$A$46, ""))</f>
        <v>BIGONGIARI, MAESTRO, MARROCCHESI</v>
      </c>
    </row>
    <row r="659" spans="1:23" x14ac:dyDescent="0.2">
      <c r="A659" s="2" t="s">
        <v>866</v>
      </c>
      <c r="B659" s="2" t="s">
        <v>194</v>
      </c>
      <c r="C659" s="2" t="s">
        <v>279</v>
      </c>
      <c r="E659" s="2" t="s">
        <v>280</v>
      </c>
      <c r="F659" s="2" t="s">
        <v>590</v>
      </c>
      <c r="G659" s="2" t="s">
        <v>222</v>
      </c>
      <c r="H659" s="2">
        <v>5</v>
      </c>
      <c r="I659" s="2" t="s">
        <v>223</v>
      </c>
      <c r="J659" s="2" t="s">
        <v>11</v>
      </c>
      <c r="K659" s="2">
        <v>2016</v>
      </c>
      <c r="L659" s="2" t="s">
        <v>207</v>
      </c>
      <c r="M659" s="2">
        <v>16</v>
      </c>
      <c r="N659" s="2">
        <v>28.173999999999999</v>
      </c>
      <c r="O659" s="2" t="s">
        <v>14</v>
      </c>
      <c r="P659" s="2">
        <v>46.341000000000001</v>
      </c>
      <c r="Q659" s="2" t="s">
        <v>14</v>
      </c>
      <c r="R659" s="2">
        <v>10</v>
      </c>
      <c r="S659" s="2">
        <v>29.15</v>
      </c>
      <c r="T659" s="2" t="s">
        <v>14</v>
      </c>
      <c r="U659" s="2">
        <v>16.666665999999999</v>
      </c>
      <c r="V659" s="2" t="s">
        <v>13</v>
      </c>
      <c r="W659" s="5" t="str" cm="1">
        <f t="array" ref="W659">_xlfn.TEXTJOIN(", ",TRUE, IF(COUNTIF(G659,"*"&amp;Afferenti!$A$1:'Afferenti'!$A$46&amp;"*"), Afferenti!$A$1:'Afferenti'!$A$46, ""))</f>
        <v>BIGONGIARI, BROGI, MAESTRO, MARROCCHESI</v>
      </c>
    </row>
    <row r="660" spans="1:23" x14ac:dyDescent="0.2">
      <c r="A660" s="2" t="s">
        <v>866</v>
      </c>
      <c r="B660" s="2" t="s">
        <v>194</v>
      </c>
      <c r="C660" s="2" t="s">
        <v>279</v>
      </c>
      <c r="E660" s="2" t="s">
        <v>280</v>
      </c>
      <c r="F660" s="2" t="s">
        <v>590</v>
      </c>
      <c r="G660" s="2" t="s">
        <v>903</v>
      </c>
      <c r="H660" s="2">
        <v>5</v>
      </c>
      <c r="I660" s="2" t="s">
        <v>904</v>
      </c>
      <c r="J660" s="2" t="s">
        <v>11</v>
      </c>
      <c r="K660" s="2">
        <v>2015</v>
      </c>
      <c r="L660" s="2" t="s">
        <v>612</v>
      </c>
      <c r="M660" s="2">
        <v>18</v>
      </c>
      <c r="N660" s="2">
        <v>31.974</v>
      </c>
      <c r="O660" s="2" t="s">
        <v>14</v>
      </c>
      <c r="P660" s="2">
        <v>2.9000000000000001E-2</v>
      </c>
      <c r="Q660" s="2" t="s">
        <v>13</v>
      </c>
      <c r="R660" s="2">
        <v>14</v>
      </c>
      <c r="S660" s="2">
        <v>49.07</v>
      </c>
      <c r="T660" s="2" t="s">
        <v>14</v>
      </c>
      <c r="W660" s="5" t="str" cm="1">
        <f t="array" ref="W660">_xlfn.TEXTJOIN(", ",TRUE, IF(COUNTIF(G660,"*"&amp;Afferenti!$A$1:'Afferenti'!$A$46&amp;"*"), Afferenti!$A$1:'Afferenti'!$A$46, ""))</f>
        <v>MAESTRO</v>
      </c>
    </row>
    <row r="661" spans="1:23" x14ac:dyDescent="0.2">
      <c r="A661" s="2" t="s">
        <v>866</v>
      </c>
      <c r="B661" s="2" t="s">
        <v>194</v>
      </c>
      <c r="C661" s="2" t="s">
        <v>279</v>
      </c>
      <c r="E661" s="2" t="s">
        <v>280</v>
      </c>
      <c r="F661" s="2" t="s">
        <v>590</v>
      </c>
      <c r="G661" s="2" t="s">
        <v>903</v>
      </c>
      <c r="H661" s="2">
        <v>5</v>
      </c>
      <c r="I661" s="2" t="s">
        <v>905</v>
      </c>
      <c r="J661" s="2" t="s">
        <v>11</v>
      </c>
      <c r="K661" s="2">
        <v>2016</v>
      </c>
      <c r="L661" s="2" t="s">
        <v>872</v>
      </c>
      <c r="M661" s="2">
        <v>12</v>
      </c>
      <c r="N661" s="2">
        <v>35.947000000000003</v>
      </c>
      <c r="O661" s="2" t="s">
        <v>14</v>
      </c>
      <c r="P661" s="2">
        <v>16.478999999999999</v>
      </c>
      <c r="Q661" s="2" t="s">
        <v>13</v>
      </c>
      <c r="R661" s="2">
        <v>12</v>
      </c>
      <c r="S661" s="2">
        <v>47.21</v>
      </c>
      <c r="T661" s="2" t="s">
        <v>14</v>
      </c>
      <c r="W661" s="5" t="str" cm="1">
        <f t="array" ref="W661">_xlfn.TEXTJOIN(", ",TRUE, IF(COUNTIF(G661,"*"&amp;Afferenti!$A$1:'Afferenti'!$A$46&amp;"*"), Afferenti!$A$1:'Afferenti'!$A$46, ""))</f>
        <v>MAESTRO</v>
      </c>
    </row>
    <row r="662" spans="1:23" x14ac:dyDescent="0.2">
      <c r="A662" s="2" t="s">
        <v>866</v>
      </c>
      <c r="B662" s="2" t="s">
        <v>194</v>
      </c>
      <c r="C662" s="2" t="s">
        <v>279</v>
      </c>
      <c r="E662" s="2" t="s">
        <v>280</v>
      </c>
      <c r="F662" s="2" t="s">
        <v>590</v>
      </c>
      <c r="G662" s="2" t="s">
        <v>903</v>
      </c>
      <c r="H662" s="2">
        <v>5</v>
      </c>
      <c r="I662" s="2" t="s">
        <v>906</v>
      </c>
      <c r="J662" s="2" t="s">
        <v>11</v>
      </c>
      <c r="K662" s="2">
        <v>2016</v>
      </c>
      <c r="L662" s="2" t="s">
        <v>872</v>
      </c>
      <c r="M662" s="2">
        <v>3</v>
      </c>
      <c r="N662" s="2">
        <v>68.668999999999997</v>
      </c>
      <c r="O662" s="2" t="s">
        <v>26</v>
      </c>
      <c r="P662" s="2">
        <v>16.478999999999999</v>
      </c>
      <c r="Q662" s="2" t="s">
        <v>13</v>
      </c>
      <c r="R662" s="2">
        <v>1</v>
      </c>
      <c r="S662" s="2">
        <v>91.88</v>
      </c>
      <c r="T662" s="2" t="s">
        <v>33</v>
      </c>
      <c r="W662" s="5" t="str" cm="1">
        <f t="array" ref="W662">_xlfn.TEXTJOIN(", ",TRUE, IF(COUNTIF(G662,"*"&amp;Afferenti!$A$1:'Afferenti'!$A$46&amp;"*"), Afferenti!$A$1:'Afferenti'!$A$46, ""))</f>
        <v>MAESTRO</v>
      </c>
    </row>
    <row r="663" spans="1:23" x14ac:dyDescent="0.2">
      <c r="A663" s="2" t="s">
        <v>866</v>
      </c>
      <c r="B663" s="2" t="s">
        <v>194</v>
      </c>
      <c r="C663" s="2" t="s">
        <v>279</v>
      </c>
      <c r="E663" s="2" t="s">
        <v>280</v>
      </c>
      <c r="F663" s="2" t="s">
        <v>590</v>
      </c>
      <c r="G663" s="2" t="s">
        <v>903</v>
      </c>
      <c r="H663" s="2">
        <v>5</v>
      </c>
      <c r="I663" s="2" t="s">
        <v>907</v>
      </c>
      <c r="J663" s="2" t="s">
        <v>11</v>
      </c>
      <c r="K663" s="2">
        <v>2016</v>
      </c>
      <c r="L663" s="2" t="s">
        <v>872</v>
      </c>
      <c r="M663" s="2">
        <v>7</v>
      </c>
      <c r="N663" s="2">
        <v>50.94</v>
      </c>
      <c r="O663" s="2" t="s">
        <v>26</v>
      </c>
      <c r="P663" s="2">
        <v>16.478999999999999</v>
      </c>
      <c r="Q663" s="2" t="s">
        <v>13</v>
      </c>
      <c r="R663" s="2">
        <v>5</v>
      </c>
      <c r="S663" s="2">
        <v>71.180000000000007</v>
      </c>
      <c r="T663" s="2" t="s">
        <v>26</v>
      </c>
      <c r="W663" s="5" t="str" cm="1">
        <f t="array" ref="W663">_xlfn.TEXTJOIN(", ",TRUE, IF(COUNTIF(G663,"*"&amp;Afferenti!$A$1:'Afferenti'!$A$46&amp;"*"), Afferenti!$A$1:'Afferenti'!$A$46, ""))</f>
        <v>MAESTRO</v>
      </c>
    </row>
    <row r="664" spans="1:23" x14ac:dyDescent="0.2">
      <c r="A664" s="2" t="s">
        <v>866</v>
      </c>
      <c r="B664" s="2" t="s">
        <v>194</v>
      </c>
      <c r="C664" s="2" t="s">
        <v>279</v>
      </c>
      <c r="E664" s="2" t="s">
        <v>280</v>
      </c>
      <c r="F664" s="2" t="s">
        <v>590</v>
      </c>
      <c r="G664" s="2" t="s">
        <v>903</v>
      </c>
      <c r="H664" s="2">
        <v>5</v>
      </c>
      <c r="I664" s="2" t="s">
        <v>908</v>
      </c>
      <c r="J664" s="2" t="s">
        <v>11</v>
      </c>
      <c r="K664" s="2">
        <v>2016</v>
      </c>
      <c r="L664" s="2" t="s">
        <v>872</v>
      </c>
      <c r="M664" s="2">
        <v>28</v>
      </c>
      <c r="N664" s="2">
        <v>15.423999999999999</v>
      </c>
      <c r="O664" s="2" t="s">
        <v>13</v>
      </c>
      <c r="P664" s="2">
        <v>16.478999999999999</v>
      </c>
      <c r="Q664" s="2" t="s">
        <v>13</v>
      </c>
      <c r="R664" s="2">
        <v>15</v>
      </c>
      <c r="S664" s="2">
        <v>40.020000000000003</v>
      </c>
      <c r="T664" s="2" t="s">
        <v>14</v>
      </c>
      <c r="W664" s="5" t="str" cm="1">
        <f t="array" ref="W664">_xlfn.TEXTJOIN(", ",TRUE, IF(COUNTIF(G664,"*"&amp;Afferenti!$A$1:'Afferenti'!$A$46&amp;"*"), Afferenti!$A$1:'Afferenti'!$A$46, ""))</f>
        <v>MAESTRO</v>
      </c>
    </row>
    <row r="665" spans="1:23" x14ac:dyDescent="0.2">
      <c r="A665" s="2" t="s">
        <v>866</v>
      </c>
      <c r="B665" s="2" t="s">
        <v>194</v>
      </c>
      <c r="C665" s="2" t="s">
        <v>279</v>
      </c>
      <c r="E665" s="2" t="s">
        <v>280</v>
      </c>
      <c r="F665" s="2" t="s">
        <v>590</v>
      </c>
      <c r="G665" s="2" t="s">
        <v>903</v>
      </c>
      <c r="H665" s="2">
        <v>5</v>
      </c>
      <c r="I665" s="2" t="s">
        <v>909</v>
      </c>
      <c r="J665" s="2" t="s">
        <v>11</v>
      </c>
      <c r="K665" s="2">
        <v>2016</v>
      </c>
      <c r="L665" s="2" t="s">
        <v>872</v>
      </c>
      <c r="M665" s="2">
        <v>5</v>
      </c>
      <c r="N665" s="2">
        <v>58.847000000000001</v>
      </c>
      <c r="O665" s="2" t="s">
        <v>26</v>
      </c>
      <c r="P665" s="2">
        <v>16.478999999999999</v>
      </c>
      <c r="Q665" s="2" t="s">
        <v>13</v>
      </c>
      <c r="R665" s="2">
        <v>4</v>
      </c>
      <c r="S665" s="2">
        <v>75.78</v>
      </c>
      <c r="T665" s="2" t="s">
        <v>33</v>
      </c>
      <c r="W665" s="5" t="str" cm="1">
        <f t="array" ref="W665">_xlfn.TEXTJOIN(", ",TRUE, IF(COUNTIF(G665,"*"&amp;Afferenti!$A$1:'Afferenti'!$A$46&amp;"*"), Afferenti!$A$1:'Afferenti'!$A$46, ""))</f>
        <v>MAESTRO</v>
      </c>
    </row>
    <row r="666" spans="1:23" x14ac:dyDescent="0.2">
      <c r="A666" s="2" t="s">
        <v>866</v>
      </c>
      <c r="B666" s="2" t="s">
        <v>194</v>
      </c>
      <c r="C666" s="2" t="s">
        <v>279</v>
      </c>
      <c r="E666" s="2" t="s">
        <v>280</v>
      </c>
      <c r="F666" s="2" t="s">
        <v>590</v>
      </c>
      <c r="G666" s="2" t="s">
        <v>903</v>
      </c>
      <c r="H666" s="2">
        <v>5</v>
      </c>
      <c r="I666" s="2" t="s">
        <v>910</v>
      </c>
      <c r="J666" s="2" t="s">
        <v>11</v>
      </c>
      <c r="K666" s="2">
        <v>2016</v>
      </c>
      <c r="L666" s="2" t="s">
        <v>872</v>
      </c>
      <c r="M666" s="2">
        <v>5</v>
      </c>
      <c r="N666" s="2">
        <v>58.847000000000001</v>
      </c>
      <c r="O666" s="2" t="s">
        <v>26</v>
      </c>
      <c r="P666" s="2">
        <v>16.478999999999999</v>
      </c>
      <c r="Q666" s="2" t="s">
        <v>13</v>
      </c>
      <c r="R666" s="2">
        <v>4</v>
      </c>
      <c r="S666" s="2">
        <v>75.78</v>
      </c>
      <c r="T666" s="2" t="s">
        <v>33</v>
      </c>
      <c r="W666" s="5" t="str" cm="1">
        <f t="array" ref="W666">_xlfn.TEXTJOIN(", ",TRUE, IF(COUNTIF(G666,"*"&amp;Afferenti!$A$1:'Afferenti'!$A$46&amp;"*"), Afferenti!$A$1:'Afferenti'!$A$46, ""))</f>
        <v>MAESTRO</v>
      </c>
    </row>
    <row r="667" spans="1:23" x14ac:dyDescent="0.2">
      <c r="A667" s="2" t="s">
        <v>866</v>
      </c>
      <c r="B667" s="2" t="s">
        <v>194</v>
      </c>
      <c r="C667" s="2" t="s">
        <v>279</v>
      </c>
      <c r="E667" s="2" t="s">
        <v>280</v>
      </c>
      <c r="F667" s="2" t="s">
        <v>590</v>
      </c>
      <c r="G667" s="2" t="s">
        <v>224</v>
      </c>
      <c r="H667" s="2">
        <v>6</v>
      </c>
      <c r="I667" s="2" t="s">
        <v>225</v>
      </c>
      <c r="J667" s="2" t="s">
        <v>109</v>
      </c>
      <c r="K667" s="2">
        <v>2015</v>
      </c>
      <c r="L667" s="2" t="s">
        <v>216</v>
      </c>
      <c r="M667" s="2">
        <v>0</v>
      </c>
      <c r="N667" s="2">
        <v>25.456</v>
      </c>
      <c r="O667" s="2" t="s">
        <v>14</v>
      </c>
      <c r="W667" s="5" t="str" cm="1">
        <f t="array" ref="W667">_xlfn.TEXTJOIN(", ",TRUE, IF(COUNTIF(G667,"*"&amp;Afferenti!$A$1:'Afferenti'!$A$46&amp;"*"), Afferenti!$A$1:'Afferenti'!$A$46, ""))</f>
        <v>BIGONGIARI, BROGI, MAESTRO, MARROCCHESI</v>
      </c>
    </row>
    <row r="668" spans="1:23" x14ac:dyDescent="0.2">
      <c r="A668" s="2" t="s">
        <v>866</v>
      </c>
      <c r="B668" s="2" t="s">
        <v>194</v>
      </c>
      <c r="C668" s="2" t="s">
        <v>279</v>
      </c>
      <c r="E668" s="2" t="s">
        <v>280</v>
      </c>
      <c r="F668" s="2" t="s">
        <v>590</v>
      </c>
      <c r="G668" s="2" t="s">
        <v>911</v>
      </c>
      <c r="H668" s="2">
        <v>6</v>
      </c>
      <c r="I668" s="2" t="s">
        <v>912</v>
      </c>
      <c r="J668" s="2" t="s">
        <v>11</v>
      </c>
      <c r="K668" s="2">
        <v>2017</v>
      </c>
      <c r="L668" s="2" t="s">
        <v>872</v>
      </c>
      <c r="M668" s="2">
        <v>2</v>
      </c>
      <c r="N668" s="2">
        <v>75.474000000000004</v>
      </c>
      <c r="O668" s="2" t="s">
        <v>33</v>
      </c>
      <c r="P668" s="2">
        <v>16.39</v>
      </c>
      <c r="Q668" s="2" t="s">
        <v>13</v>
      </c>
      <c r="R668" s="2">
        <v>2</v>
      </c>
      <c r="S668" s="2">
        <v>86.07</v>
      </c>
      <c r="T668" s="2" t="s">
        <v>33</v>
      </c>
      <c r="U668" s="2">
        <v>21.969698000000001</v>
      </c>
      <c r="V668" s="2" t="s">
        <v>13</v>
      </c>
      <c r="W668" s="5" t="str" cm="1">
        <f t="array" ref="W668">_xlfn.TEXTJOIN(", ",TRUE, IF(COUNTIF(G668,"*"&amp;Afferenti!$A$1:'Afferenti'!$A$46&amp;"*"), Afferenti!$A$1:'Afferenti'!$A$46, ""))</f>
        <v>MAESTRO</v>
      </c>
    </row>
    <row r="669" spans="1:23" x14ac:dyDescent="0.2">
      <c r="A669" s="2" t="s">
        <v>866</v>
      </c>
      <c r="B669" s="2" t="s">
        <v>194</v>
      </c>
      <c r="C669" s="2" t="s">
        <v>279</v>
      </c>
      <c r="E669" s="2" t="s">
        <v>280</v>
      </c>
      <c r="F669" s="2" t="s">
        <v>590</v>
      </c>
      <c r="G669" s="2" t="s">
        <v>226</v>
      </c>
      <c r="H669" s="2">
        <v>6</v>
      </c>
      <c r="I669" s="2" t="s">
        <v>227</v>
      </c>
      <c r="J669" s="2" t="s">
        <v>11</v>
      </c>
      <c r="K669" s="2">
        <v>2017</v>
      </c>
      <c r="L669" s="2" t="s">
        <v>207</v>
      </c>
      <c r="M669" s="2">
        <v>18</v>
      </c>
      <c r="N669" s="2">
        <v>24.164000000000001</v>
      </c>
      <c r="O669" s="2" t="s">
        <v>13</v>
      </c>
      <c r="P669" s="2">
        <v>47.213999999999999</v>
      </c>
      <c r="Q669" s="2" t="s">
        <v>14</v>
      </c>
      <c r="R669" s="2">
        <v>14</v>
      </c>
      <c r="S669" s="2">
        <v>17.28</v>
      </c>
      <c r="T669" s="2" t="s">
        <v>13</v>
      </c>
      <c r="U669" s="2">
        <v>28.787877999999999</v>
      </c>
      <c r="V669" s="2" t="s">
        <v>14</v>
      </c>
      <c r="W669" s="5" t="str" cm="1">
        <f t="array" ref="W669">_xlfn.TEXTJOIN(", ",TRUE, IF(COUNTIF(G669,"*"&amp;Afferenti!$A$1:'Afferenti'!$A$46&amp;"*"), Afferenti!$A$1:'Afferenti'!$A$46, ""))</f>
        <v>BIGONGIARI, BROGI, MAESTRO, MARROCCHESI</v>
      </c>
    </row>
    <row r="670" spans="1:23" x14ac:dyDescent="0.2">
      <c r="A670" s="2" t="s">
        <v>866</v>
      </c>
      <c r="B670" s="2" t="s">
        <v>194</v>
      </c>
      <c r="C670" s="2" t="s">
        <v>279</v>
      </c>
      <c r="E670" s="2" t="s">
        <v>280</v>
      </c>
      <c r="F670" s="2" t="s">
        <v>590</v>
      </c>
      <c r="G670" s="2" t="s">
        <v>913</v>
      </c>
      <c r="H670" s="2">
        <v>6</v>
      </c>
      <c r="I670" s="2" t="s">
        <v>902</v>
      </c>
      <c r="J670" s="2" t="s">
        <v>109</v>
      </c>
      <c r="K670" s="2">
        <v>2015</v>
      </c>
      <c r="L670" s="2" t="s">
        <v>235</v>
      </c>
      <c r="M670" s="2">
        <v>1</v>
      </c>
      <c r="N670" s="2">
        <v>46.643000000000001</v>
      </c>
      <c r="O670" s="2" t="s">
        <v>14</v>
      </c>
      <c r="R670" s="2">
        <v>1</v>
      </c>
      <c r="S670" s="2">
        <v>58.49</v>
      </c>
      <c r="T670" s="2" t="s">
        <v>26</v>
      </c>
      <c r="W670" s="5" t="str" cm="1">
        <f t="array" ref="W670">_xlfn.TEXTJOIN(", ",TRUE, IF(COUNTIF(G670,"*"&amp;Afferenti!$A$1:'Afferenti'!$A$46&amp;"*"), Afferenti!$A$1:'Afferenti'!$A$46, ""))</f>
        <v>BIGONGIARI, MAESTRO, MARROCCHESI</v>
      </c>
    </row>
    <row r="671" spans="1:23" x14ac:dyDescent="0.2">
      <c r="A671" s="2" t="s">
        <v>866</v>
      </c>
      <c r="B671" s="2" t="s">
        <v>194</v>
      </c>
      <c r="C671" s="2" t="s">
        <v>279</v>
      </c>
      <c r="E671" s="2" t="s">
        <v>280</v>
      </c>
      <c r="F671" s="2" t="s">
        <v>590</v>
      </c>
      <c r="G671" s="2" t="s">
        <v>228</v>
      </c>
      <c r="H671" s="2">
        <v>7</v>
      </c>
      <c r="I671" s="2" t="s">
        <v>229</v>
      </c>
      <c r="J671" s="2" t="s">
        <v>11</v>
      </c>
      <c r="K671" s="2">
        <v>2017</v>
      </c>
      <c r="L671" s="2" t="s">
        <v>230</v>
      </c>
      <c r="M671" s="2">
        <v>1</v>
      </c>
      <c r="N671" s="2">
        <v>53.042999999999999</v>
      </c>
      <c r="O671" s="2" t="s">
        <v>26</v>
      </c>
      <c r="P671" s="2">
        <v>58.868000000000002</v>
      </c>
      <c r="Q671" s="2" t="s">
        <v>26</v>
      </c>
      <c r="R671" s="2">
        <v>1</v>
      </c>
      <c r="W671" s="5" t="str" cm="1">
        <f t="array" ref="W671">_xlfn.TEXTJOIN(", ",TRUE, IF(COUNTIF(G671,"*"&amp;Afferenti!$A$1:'Afferenti'!$A$46&amp;"*"), Afferenti!$A$1:'Afferenti'!$A$46, ""))</f>
        <v>BIGONGIARI, BROGI, MAESTRO, MARROCCHESI</v>
      </c>
    </row>
    <row r="672" spans="1:23" x14ac:dyDescent="0.2">
      <c r="A672" s="2" t="s">
        <v>866</v>
      </c>
      <c r="B672" s="2" t="s">
        <v>194</v>
      </c>
      <c r="C672" s="2" t="s">
        <v>279</v>
      </c>
      <c r="E672" s="2" t="s">
        <v>280</v>
      </c>
      <c r="F672" s="2" t="s">
        <v>590</v>
      </c>
      <c r="G672" s="2" t="s">
        <v>228</v>
      </c>
      <c r="H672" s="2">
        <v>7</v>
      </c>
      <c r="I672" s="2" t="s">
        <v>231</v>
      </c>
      <c r="J672" s="2" t="s">
        <v>109</v>
      </c>
      <c r="K672" s="2">
        <v>2019</v>
      </c>
      <c r="L672" s="2" t="s">
        <v>232</v>
      </c>
      <c r="M672" s="2">
        <v>6</v>
      </c>
      <c r="N672" s="2">
        <v>6.78</v>
      </c>
      <c r="O672" s="2" t="s">
        <v>13</v>
      </c>
      <c r="P672" s="2">
        <v>55.137</v>
      </c>
      <c r="Q672" s="2" t="s">
        <v>26</v>
      </c>
      <c r="R672" s="2">
        <v>5</v>
      </c>
      <c r="W672" s="5" t="str" cm="1">
        <f t="array" ref="W672">_xlfn.TEXTJOIN(", ",TRUE, IF(COUNTIF(G672,"*"&amp;Afferenti!$A$1:'Afferenti'!$A$46&amp;"*"), Afferenti!$A$1:'Afferenti'!$A$46, ""))</f>
        <v>BIGONGIARI, BROGI, MAESTRO, MARROCCHESI</v>
      </c>
    </row>
    <row r="673" spans="1:23" x14ac:dyDescent="0.2">
      <c r="A673" s="2" t="s">
        <v>866</v>
      </c>
      <c r="B673" s="2" t="s">
        <v>194</v>
      </c>
      <c r="C673" s="2" t="s">
        <v>279</v>
      </c>
      <c r="E673" s="2" t="s">
        <v>280</v>
      </c>
      <c r="F673" s="2" t="s">
        <v>590</v>
      </c>
      <c r="G673" s="2" t="s">
        <v>228</v>
      </c>
      <c r="H673" s="2">
        <v>7</v>
      </c>
      <c r="I673" s="2" t="s">
        <v>233</v>
      </c>
      <c r="J673" s="2" t="s">
        <v>109</v>
      </c>
      <c r="K673" s="2">
        <v>2017</v>
      </c>
      <c r="L673" s="2" t="s">
        <v>232</v>
      </c>
      <c r="M673" s="2">
        <v>12</v>
      </c>
      <c r="N673" s="2">
        <v>4.1859999999999999</v>
      </c>
      <c r="O673" s="2" t="s">
        <v>13</v>
      </c>
      <c r="P673" s="2">
        <v>62.39</v>
      </c>
      <c r="Q673" s="2" t="s">
        <v>26</v>
      </c>
      <c r="R673" s="2">
        <v>9</v>
      </c>
      <c r="S673" s="2">
        <v>7.3</v>
      </c>
      <c r="T673" s="2" t="s">
        <v>13</v>
      </c>
      <c r="W673" s="5" t="str" cm="1">
        <f t="array" ref="W673">_xlfn.TEXTJOIN(", ",TRUE, IF(COUNTIF(G673,"*"&amp;Afferenti!$A$1:'Afferenti'!$A$46&amp;"*"), Afferenti!$A$1:'Afferenti'!$A$46, ""))</f>
        <v>BIGONGIARI, BROGI, MAESTRO, MARROCCHESI</v>
      </c>
    </row>
    <row r="674" spans="1:23" x14ac:dyDescent="0.2">
      <c r="A674" s="2" t="s">
        <v>866</v>
      </c>
      <c r="B674" s="2" t="s">
        <v>194</v>
      </c>
      <c r="C674" s="2" t="s">
        <v>279</v>
      </c>
      <c r="E674" s="2" t="s">
        <v>280</v>
      </c>
      <c r="F674" s="2" t="s">
        <v>590</v>
      </c>
      <c r="G674" s="2" t="s">
        <v>914</v>
      </c>
      <c r="H674" s="2">
        <v>7</v>
      </c>
      <c r="I674" s="2" t="s">
        <v>915</v>
      </c>
      <c r="J674" s="2" t="s">
        <v>11</v>
      </c>
      <c r="K674" s="2">
        <v>2016</v>
      </c>
      <c r="L674" s="2" t="s">
        <v>872</v>
      </c>
      <c r="M674" s="2">
        <v>2</v>
      </c>
      <c r="N674" s="2">
        <v>74.546999999999997</v>
      </c>
      <c r="O674" s="2" t="s">
        <v>26</v>
      </c>
      <c r="P674" s="2">
        <v>16.478999999999999</v>
      </c>
      <c r="Q674" s="2" t="s">
        <v>13</v>
      </c>
      <c r="R674" s="2">
        <v>3</v>
      </c>
      <c r="W674" s="5" t="str" cm="1">
        <f t="array" ref="W674">_xlfn.TEXTJOIN(", ",TRUE, IF(COUNTIF(G674,"*"&amp;Afferenti!$A$1:'Afferenti'!$A$46&amp;"*"), Afferenti!$A$1:'Afferenti'!$A$46, ""))</f>
        <v>MAESTRO</v>
      </c>
    </row>
    <row r="675" spans="1:23" x14ac:dyDescent="0.2">
      <c r="A675" s="2" t="s">
        <v>866</v>
      </c>
      <c r="B675" s="2" t="s">
        <v>194</v>
      </c>
      <c r="C675" s="2" t="s">
        <v>279</v>
      </c>
      <c r="E675" s="2" t="s">
        <v>280</v>
      </c>
      <c r="F675" s="2" t="s">
        <v>590</v>
      </c>
      <c r="G675" s="2" t="s">
        <v>914</v>
      </c>
      <c r="H675" s="2">
        <v>7</v>
      </c>
      <c r="I675" s="2" t="s">
        <v>916</v>
      </c>
      <c r="J675" s="2" t="s">
        <v>11</v>
      </c>
      <c r="K675" s="2">
        <v>2016</v>
      </c>
      <c r="L675" s="2" t="s">
        <v>872</v>
      </c>
      <c r="M675" s="2">
        <v>11</v>
      </c>
      <c r="N675" s="2">
        <v>38.372</v>
      </c>
      <c r="O675" s="2" t="s">
        <v>14</v>
      </c>
      <c r="P675" s="2">
        <v>16.478999999999999</v>
      </c>
      <c r="Q675" s="2" t="s">
        <v>13</v>
      </c>
      <c r="R675" s="2">
        <v>5</v>
      </c>
      <c r="W675" s="5" t="str" cm="1">
        <f t="array" ref="W675">_xlfn.TEXTJOIN(", ",TRUE, IF(COUNTIF(G675,"*"&amp;Afferenti!$A$1:'Afferenti'!$A$46&amp;"*"), Afferenti!$A$1:'Afferenti'!$A$46, ""))</f>
        <v>MAESTRO</v>
      </c>
    </row>
    <row r="676" spans="1:23" x14ac:dyDescent="0.2">
      <c r="A676" s="2" t="s">
        <v>866</v>
      </c>
      <c r="B676" s="2" t="s">
        <v>194</v>
      </c>
      <c r="C676" s="2" t="s">
        <v>279</v>
      </c>
      <c r="E676" s="2" t="s">
        <v>280</v>
      </c>
      <c r="F676" s="2" t="s">
        <v>590</v>
      </c>
      <c r="G676" s="2" t="s">
        <v>234</v>
      </c>
      <c r="H676" s="2">
        <v>7</v>
      </c>
      <c r="I676" s="2" t="s">
        <v>229</v>
      </c>
      <c r="J676" s="2" t="s">
        <v>109</v>
      </c>
      <c r="K676" s="2">
        <v>2017</v>
      </c>
      <c r="L676" s="2" t="s">
        <v>235</v>
      </c>
      <c r="M676" s="2">
        <v>0</v>
      </c>
      <c r="N676" s="2">
        <v>66.622</v>
      </c>
      <c r="O676" s="2" t="s">
        <v>26</v>
      </c>
      <c r="P676" s="2">
        <v>77.972999999999999</v>
      </c>
      <c r="Q676" s="2" t="s">
        <v>33</v>
      </c>
      <c r="R676" s="2">
        <v>0</v>
      </c>
      <c r="S676" s="2">
        <v>100</v>
      </c>
      <c r="T676" s="2" t="s">
        <v>33</v>
      </c>
      <c r="W676" s="5" t="str" cm="1">
        <f t="array" ref="W676">_xlfn.TEXTJOIN(", ",TRUE, IF(COUNTIF(G676,"*"&amp;Afferenti!$A$1:'Afferenti'!$A$46&amp;"*"), Afferenti!$A$1:'Afferenti'!$A$46, ""))</f>
        <v>BIGONGIARI, BROGI, MAESTRO, MARROCCHESI</v>
      </c>
    </row>
    <row r="677" spans="1:23" x14ac:dyDescent="0.2">
      <c r="A677" s="2" t="s">
        <v>866</v>
      </c>
      <c r="B677" s="2" t="s">
        <v>194</v>
      </c>
      <c r="C677" s="2" t="s">
        <v>279</v>
      </c>
      <c r="E677" s="2" t="s">
        <v>280</v>
      </c>
      <c r="F677" s="2" t="s">
        <v>590</v>
      </c>
      <c r="G677" s="2" t="s">
        <v>240</v>
      </c>
      <c r="H677" s="2">
        <v>7</v>
      </c>
      <c r="I677" s="2" t="s">
        <v>241</v>
      </c>
      <c r="J677" s="2" t="s">
        <v>11</v>
      </c>
      <c r="K677" s="2">
        <v>2017</v>
      </c>
      <c r="L677" s="2" t="s">
        <v>242</v>
      </c>
      <c r="M677" s="2">
        <v>11</v>
      </c>
      <c r="N677" s="2">
        <v>54.112000000000002</v>
      </c>
      <c r="O677" s="2" t="s">
        <v>26</v>
      </c>
      <c r="P677" s="2">
        <v>56.600999999999999</v>
      </c>
      <c r="Q677" s="2" t="s">
        <v>26</v>
      </c>
      <c r="R677" s="2">
        <v>8</v>
      </c>
      <c r="W677" s="5" t="str" cm="1">
        <f t="array" ref="W677">_xlfn.TEXTJOIN(", ",TRUE, IF(COUNTIF(G677,"*"&amp;Afferenti!$A$1:'Afferenti'!$A$46&amp;"*"), Afferenti!$A$1:'Afferenti'!$A$46, ""))</f>
        <v>BIGONGIARI, BROGI, MAESTRO, MARROCCHESI</v>
      </c>
    </row>
    <row r="678" spans="1:23" x14ac:dyDescent="0.2">
      <c r="A678" s="2" t="s">
        <v>866</v>
      </c>
      <c r="B678" s="2" t="s">
        <v>194</v>
      </c>
      <c r="C678" s="2" t="s">
        <v>279</v>
      </c>
      <c r="E678" s="2" t="s">
        <v>280</v>
      </c>
      <c r="F678" s="2" t="s">
        <v>590</v>
      </c>
      <c r="G678" s="2" t="s">
        <v>243</v>
      </c>
      <c r="H678" s="2">
        <v>7</v>
      </c>
      <c r="I678" s="2" t="s">
        <v>244</v>
      </c>
      <c r="J678" s="2" t="s">
        <v>11</v>
      </c>
      <c r="K678" s="2">
        <v>2019</v>
      </c>
      <c r="L678" s="2" t="s">
        <v>245</v>
      </c>
      <c r="M678" s="2">
        <v>3</v>
      </c>
      <c r="N678" s="2">
        <v>64.662000000000006</v>
      </c>
      <c r="O678" s="2" t="s">
        <v>26</v>
      </c>
      <c r="P678" s="2">
        <v>92.5</v>
      </c>
      <c r="Q678" s="2" t="s">
        <v>33</v>
      </c>
      <c r="R678" s="2">
        <v>5</v>
      </c>
      <c r="S678" s="2">
        <v>47.46</v>
      </c>
      <c r="T678" s="2" t="s">
        <v>14</v>
      </c>
      <c r="U678" s="2">
        <v>94.828000000000003</v>
      </c>
      <c r="V678" s="2" t="s">
        <v>33</v>
      </c>
      <c r="W678" s="5" t="str" cm="1">
        <f t="array" ref="W678">_xlfn.TEXTJOIN(", ",TRUE, IF(COUNTIF(G678,"*"&amp;Afferenti!$A$1:'Afferenti'!$A$46&amp;"*"), Afferenti!$A$1:'Afferenti'!$A$46, ""))</f>
        <v>BIGONGIARI, BROGI, MAESTRO, MARROCCHESI</v>
      </c>
    </row>
    <row r="679" spans="1:23" x14ac:dyDescent="0.2">
      <c r="A679" s="2" t="s">
        <v>866</v>
      </c>
      <c r="B679" s="2" t="s">
        <v>194</v>
      </c>
      <c r="C679" s="2" t="s">
        <v>279</v>
      </c>
      <c r="E679" s="2" t="s">
        <v>280</v>
      </c>
      <c r="F679" s="2" t="s">
        <v>590</v>
      </c>
      <c r="G679" s="2" t="s">
        <v>246</v>
      </c>
      <c r="H679" s="2">
        <v>7</v>
      </c>
      <c r="I679" s="2" t="s">
        <v>247</v>
      </c>
      <c r="J679" s="2" t="s">
        <v>11</v>
      </c>
      <c r="K679" s="2">
        <v>2018</v>
      </c>
      <c r="L679" s="2" t="s">
        <v>248</v>
      </c>
      <c r="M679" s="2">
        <v>1</v>
      </c>
      <c r="N679" s="2">
        <v>86.567999999999998</v>
      </c>
      <c r="O679" s="2" t="s">
        <v>33</v>
      </c>
      <c r="P679" s="2">
        <v>87.244</v>
      </c>
      <c r="Q679" s="2" t="s">
        <v>33</v>
      </c>
      <c r="R679" s="2">
        <v>0</v>
      </c>
      <c r="S679" s="2">
        <v>100</v>
      </c>
      <c r="T679" s="2" t="s">
        <v>33</v>
      </c>
      <c r="W679" s="5" t="str" cm="1">
        <f t="array" ref="W679">_xlfn.TEXTJOIN(", ",TRUE, IF(COUNTIF(G679,"*"&amp;Afferenti!$A$1:'Afferenti'!$A$46&amp;"*"), Afferenti!$A$1:'Afferenti'!$A$46, ""))</f>
        <v>BIGONGIARI, BROGI, MAESTRO, MARROCCHESI</v>
      </c>
    </row>
    <row r="680" spans="1:23" x14ac:dyDescent="0.2">
      <c r="A680" s="2" t="s">
        <v>866</v>
      </c>
      <c r="B680" s="2" t="s">
        <v>194</v>
      </c>
      <c r="C680" s="2" t="s">
        <v>279</v>
      </c>
      <c r="E680" s="2" t="s">
        <v>280</v>
      </c>
      <c r="F680" s="2" t="s">
        <v>590</v>
      </c>
      <c r="G680" s="2" t="s">
        <v>249</v>
      </c>
      <c r="H680" s="2">
        <v>7</v>
      </c>
      <c r="I680" s="2" t="s">
        <v>250</v>
      </c>
      <c r="J680" s="2" t="s">
        <v>109</v>
      </c>
      <c r="K680" s="2">
        <v>2015</v>
      </c>
      <c r="L680" s="2" t="s">
        <v>232</v>
      </c>
      <c r="M680" s="2">
        <v>13</v>
      </c>
      <c r="N680" s="2">
        <v>5.5640000000000001</v>
      </c>
      <c r="O680" s="2" t="s">
        <v>13</v>
      </c>
      <c r="P680" s="2">
        <v>75.224999999999994</v>
      </c>
      <c r="Q680" s="2" t="s">
        <v>33</v>
      </c>
      <c r="R680" s="2">
        <v>8</v>
      </c>
      <c r="S680" s="2">
        <v>11.42</v>
      </c>
      <c r="T680" s="2" t="s">
        <v>13</v>
      </c>
      <c r="W680" s="5" t="str" cm="1">
        <f t="array" ref="W680">_xlfn.TEXTJOIN(", ",TRUE, IF(COUNTIF(G680,"*"&amp;Afferenti!$A$1:'Afferenti'!$A$46&amp;"*"), Afferenti!$A$1:'Afferenti'!$A$46, ""))</f>
        <v>BIGONGIARI, BROGI, MAESTRO, MARROCCHESI</v>
      </c>
    </row>
    <row r="681" spans="1:23" x14ac:dyDescent="0.2">
      <c r="A681" s="2" t="s">
        <v>866</v>
      </c>
      <c r="B681" s="2" t="s">
        <v>194</v>
      </c>
      <c r="C681" s="2" t="s">
        <v>279</v>
      </c>
      <c r="E681" s="2" t="s">
        <v>280</v>
      </c>
      <c r="F681" s="2" t="s">
        <v>590</v>
      </c>
      <c r="G681" s="2" t="s">
        <v>251</v>
      </c>
      <c r="H681" s="2">
        <v>7</v>
      </c>
      <c r="I681" s="2" t="s">
        <v>252</v>
      </c>
      <c r="J681" s="2" t="s">
        <v>11</v>
      </c>
      <c r="K681" s="2">
        <v>2017</v>
      </c>
      <c r="L681" s="2" t="s">
        <v>253</v>
      </c>
      <c r="M681" s="2">
        <v>151</v>
      </c>
      <c r="N681" s="2">
        <v>2.4750000000000001</v>
      </c>
      <c r="O681" s="2" t="s">
        <v>13</v>
      </c>
      <c r="P681" s="2">
        <v>9.1020000000000003</v>
      </c>
      <c r="Q681" s="2" t="s">
        <v>13</v>
      </c>
      <c r="R681" s="2">
        <v>102</v>
      </c>
      <c r="S681" s="2">
        <v>2.61</v>
      </c>
      <c r="T681" s="2" t="s">
        <v>13</v>
      </c>
      <c r="U681" s="2">
        <v>7.0512819999999996</v>
      </c>
      <c r="V681" s="2" t="s">
        <v>13</v>
      </c>
      <c r="W681" s="5" t="str" cm="1">
        <f t="array" ref="W681">_xlfn.TEXTJOIN(", ",TRUE, IF(COUNTIF(G681,"*"&amp;Afferenti!$A$1:'Afferenti'!$A$46&amp;"*"), Afferenti!$A$1:'Afferenti'!$A$46, ""))</f>
        <v>BIGONGIARI, BROGI, MAESTRO, MARROCCHESI</v>
      </c>
    </row>
    <row r="682" spans="1:23" x14ac:dyDescent="0.2">
      <c r="A682" s="2" t="s">
        <v>866</v>
      </c>
      <c r="B682" s="2" t="s">
        <v>194</v>
      </c>
      <c r="C682" s="2" t="s">
        <v>279</v>
      </c>
      <c r="E682" s="2" t="s">
        <v>280</v>
      </c>
      <c r="F682" s="2" t="s">
        <v>590</v>
      </c>
      <c r="G682" s="2" t="s">
        <v>254</v>
      </c>
      <c r="H682" s="2">
        <v>8</v>
      </c>
      <c r="I682" s="2" t="s">
        <v>255</v>
      </c>
      <c r="J682" s="2" t="s">
        <v>11</v>
      </c>
      <c r="K682" s="2">
        <v>2019</v>
      </c>
      <c r="L682" s="2" t="s">
        <v>256</v>
      </c>
      <c r="M682" s="2">
        <v>3</v>
      </c>
      <c r="N682" s="2">
        <v>71.715999999999994</v>
      </c>
      <c r="O682" s="2" t="s">
        <v>26</v>
      </c>
      <c r="P682" s="2">
        <v>44.113</v>
      </c>
      <c r="Q682" s="2" t="s">
        <v>14</v>
      </c>
      <c r="R682" s="2">
        <v>2</v>
      </c>
      <c r="W682" s="5" t="str" cm="1">
        <f t="array" ref="W682">_xlfn.TEXTJOIN(", ",TRUE, IF(COUNTIF(G682,"*"&amp;Afferenti!$A$1:'Afferenti'!$A$46&amp;"*"), Afferenti!$A$1:'Afferenti'!$A$46, ""))</f>
        <v>BIGONGIARI, BROGI, MAESTRO, MARROCCHESI</v>
      </c>
    </row>
    <row r="683" spans="1:23" x14ac:dyDescent="0.2">
      <c r="A683" s="2" t="s">
        <v>866</v>
      </c>
      <c r="B683" s="2" t="s">
        <v>194</v>
      </c>
      <c r="C683" s="2" t="s">
        <v>279</v>
      </c>
      <c r="E683" s="2" t="s">
        <v>280</v>
      </c>
      <c r="F683" s="2" t="s">
        <v>590</v>
      </c>
      <c r="G683" s="2" t="s">
        <v>257</v>
      </c>
      <c r="H683" s="2">
        <v>7</v>
      </c>
      <c r="I683" s="2" t="s">
        <v>258</v>
      </c>
      <c r="J683" s="2" t="s">
        <v>11</v>
      </c>
      <c r="K683" s="2">
        <v>2018</v>
      </c>
      <c r="L683" s="2" t="s">
        <v>242</v>
      </c>
      <c r="M683" s="2">
        <v>48</v>
      </c>
      <c r="N683" s="2">
        <v>9.8379999999999992</v>
      </c>
      <c r="O683" s="2" t="s">
        <v>13</v>
      </c>
      <c r="P683" s="2">
        <v>54.762</v>
      </c>
      <c r="Q683" s="2" t="s">
        <v>26</v>
      </c>
      <c r="R683" s="2">
        <v>24</v>
      </c>
      <c r="W683" s="5" t="str" cm="1">
        <f t="array" ref="W683">_xlfn.TEXTJOIN(", ",TRUE, IF(COUNTIF(G683,"*"&amp;Afferenti!$A$1:'Afferenti'!$A$46&amp;"*"), Afferenti!$A$1:'Afferenti'!$A$46, ""))</f>
        <v>BIGONGIARI, BROGI, MAESTRO, MARROCCHESI</v>
      </c>
    </row>
    <row r="684" spans="1:23" x14ac:dyDescent="0.2">
      <c r="A684" s="2" t="s">
        <v>866</v>
      </c>
      <c r="B684" s="2" t="s">
        <v>194</v>
      </c>
      <c r="C684" s="2" t="s">
        <v>279</v>
      </c>
      <c r="E684" s="2" t="s">
        <v>280</v>
      </c>
      <c r="F684" s="2" t="s">
        <v>590</v>
      </c>
      <c r="G684" s="2" t="s">
        <v>259</v>
      </c>
      <c r="H684" s="2">
        <v>8</v>
      </c>
      <c r="I684" s="2" t="s">
        <v>260</v>
      </c>
      <c r="J684" s="2" t="s">
        <v>11</v>
      </c>
      <c r="K684" s="2">
        <v>2017</v>
      </c>
      <c r="L684" s="2" t="s">
        <v>207</v>
      </c>
      <c r="M684" s="2">
        <v>3</v>
      </c>
      <c r="N684" s="2">
        <v>69.176000000000002</v>
      </c>
      <c r="O684" s="2" t="s">
        <v>26</v>
      </c>
      <c r="P684" s="2">
        <v>47.213999999999999</v>
      </c>
      <c r="Q684" s="2" t="s">
        <v>14</v>
      </c>
      <c r="R684" s="2">
        <v>1</v>
      </c>
      <c r="S684" s="2">
        <v>88.95</v>
      </c>
      <c r="T684" s="2" t="s">
        <v>33</v>
      </c>
      <c r="U684" s="2">
        <v>67.5</v>
      </c>
      <c r="V684" s="2" t="s">
        <v>26</v>
      </c>
      <c r="W684" s="5" t="str" cm="1">
        <f t="array" ref="W684">_xlfn.TEXTJOIN(", ",TRUE, IF(COUNTIF(G684,"*"&amp;Afferenti!$A$1:'Afferenti'!$A$46&amp;"*"), Afferenti!$A$1:'Afferenti'!$A$46, ""))</f>
        <v>BIGONGIARI, BROGI, MAESTRO, MARROCCHESI</v>
      </c>
    </row>
    <row r="685" spans="1:23" x14ac:dyDescent="0.2">
      <c r="A685" s="2" t="s">
        <v>866</v>
      </c>
      <c r="B685" s="2" t="s">
        <v>194</v>
      </c>
      <c r="C685" s="2" t="s">
        <v>279</v>
      </c>
      <c r="E685" s="2" t="s">
        <v>280</v>
      </c>
      <c r="F685" s="2" t="s">
        <v>590</v>
      </c>
      <c r="G685" s="2" t="s">
        <v>261</v>
      </c>
      <c r="H685" s="2">
        <v>9</v>
      </c>
      <c r="I685" s="2" t="s">
        <v>262</v>
      </c>
      <c r="J685" s="2" t="s">
        <v>11</v>
      </c>
      <c r="K685" s="2">
        <v>2016</v>
      </c>
      <c r="L685" s="2" t="s">
        <v>207</v>
      </c>
      <c r="M685" s="2">
        <v>2</v>
      </c>
      <c r="N685" s="2">
        <v>74.546999999999997</v>
      </c>
      <c r="O685" s="2" t="s">
        <v>26</v>
      </c>
      <c r="P685" s="2">
        <v>46.341000000000001</v>
      </c>
      <c r="Q685" s="2" t="s">
        <v>14</v>
      </c>
      <c r="R685" s="2">
        <v>2</v>
      </c>
      <c r="S685" s="2">
        <v>80.27</v>
      </c>
      <c r="T685" s="2" t="s">
        <v>33</v>
      </c>
      <c r="U685" s="2">
        <v>57.5</v>
      </c>
      <c r="V685" s="2" t="s">
        <v>26</v>
      </c>
      <c r="W685" s="5" t="str" cm="1">
        <f t="array" ref="W685">_xlfn.TEXTJOIN(", ",TRUE, IF(COUNTIF(G685,"*"&amp;Afferenti!$A$1:'Afferenti'!$A$46&amp;"*"), Afferenti!$A$1:'Afferenti'!$A$46, ""))</f>
        <v>BIGONGIARI, BROGI, MAESTRO, MARROCCHESI</v>
      </c>
    </row>
    <row r="686" spans="1:23" x14ac:dyDescent="0.2">
      <c r="A686" s="2" t="s">
        <v>866</v>
      </c>
      <c r="B686" s="2" t="s">
        <v>194</v>
      </c>
      <c r="C686" s="2" t="s">
        <v>279</v>
      </c>
      <c r="E686" s="2" t="s">
        <v>280</v>
      </c>
      <c r="F686" s="2" t="s">
        <v>590</v>
      </c>
      <c r="G686" s="2" t="s">
        <v>263</v>
      </c>
      <c r="H686" s="2">
        <v>8</v>
      </c>
      <c r="I686" s="2" t="s">
        <v>264</v>
      </c>
      <c r="J686" s="2" t="s">
        <v>11</v>
      </c>
      <c r="K686" s="2">
        <v>2016</v>
      </c>
      <c r="L686" s="2" t="s">
        <v>265</v>
      </c>
      <c r="M686" s="2">
        <v>36</v>
      </c>
      <c r="N686" s="2">
        <v>20.295000000000002</v>
      </c>
      <c r="O686" s="2" t="s">
        <v>13</v>
      </c>
      <c r="P686" s="2">
        <v>1.6220000000000001</v>
      </c>
      <c r="Q686" s="2" t="s">
        <v>13</v>
      </c>
      <c r="R686" s="2">
        <v>19</v>
      </c>
      <c r="W686" s="5" t="str" cm="1">
        <f t="array" ref="W686">_xlfn.TEXTJOIN(", ",TRUE, IF(COUNTIF(G686,"*"&amp;Afferenti!$A$1:'Afferenti'!$A$46&amp;"*"), Afferenti!$A$1:'Afferenti'!$A$46, ""))</f>
        <v>BIGONGIARI, BROGI, MAESTRO, MARROCCHESI</v>
      </c>
    </row>
    <row r="687" spans="1:23" x14ac:dyDescent="0.2">
      <c r="A687" s="2" t="s">
        <v>866</v>
      </c>
      <c r="B687" s="2" t="s">
        <v>194</v>
      </c>
      <c r="C687" s="2" t="s">
        <v>279</v>
      </c>
      <c r="E687" s="2" t="s">
        <v>280</v>
      </c>
      <c r="F687" s="2" t="s">
        <v>590</v>
      </c>
      <c r="G687" s="2" t="s">
        <v>263</v>
      </c>
      <c r="H687" s="2">
        <v>8</v>
      </c>
      <c r="I687" s="2" t="s">
        <v>266</v>
      </c>
      <c r="J687" s="2" t="s">
        <v>11</v>
      </c>
      <c r="K687" s="2">
        <v>2017</v>
      </c>
      <c r="L687" s="2" t="s">
        <v>242</v>
      </c>
      <c r="M687" s="2">
        <v>72</v>
      </c>
      <c r="N687" s="2">
        <v>6.008</v>
      </c>
      <c r="O687" s="2" t="s">
        <v>13</v>
      </c>
      <c r="P687" s="2">
        <v>56.600999999999999</v>
      </c>
      <c r="Q687" s="2" t="s">
        <v>26</v>
      </c>
      <c r="R687" s="2">
        <v>31</v>
      </c>
      <c r="W687" s="5" t="str" cm="1">
        <f t="array" ref="W687">_xlfn.TEXTJOIN(", ",TRUE, IF(COUNTIF(G687,"*"&amp;Afferenti!$A$1:'Afferenti'!$A$46&amp;"*"), Afferenti!$A$1:'Afferenti'!$A$46, ""))</f>
        <v>BIGONGIARI, BROGI, MAESTRO, MARROCCHESI</v>
      </c>
    </row>
    <row r="688" spans="1:23" x14ac:dyDescent="0.2">
      <c r="A688" s="2" t="s">
        <v>866</v>
      </c>
      <c r="B688" s="2" t="s">
        <v>194</v>
      </c>
      <c r="C688" s="2" t="s">
        <v>279</v>
      </c>
      <c r="E688" s="2" t="s">
        <v>280</v>
      </c>
      <c r="F688" s="2" t="s">
        <v>590</v>
      </c>
      <c r="G688" s="2" t="s">
        <v>267</v>
      </c>
      <c r="H688" s="2">
        <v>10</v>
      </c>
      <c r="I688" s="2" t="s">
        <v>268</v>
      </c>
      <c r="J688" s="2" t="s">
        <v>109</v>
      </c>
      <c r="K688" s="2">
        <v>2019</v>
      </c>
      <c r="L688" s="2" t="s">
        <v>232</v>
      </c>
      <c r="M688" s="2">
        <v>14</v>
      </c>
      <c r="N688" s="2">
        <v>1.4650000000000001</v>
      </c>
      <c r="O688" s="2" t="s">
        <v>13</v>
      </c>
      <c r="P688" s="2">
        <v>55.137</v>
      </c>
      <c r="Q688" s="2" t="s">
        <v>26</v>
      </c>
      <c r="R688" s="2">
        <v>5</v>
      </c>
      <c r="S688" s="2">
        <v>5.88</v>
      </c>
      <c r="T688" s="2" t="s">
        <v>13</v>
      </c>
      <c r="W688" s="5" t="str" cm="1">
        <f t="array" ref="W688">_xlfn.TEXTJOIN(", ",TRUE, IF(COUNTIF(G688,"*"&amp;Afferenti!$A$1:'Afferenti'!$A$46&amp;"*"), Afferenti!$A$1:'Afferenti'!$A$46, ""))</f>
        <v>BIGONGIARI, BROGI, MAESTRO, MARROCCHESI</v>
      </c>
    </row>
    <row r="689" spans="1:23" x14ac:dyDescent="0.2">
      <c r="A689" s="2" t="s">
        <v>866</v>
      </c>
      <c r="B689" s="2" t="s">
        <v>194</v>
      </c>
      <c r="C689" s="2" t="s">
        <v>279</v>
      </c>
      <c r="E689" s="2" t="s">
        <v>280</v>
      </c>
      <c r="F689" s="2" t="s">
        <v>590</v>
      </c>
      <c r="G689" s="2" t="s">
        <v>267</v>
      </c>
      <c r="H689" s="2">
        <v>10</v>
      </c>
      <c r="I689" s="2" t="s">
        <v>269</v>
      </c>
      <c r="J689" s="2" t="s">
        <v>11</v>
      </c>
      <c r="K689" s="2">
        <v>2019</v>
      </c>
      <c r="L689" s="2" t="s">
        <v>253</v>
      </c>
      <c r="M689" s="2">
        <v>148</v>
      </c>
      <c r="N689" s="2">
        <v>1.4390000000000001</v>
      </c>
      <c r="O689" s="2" t="s">
        <v>13</v>
      </c>
      <c r="P689" s="2">
        <v>8.9280000000000008</v>
      </c>
      <c r="Q689" s="2" t="s">
        <v>13</v>
      </c>
      <c r="R689" s="2">
        <v>90</v>
      </c>
      <c r="S689" s="2">
        <v>2.13</v>
      </c>
      <c r="T689" s="2" t="s">
        <v>13</v>
      </c>
      <c r="U689" s="2">
        <v>6.4710000000000001</v>
      </c>
      <c r="V689" s="2" t="s">
        <v>13</v>
      </c>
      <c r="W689" s="5" t="str" cm="1">
        <f t="array" ref="W689">_xlfn.TEXTJOIN(", ",TRUE, IF(COUNTIF(G689,"*"&amp;Afferenti!$A$1:'Afferenti'!$A$46&amp;"*"), Afferenti!$A$1:'Afferenti'!$A$46, ""))</f>
        <v>BIGONGIARI, BROGI, MAESTRO, MARROCCHESI</v>
      </c>
    </row>
    <row r="690" spans="1:23" x14ac:dyDescent="0.2">
      <c r="A690" s="2" t="s">
        <v>866</v>
      </c>
      <c r="B690" s="2" t="s">
        <v>194</v>
      </c>
      <c r="C690" s="2" t="s">
        <v>279</v>
      </c>
      <c r="E690" s="2" t="s">
        <v>280</v>
      </c>
      <c r="F690" s="2" t="s">
        <v>590</v>
      </c>
      <c r="G690" s="2" t="s">
        <v>270</v>
      </c>
      <c r="H690" s="2">
        <v>10</v>
      </c>
      <c r="I690" s="2" t="s">
        <v>271</v>
      </c>
      <c r="J690" s="2" t="s">
        <v>11</v>
      </c>
      <c r="K690" s="2">
        <v>2019</v>
      </c>
      <c r="L690" s="2" t="s">
        <v>230</v>
      </c>
      <c r="M690" s="2">
        <v>12</v>
      </c>
      <c r="N690" s="2">
        <v>18.152000000000001</v>
      </c>
      <c r="O690" s="2" t="s">
        <v>13</v>
      </c>
      <c r="P690" s="2">
        <v>53.082000000000001</v>
      </c>
      <c r="Q690" s="2" t="s">
        <v>26</v>
      </c>
      <c r="R690" s="2">
        <v>6</v>
      </c>
      <c r="W690" s="5" t="str" cm="1">
        <f t="array" ref="W690">_xlfn.TEXTJOIN(", ",TRUE, IF(COUNTIF(G690,"*"&amp;Afferenti!$A$1:'Afferenti'!$A$46&amp;"*"), Afferenti!$A$1:'Afferenti'!$A$46, ""))</f>
        <v>BIGONGIARI, BROGI, MAESTRO, MARROCCHESI</v>
      </c>
    </row>
    <row r="691" spans="1:23" x14ac:dyDescent="0.2">
      <c r="A691" s="2" t="s">
        <v>866</v>
      </c>
      <c r="B691" s="2" t="s">
        <v>194</v>
      </c>
      <c r="C691" s="2" t="s">
        <v>279</v>
      </c>
      <c r="E691" s="2" t="s">
        <v>280</v>
      </c>
      <c r="F691" s="2" t="s">
        <v>590</v>
      </c>
      <c r="G691" s="2" t="s">
        <v>272</v>
      </c>
      <c r="H691" s="2">
        <v>11</v>
      </c>
      <c r="I691" s="2" t="s">
        <v>273</v>
      </c>
      <c r="J691" s="2" t="s">
        <v>11</v>
      </c>
      <c r="K691" s="2">
        <v>2018</v>
      </c>
      <c r="L691" s="2" t="s">
        <v>274</v>
      </c>
      <c r="M691" s="2">
        <v>21</v>
      </c>
      <c r="N691" s="2">
        <v>29.318000000000001</v>
      </c>
      <c r="O691" s="2" t="s">
        <v>14</v>
      </c>
      <c r="P691" s="2">
        <v>5.9</v>
      </c>
      <c r="Q691" s="2" t="s">
        <v>13</v>
      </c>
      <c r="R691" s="2">
        <v>2</v>
      </c>
      <c r="S691" s="2">
        <v>89.83</v>
      </c>
      <c r="T691" s="2" t="s">
        <v>33</v>
      </c>
      <c r="U691" s="2">
        <v>16.666665999999999</v>
      </c>
      <c r="V691" s="2" t="s">
        <v>13</v>
      </c>
      <c r="W691" s="5" t="str" cm="1">
        <f t="array" ref="W691">_xlfn.TEXTJOIN(", ",TRUE, IF(COUNTIF(G691,"*"&amp;Afferenti!$A$1:'Afferenti'!$A$46&amp;"*"), Afferenti!$A$1:'Afferenti'!$A$46, ""))</f>
        <v>BIGONGIARI, BROGI, MAESTRO, MARROCCHESI</v>
      </c>
    </row>
    <row r="692" spans="1:23" x14ac:dyDescent="0.2">
      <c r="A692" s="2" t="s">
        <v>866</v>
      </c>
      <c r="B692" s="2" t="s">
        <v>194</v>
      </c>
      <c r="C692" s="2" t="s">
        <v>279</v>
      </c>
      <c r="E692" s="2" t="s">
        <v>280</v>
      </c>
      <c r="F692" s="2" t="s">
        <v>590</v>
      </c>
      <c r="G692" s="2" t="s">
        <v>272</v>
      </c>
      <c r="H692" s="2">
        <v>11</v>
      </c>
      <c r="I692" s="2" t="s">
        <v>275</v>
      </c>
      <c r="J692" s="2" t="s">
        <v>11</v>
      </c>
      <c r="K692" s="2">
        <v>2018</v>
      </c>
      <c r="L692" s="2" t="s">
        <v>276</v>
      </c>
      <c r="M692" s="2">
        <v>19</v>
      </c>
      <c r="N692" s="2">
        <v>32.576000000000001</v>
      </c>
      <c r="O692" s="2" t="s">
        <v>14</v>
      </c>
      <c r="P692" s="2">
        <v>0.23599999999999999</v>
      </c>
      <c r="Q692" s="2" t="s">
        <v>13</v>
      </c>
      <c r="R692" s="2">
        <v>9</v>
      </c>
      <c r="S692" s="2">
        <v>59.1</v>
      </c>
      <c r="T692" s="2" t="s">
        <v>26</v>
      </c>
      <c r="U692" s="2">
        <v>9.4202899999999996</v>
      </c>
      <c r="V692" s="2" t="s">
        <v>13</v>
      </c>
      <c r="W692" s="5" t="str" cm="1">
        <f t="array" ref="W692">_xlfn.TEXTJOIN(", ",TRUE, IF(COUNTIF(G692,"*"&amp;Afferenti!$A$1:'Afferenti'!$A$46&amp;"*"), Afferenti!$A$1:'Afferenti'!$A$46, ""))</f>
        <v>BIGONGIARI, BROGI, MAESTRO, MARROCCHESI</v>
      </c>
    </row>
    <row r="693" spans="1:23" x14ac:dyDescent="0.2">
      <c r="A693" s="2" t="s">
        <v>866</v>
      </c>
      <c r="B693" s="2" t="s">
        <v>194</v>
      </c>
      <c r="C693" s="2" t="s">
        <v>279</v>
      </c>
      <c r="E693" s="2" t="s">
        <v>280</v>
      </c>
      <c r="F693" s="2" t="s">
        <v>590</v>
      </c>
      <c r="G693" s="2" t="s">
        <v>272</v>
      </c>
      <c r="H693" s="2">
        <v>11</v>
      </c>
      <c r="I693" s="2" t="s">
        <v>277</v>
      </c>
      <c r="J693" s="2" t="s">
        <v>11</v>
      </c>
      <c r="K693" s="2">
        <v>2018</v>
      </c>
      <c r="L693" s="2" t="s">
        <v>253</v>
      </c>
      <c r="M693" s="2">
        <v>179</v>
      </c>
      <c r="N693" s="2">
        <v>1.4850000000000001</v>
      </c>
      <c r="O693" s="2" t="s">
        <v>13</v>
      </c>
      <c r="P693" s="2">
        <v>9.8620000000000001</v>
      </c>
      <c r="Q693" s="2" t="s">
        <v>13</v>
      </c>
      <c r="R693" s="2">
        <v>120</v>
      </c>
      <c r="S693" s="2">
        <v>1.76</v>
      </c>
      <c r="T693" s="2" t="s">
        <v>13</v>
      </c>
      <c r="U693" s="2">
        <v>6.7901235</v>
      </c>
      <c r="V693" s="2" t="s">
        <v>13</v>
      </c>
      <c r="W693" s="5" t="str" cm="1">
        <f t="array" ref="W693">_xlfn.TEXTJOIN(", ",TRUE, IF(COUNTIF(G693,"*"&amp;Afferenti!$A$1:'Afferenti'!$A$46&amp;"*"), Afferenti!$A$1:'Afferenti'!$A$46, ""))</f>
        <v>BIGONGIARI, BROGI, MAESTRO, MARROCCHESI</v>
      </c>
    </row>
    <row r="694" spans="1:23" x14ac:dyDescent="0.2">
      <c r="A694" s="2" t="s">
        <v>1805</v>
      </c>
      <c r="B694" s="2" t="s">
        <v>1027</v>
      </c>
      <c r="C694" s="2" t="s">
        <v>1806</v>
      </c>
      <c r="E694" s="2" t="s">
        <v>280</v>
      </c>
      <c r="F694" s="2" t="s">
        <v>784</v>
      </c>
      <c r="G694" s="2" t="s">
        <v>1807</v>
      </c>
      <c r="H694" s="2">
        <v>1</v>
      </c>
      <c r="I694" s="2" t="s">
        <v>1808</v>
      </c>
      <c r="J694" s="2" t="s">
        <v>11</v>
      </c>
      <c r="K694" s="2">
        <v>2015</v>
      </c>
      <c r="L694" s="2" t="s">
        <v>1809</v>
      </c>
      <c r="M694" s="2">
        <v>14</v>
      </c>
      <c r="N694" s="2">
        <v>46.706000000000003</v>
      </c>
      <c r="O694" s="2" t="s">
        <v>14</v>
      </c>
      <c r="P694" s="2">
        <v>81.887</v>
      </c>
      <c r="Q694" s="2" t="s">
        <v>33</v>
      </c>
      <c r="R694" s="2">
        <v>13</v>
      </c>
      <c r="S694" s="2">
        <v>44.26</v>
      </c>
      <c r="T694" s="2" t="s">
        <v>14</v>
      </c>
      <c r="U694" s="2">
        <v>82.406999999999996</v>
      </c>
      <c r="V694" s="2" t="s">
        <v>33</v>
      </c>
      <c r="W694" s="5" t="str" cm="1">
        <f t="array" ref="W694">_xlfn.TEXTJOIN(", ",TRUE, IF(COUNTIF(G694,"*"&amp;Afferenti!$A$1:'Afferenti'!$A$46&amp;"*"), Afferenti!$A$1:'Afferenti'!$A$46, ""))</f>
        <v>MANGANELLI</v>
      </c>
    </row>
    <row r="695" spans="1:23" x14ac:dyDescent="0.2">
      <c r="A695" s="2" t="s">
        <v>1805</v>
      </c>
      <c r="B695" s="2" t="s">
        <v>1027</v>
      </c>
      <c r="C695" s="2" t="s">
        <v>1806</v>
      </c>
      <c r="E695" s="2" t="s">
        <v>280</v>
      </c>
      <c r="F695" s="2" t="s">
        <v>784</v>
      </c>
      <c r="G695" s="2" t="s">
        <v>1807</v>
      </c>
      <c r="H695" s="2">
        <v>1</v>
      </c>
      <c r="I695" s="2" t="s">
        <v>1810</v>
      </c>
      <c r="J695" s="2" t="s">
        <v>11</v>
      </c>
      <c r="K695" s="2">
        <v>2019</v>
      </c>
      <c r="L695" s="2" t="s">
        <v>1809</v>
      </c>
      <c r="M695" s="2">
        <v>4</v>
      </c>
      <c r="N695" s="2">
        <v>61.542000000000002</v>
      </c>
      <c r="O695" s="2" t="s">
        <v>26</v>
      </c>
      <c r="P695" s="2">
        <v>59.368000000000002</v>
      </c>
      <c r="Q695" s="2" t="s">
        <v>26</v>
      </c>
      <c r="R695" s="2">
        <v>4</v>
      </c>
      <c r="S695" s="2">
        <v>65.510000000000005</v>
      </c>
      <c r="T695" s="2" t="s">
        <v>26</v>
      </c>
      <c r="U695" s="2">
        <v>73.635999999999996</v>
      </c>
      <c r="V695" s="2" t="s">
        <v>26</v>
      </c>
      <c r="W695" s="5" t="str" cm="1">
        <f t="array" ref="W695">_xlfn.TEXTJOIN(", ",TRUE, IF(COUNTIF(G695,"*"&amp;Afferenti!$A$1:'Afferenti'!$A$46&amp;"*"), Afferenti!$A$1:'Afferenti'!$A$46, ""))</f>
        <v>MANGANELLI</v>
      </c>
    </row>
    <row r="696" spans="1:23" x14ac:dyDescent="0.2">
      <c r="A696" s="2" t="s">
        <v>1805</v>
      </c>
      <c r="B696" s="2" t="s">
        <v>1027</v>
      </c>
      <c r="C696" s="2" t="s">
        <v>1806</v>
      </c>
      <c r="E696" s="2" t="s">
        <v>280</v>
      </c>
      <c r="F696" s="2" t="s">
        <v>784</v>
      </c>
      <c r="G696" s="2" t="s">
        <v>1811</v>
      </c>
      <c r="H696" s="2">
        <v>2</v>
      </c>
      <c r="I696" s="2" t="s">
        <v>1812</v>
      </c>
      <c r="J696" s="2" t="s">
        <v>99</v>
      </c>
      <c r="K696" s="2">
        <v>2019</v>
      </c>
      <c r="W696" s="5" t="str" cm="1">
        <f t="array" ref="W696">_xlfn.TEXTJOIN(", ",TRUE, IF(COUNTIF(G696,"*"&amp;Afferenti!$A$1:'Afferenti'!$A$46&amp;"*"), Afferenti!$A$1:'Afferenti'!$A$46, ""))</f>
        <v>MANGANELLI</v>
      </c>
    </row>
    <row r="697" spans="1:23" x14ac:dyDescent="0.2">
      <c r="A697" s="2" t="s">
        <v>1805</v>
      </c>
      <c r="B697" s="2" t="s">
        <v>1027</v>
      </c>
      <c r="C697" s="2" t="s">
        <v>1806</v>
      </c>
      <c r="E697" s="2" t="s">
        <v>280</v>
      </c>
      <c r="F697" s="2" t="s">
        <v>784</v>
      </c>
      <c r="G697" s="2" t="s">
        <v>1811</v>
      </c>
      <c r="H697" s="2">
        <v>2</v>
      </c>
      <c r="I697" s="2" t="s">
        <v>1813</v>
      </c>
      <c r="J697" s="2" t="s">
        <v>11</v>
      </c>
      <c r="K697" s="2">
        <v>2018</v>
      </c>
      <c r="L697" s="2" t="s">
        <v>1814</v>
      </c>
      <c r="W697" s="5" t="str" cm="1">
        <f t="array" ref="W697">_xlfn.TEXTJOIN(", ",TRUE, IF(COUNTIF(G697,"*"&amp;Afferenti!$A$1:'Afferenti'!$A$46&amp;"*"), Afferenti!$A$1:'Afferenti'!$A$46, ""))</f>
        <v>MANGANELLI</v>
      </c>
    </row>
    <row r="698" spans="1:23" x14ac:dyDescent="0.2">
      <c r="A698" s="2" t="s">
        <v>1805</v>
      </c>
      <c r="B698" s="2" t="s">
        <v>1027</v>
      </c>
      <c r="C698" s="2" t="s">
        <v>1806</v>
      </c>
      <c r="E698" s="2" t="s">
        <v>280</v>
      </c>
      <c r="F698" s="2" t="s">
        <v>784</v>
      </c>
      <c r="G698" s="2" t="s">
        <v>1811</v>
      </c>
      <c r="H698" s="2">
        <v>2</v>
      </c>
      <c r="I698" s="2" t="s">
        <v>1815</v>
      </c>
      <c r="J698" s="2" t="s">
        <v>11</v>
      </c>
      <c r="K698" s="2">
        <v>2018</v>
      </c>
      <c r="L698" s="2" t="s">
        <v>787</v>
      </c>
      <c r="M698" s="2">
        <v>1</v>
      </c>
      <c r="N698" s="2">
        <v>86.096000000000004</v>
      </c>
      <c r="O698" s="2" t="s">
        <v>33</v>
      </c>
      <c r="P698" s="2">
        <v>81.963999999999999</v>
      </c>
      <c r="Q698" s="2" t="s">
        <v>33</v>
      </c>
      <c r="R698" s="2">
        <v>1</v>
      </c>
      <c r="S698" s="2">
        <v>91.08</v>
      </c>
      <c r="T698" s="2" t="s">
        <v>33</v>
      </c>
      <c r="U698" s="2">
        <v>96.176469999999995</v>
      </c>
      <c r="V698" s="2" t="s">
        <v>33</v>
      </c>
      <c r="W698" s="5" t="str" cm="1">
        <f t="array" ref="W698">_xlfn.TEXTJOIN(", ",TRUE, IF(COUNTIF(G698,"*"&amp;Afferenti!$A$1:'Afferenti'!$A$46&amp;"*"), Afferenti!$A$1:'Afferenti'!$A$46, ""))</f>
        <v>MANGANELLI</v>
      </c>
    </row>
    <row r="699" spans="1:23" x14ac:dyDescent="0.2">
      <c r="A699" s="2" t="s">
        <v>1805</v>
      </c>
      <c r="B699" s="2" t="s">
        <v>1027</v>
      </c>
      <c r="C699" s="2" t="s">
        <v>1806</v>
      </c>
      <c r="E699" s="2" t="s">
        <v>280</v>
      </c>
      <c r="F699" s="2" t="s">
        <v>784</v>
      </c>
      <c r="G699" s="2" t="s">
        <v>1816</v>
      </c>
      <c r="H699" s="2">
        <v>2</v>
      </c>
      <c r="I699" s="2" t="s">
        <v>1817</v>
      </c>
      <c r="J699" s="2" t="s">
        <v>11</v>
      </c>
      <c r="K699" s="2">
        <v>2019</v>
      </c>
      <c r="W699" s="5" t="str" cm="1">
        <f t="array" ref="W699">_xlfn.TEXTJOIN(", ",TRUE, IF(COUNTIF(G699,"*"&amp;Afferenti!$A$1:'Afferenti'!$A$46&amp;"*"), Afferenti!$A$1:'Afferenti'!$A$46, ""))</f>
        <v>MANGANELLI</v>
      </c>
    </row>
    <row r="700" spans="1:23" x14ac:dyDescent="0.2">
      <c r="A700" s="2" t="s">
        <v>1805</v>
      </c>
      <c r="B700" s="2" t="s">
        <v>1027</v>
      </c>
      <c r="C700" s="2" t="s">
        <v>1806</v>
      </c>
      <c r="E700" s="2" t="s">
        <v>280</v>
      </c>
      <c r="F700" s="2" t="s">
        <v>784</v>
      </c>
      <c r="G700" s="2" t="s">
        <v>1816</v>
      </c>
      <c r="H700" s="2">
        <v>2</v>
      </c>
      <c r="I700" s="2" t="s">
        <v>1818</v>
      </c>
      <c r="J700" s="2" t="s">
        <v>11</v>
      </c>
      <c r="K700" s="2">
        <v>2015</v>
      </c>
      <c r="L700" s="2" t="s">
        <v>787</v>
      </c>
      <c r="M700" s="2">
        <v>12</v>
      </c>
      <c r="N700" s="2">
        <v>46.975000000000001</v>
      </c>
      <c r="O700" s="2" t="s">
        <v>14</v>
      </c>
      <c r="P700" s="2">
        <v>84.662000000000006</v>
      </c>
      <c r="Q700" s="2" t="s">
        <v>33</v>
      </c>
      <c r="R700" s="2">
        <v>6</v>
      </c>
      <c r="S700" s="2">
        <v>60.66</v>
      </c>
      <c r="T700" s="2" t="s">
        <v>26</v>
      </c>
      <c r="U700" s="2">
        <v>90.373000000000005</v>
      </c>
      <c r="V700" s="2" t="s">
        <v>33</v>
      </c>
      <c r="W700" s="5" t="str" cm="1">
        <f t="array" ref="W700">_xlfn.TEXTJOIN(", ",TRUE, IF(COUNTIF(G700,"*"&amp;Afferenti!$A$1:'Afferenti'!$A$46&amp;"*"), Afferenti!$A$1:'Afferenti'!$A$46, ""))</f>
        <v>MANGANELLI</v>
      </c>
    </row>
    <row r="701" spans="1:23" x14ac:dyDescent="0.2">
      <c r="A701" s="2" t="s">
        <v>1805</v>
      </c>
      <c r="B701" s="2" t="s">
        <v>1027</v>
      </c>
      <c r="C701" s="2" t="s">
        <v>1806</v>
      </c>
      <c r="E701" s="2" t="s">
        <v>280</v>
      </c>
      <c r="F701" s="2" t="s">
        <v>784</v>
      </c>
      <c r="G701" s="2" t="s">
        <v>1816</v>
      </c>
      <c r="H701" s="2">
        <v>2</v>
      </c>
      <c r="I701" s="2" t="s">
        <v>1819</v>
      </c>
      <c r="J701" s="2" t="s">
        <v>11</v>
      </c>
      <c r="K701" s="2">
        <v>2016</v>
      </c>
      <c r="L701" s="2" t="s">
        <v>1820</v>
      </c>
      <c r="M701" s="2">
        <v>19</v>
      </c>
      <c r="N701" s="2">
        <v>29.343</v>
      </c>
      <c r="O701" s="2" t="s">
        <v>14</v>
      </c>
      <c r="P701" s="2">
        <v>12.853</v>
      </c>
      <c r="Q701" s="2" t="s">
        <v>13</v>
      </c>
      <c r="R701" s="2">
        <v>18</v>
      </c>
      <c r="S701" s="2">
        <v>39.94</v>
      </c>
      <c r="T701" s="2" t="s">
        <v>14</v>
      </c>
      <c r="U701" s="2">
        <v>18.862276000000001</v>
      </c>
      <c r="V701" s="2" t="s">
        <v>13</v>
      </c>
      <c r="W701" s="5" t="str" cm="1">
        <f t="array" ref="W701">_xlfn.TEXTJOIN(", ",TRUE, IF(COUNTIF(G701,"*"&amp;Afferenti!$A$1:'Afferenti'!$A$46&amp;"*"), Afferenti!$A$1:'Afferenti'!$A$46, ""))</f>
        <v>MANGANELLI</v>
      </c>
    </row>
    <row r="702" spans="1:23" x14ac:dyDescent="0.2">
      <c r="A702" s="2" t="s">
        <v>1805</v>
      </c>
      <c r="B702" s="2" t="s">
        <v>1027</v>
      </c>
      <c r="C702" s="2" t="s">
        <v>1806</v>
      </c>
      <c r="E702" s="2" t="s">
        <v>280</v>
      </c>
      <c r="F702" s="2" t="s">
        <v>784</v>
      </c>
      <c r="G702" s="2" t="s">
        <v>1816</v>
      </c>
      <c r="H702" s="2">
        <v>2</v>
      </c>
      <c r="I702" s="2" t="s">
        <v>1821</v>
      </c>
      <c r="J702" s="2" t="s">
        <v>11</v>
      </c>
      <c r="K702" s="2">
        <v>2018</v>
      </c>
      <c r="L702" s="2" t="s">
        <v>790</v>
      </c>
      <c r="M702" s="2">
        <v>9</v>
      </c>
      <c r="N702" s="2">
        <v>32.225999999999999</v>
      </c>
      <c r="O702" s="2" t="s">
        <v>14</v>
      </c>
      <c r="P702" s="2">
        <v>44.280999999999999</v>
      </c>
      <c r="Q702" s="2" t="s">
        <v>14</v>
      </c>
      <c r="R702" s="2">
        <v>11</v>
      </c>
      <c r="S702" s="2">
        <v>23</v>
      </c>
      <c r="T702" s="2" t="s">
        <v>13</v>
      </c>
      <c r="U702" s="2">
        <v>47.941177000000003</v>
      </c>
      <c r="V702" s="2" t="s">
        <v>14</v>
      </c>
      <c r="W702" s="5" t="str" cm="1">
        <f t="array" ref="W702">_xlfn.TEXTJOIN(", ",TRUE, IF(COUNTIF(G702,"*"&amp;Afferenti!$A$1:'Afferenti'!$A$46&amp;"*"), Afferenti!$A$1:'Afferenti'!$A$46, ""))</f>
        <v>MANGANELLI</v>
      </c>
    </row>
    <row r="703" spans="1:23" x14ac:dyDescent="0.2">
      <c r="A703" s="2" t="s">
        <v>1805</v>
      </c>
      <c r="B703" s="2" t="s">
        <v>1027</v>
      </c>
      <c r="C703" s="2" t="s">
        <v>1806</v>
      </c>
      <c r="E703" s="2" t="s">
        <v>280</v>
      </c>
      <c r="F703" s="2" t="s">
        <v>784</v>
      </c>
      <c r="G703" s="2" t="s">
        <v>1822</v>
      </c>
      <c r="H703" s="2">
        <v>2</v>
      </c>
      <c r="I703" s="2" t="s">
        <v>1823</v>
      </c>
      <c r="J703" s="2" t="s">
        <v>11</v>
      </c>
      <c r="K703" s="2">
        <v>2016</v>
      </c>
      <c r="L703" s="2" t="s">
        <v>1824</v>
      </c>
      <c r="W703" s="5" t="str" cm="1">
        <f t="array" ref="W703">_xlfn.TEXTJOIN(", ",TRUE, IF(COUNTIF(G703,"*"&amp;Afferenti!$A$1:'Afferenti'!$A$46&amp;"*"), Afferenti!$A$1:'Afferenti'!$A$46, ""))</f>
        <v>MANGANELLI</v>
      </c>
    </row>
    <row r="704" spans="1:23" x14ac:dyDescent="0.2">
      <c r="A704" s="2" t="s">
        <v>1805</v>
      </c>
      <c r="B704" s="2" t="s">
        <v>1027</v>
      </c>
      <c r="C704" s="2" t="s">
        <v>1806</v>
      </c>
      <c r="E704" s="2" t="s">
        <v>280</v>
      </c>
      <c r="F704" s="2" t="s">
        <v>784</v>
      </c>
      <c r="G704" s="2" t="s">
        <v>1822</v>
      </c>
      <c r="H704" s="2">
        <v>2</v>
      </c>
      <c r="I704" s="2" t="s">
        <v>1825</v>
      </c>
      <c r="J704" s="2" t="s">
        <v>109</v>
      </c>
      <c r="K704" s="2">
        <v>2017</v>
      </c>
      <c r="W704" s="5" t="str" cm="1">
        <f t="array" ref="W704">_xlfn.TEXTJOIN(", ",TRUE, IF(COUNTIF(G704,"*"&amp;Afferenti!$A$1:'Afferenti'!$A$46&amp;"*"), Afferenti!$A$1:'Afferenti'!$A$46, ""))</f>
        <v>MANGANELLI</v>
      </c>
    </row>
    <row r="705" spans="1:23" x14ac:dyDescent="0.2">
      <c r="A705" s="2" t="s">
        <v>1805</v>
      </c>
      <c r="B705" s="2" t="s">
        <v>1027</v>
      </c>
      <c r="C705" s="2" t="s">
        <v>1806</v>
      </c>
      <c r="E705" s="2" t="s">
        <v>280</v>
      </c>
      <c r="F705" s="2" t="s">
        <v>784</v>
      </c>
      <c r="G705" s="2" t="s">
        <v>1822</v>
      </c>
      <c r="H705" s="2">
        <v>2</v>
      </c>
      <c r="I705" s="2" t="s">
        <v>1826</v>
      </c>
      <c r="J705" s="2" t="s">
        <v>11</v>
      </c>
      <c r="K705" s="2">
        <v>2015</v>
      </c>
      <c r="L705" s="2" t="s">
        <v>1827</v>
      </c>
      <c r="M705" s="2">
        <v>5</v>
      </c>
      <c r="N705" s="2">
        <v>71.555000000000007</v>
      </c>
      <c r="O705" s="2" t="s">
        <v>26</v>
      </c>
      <c r="P705" s="2">
        <v>66.040999999999997</v>
      </c>
      <c r="Q705" s="2" t="s">
        <v>26</v>
      </c>
      <c r="R705" s="2">
        <v>4</v>
      </c>
      <c r="S705" s="2">
        <v>88.58</v>
      </c>
      <c r="T705" s="2" t="s">
        <v>33</v>
      </c>
      <c r="U705" s="2">
        <v>75</v>
      </c>
      <c r="V705" s="2" t="s">
        <v>33</v>
      </c>
      <c r="W705" s="5" t="str" cm="1">
        <f t="array" ref="W705">_xlfn.TEXTJOIN(", ",TRUE, IF(COUNTIF(G705,"*"&amp;Afferenti!$A$1:'Afferenti'!$A$46&amp;"*"), Afferenti!$A$1:'Afferenti'!$A$46, ""))</f>
        <v>MANGANELLI</v>
      </c>
    </row>
    <row r="706" spans="1:23" x14ac:dyDescent="0.2">
      <c r="A706" s="2" t="s">
        <v>1805</v>
      </c>
      <c r="B706" s="2" t="s">
        <v>1027</v>
      </c>
      <c r="C706" s="2" t="s">
        <v>1806</v>
      </c>
      <c r="E706" s="2" t="s">
        <v>280</v>
      </c>
      <c r="F706" s="2" t="s">
        <v>784</v>
      </c>
      <c r="G706" s="2" t="s">
        <v>1822</v>
      </c>
      <c r="H706" s="2">
        <v>2</v>
      </c>
      <c r="I706" s="2" t="s">
        <v>1828</v>
      </c>
      <c r="J706" s="2" t="s">
        <v>92</v>
      </c>
      <c r="K706" s="2">
        <v>2015</v>
      </c>
      <c r="W706" s="5" t="str" cm="1">
        <f t="array" ref="W706">_xlfn.TEXTJOIN(", ",TRUE, IF(COUNTIF(G706,"*"&amp;Afferenti!$A$1:'Afferenti'!$A$46&amp;"*"), Afferenti!$A$1:'Afferenti'!$A$46, ""))</f>
        <v>MANGANELLI</v>
      </c>
    </row>
    <row r="707" spans="1:23" x14ac:dyDescent="0.2">
      <c r="A707" s="2" t="s">
        <v>1805</v>
      </c>
      <c r="B707" s="2" t="s">
        <v>1027</v>
      </c>
      <c r="C707" s="2" t="s">
        <v>1806</v>
      </c>
      <c r="E707" s="2" t="s">
        <v>280</v>
      </c>
      <c r="F707" s="2" t="s">
        <v>784</v>
      </c>
      <c r="G707" s="2" t="s">
        <v>1822</v>
      </c>
      <c r="H707" s="2">
        <v>2</v>
      </c>
      <c r="I707" s="2" t="s">
        <v>1829</v>
      </c>
      <c r="J707" s="2" t="s">
        <v>11</v>
      </c>
      <c r="K707" s="2">
        <v>2015</v>
      </c>
      <c r="L707" s="2" t="s">
        <v>1830</v>
      </c>
      <c r="W707" s="5" t="str" cm="1">
        <f t="array" ref="W707">_xlfn.TEXTJOIN(", ",TRUE, IF(COUNTIF(G707,"*"&amp;Afferenti!$A$1:'Afferenti'!$A$46&amp;"*"), Afferenti!$A$1:'Afferenti'!$A$46, ""))</f>
        <v>MANGANELLI</v>
      </c>
    </row>
    <row r="708" spans="1:23" x14ac:dyDescent="0.2">
      <c r="A708" s="2" t="s">
        <v>1805</v>
      </c>
      <c r="B708" s="2" t="s">
        <v>1027</v>
      </c>
      <c r="C708" s="2" t="s">
        <v>1806</v>
      </c>
      <c r="E708" s="2" t="s">
        <v>280</v>
      </c>
      <c r="F708" s="2" t="s">
        <v>784</v>
      </c>
      <c r="G708" s="2" t="s">
        <v>1831</v>
      </c>
      <c r="H708" s="2">
        <v>2</v>
      </c>
      <c r="I708" s="2" t="s">
        <v>1832</v>
      </c>
      <c r="J708" s="2" t="s">
        <v>11</v>
      </c>
      <c r="K708" s="2">
        <v>2017</v>
      </c>
      <c r="L708" s="2" t="s">
        <v>1833</v>
      </c>
      <c r="M708" s="2">
        <v>1</v>
      </c>
      <c r="N708" s="2">
        <v>31.056000000000001</v>
      </c>
      <c r="O708" s="2" t="s">
        <v>14</v>
      </c>
      <c r="P708" s="2">
        <v>33.534999999999997</v>
      </c>
      <c r="Q708" s="2" t="s">
        <v>14</v>
      </c>
      <c r="R708" s="2">
        <v>1</v>
      </c>
      <c r="S708" s="2">
        <v>62.56</v>
      </c>
      <c r="T708" s="2" t="s">
        <v>26</v>
      </c>
      <c r="U708" s="2">
        <v>99.193550000000002</v>
      </c>
      <c r="V708" s="2" t="s">
        <v>33</v>
      </c>
      <c r="W708" s="5" t="str" cm="1">
        <f t="array" ref="W708">_xlfn.TEXTJOIN(", ",TRUE, IF(COUNTIF(G708,"*"&amp;Afferenti!$A$1:'Afferenti'!$A$46&amp;"*"), Afferenti!$A$1:'Afferenti'!$A$46, ""))</f>
        <v>MANGANELLI</v>
      </c>
    </row>
    <row r="709" spans="1:23" x14ac:dyDescent="0.2">
      <c r="A709" s="2" t="s">
        <v>1805</v>
      </c>
      <c r="B709" s="2" t="s">
        <v>1027</v>
      </c>
      <c r="C709" s="2" t="s">
        <v>1806</v>
      </c>
      <c r="E709" s="2" t="s">
        <v>280</v>
      </c>
      <c r="F709" s="2" t="s">
        <v>784</v>
      </c>
      <c r="G709" s="2" t="s">
        <v>1831</v>
      </c>
      <c r="H709" s="2">
        <v>2</v>
      </c>
      <c r="I709" s="2" t="s">
        <v>1834</v>
      </c>
      <c r="J709" s="2" t="s">
        <v>11</v>
      </c>
      <c r="K709" s="2">
        <v>2017</v>
      </c>
      <c r="L709" s="2" t="s">
        <v>1835</v>
      </c>
      <c r="M709" s="2">
        <v>19</v>
      </c>
      <c r="N709" s="2">
        <v>22.827999999999999</v>
      </c>
      <c r="O709" s="2" t="s">
        <v>13</v>
      </c>
      <c r="P709" s="2">
        <v>10.308999999999999</v>
      </c>
      <c r="Q709" s="2" t="s">
        <v>13</v>
      </c>
      <c r="R709" s="2">
        <v>17</v>
      </c>
      <c r="S709" s="2">
        <v>22.67</v>
      </c>
      <c r="T709" s="2" t="s">
        <v>13</v>
      </c>
      <c r="U709" s="2">
        <v>8.0357140000000005</v>
      </c>
      <c r="V709" s="2" t="s">
        <v>13</v>
      </c>
      <c r="W709" s="5" t="str" cm="1">
        <f t="array" ref="W709">_xlfn.TEXTJOIN(", ",TRUE, IF(COUNTIF(G709,"*"&amp;Afferenti!$A$1:'Afferenti'!$A$46&amp;"*"), Afferenti!$A$1:'Afferenti'!$A$46, ""))</f>
        <v>MANGANELLI</v>
      </c>
    </row>
    <row r="710" spans="1:23" x14ac:dyDescent="0.2">
      <c r="A710" s="2" t="s">
        <v>1805</v>
      </c>
      <c r="B710" s="2" t="s">
        <v>1027</v>
      </c>
      <c r="C710" s="2" t="s">
        <v>1806</v>
      </c>
      <c r="E710" s="2" t="s">
        <v>280</v>
      </c>
      <c r="F710" s="2" t="s">
        <v>784</v>
      </c>
      <c r="G710" s="2" t="s">
        <v>785</v>
      </c>
      <c r="H710" s="2">
        <v>3</v>
      </c>
      <c r="I710" s="2" t="s">
        <v>786</v>
      </c>
      <c r="J710" s="2" t="s">
        <v>11</v>
      </c>
      <c r="K710" s="2">
        <v>2018</v>
      </c>
      <c r="L710" s="2" t="s">
        <v>787</v>
      </c>
      <c r="M710" s="2">
        <v>3</v>
      </c>
      <c r="N710" s="2">
        <v>71.664000000000001</v>
      </c>
      <c r="O710" s="2" t="s">
        <v>26</v>
      </c>
      <c r="P710" s="2">
        <v>81.963999999999999</v>
      </c>
      <c r="Q710" s="2" t="s">
        <v>33</v>
      </c>
      <c r="R710" s="2">
        <v>0</v>
      </c>
      <c r="S710" s="2">
        <v>100</v>
      </c>
      <c r="T710" s="2" t="s">
        <v>33</v>
      </c>
      <c r="U710" s="2">
        <v>96.176469999999995</v>
      </c>
      <c r="V710" s="2" t="s">
        <v>33</v>
      </c>
      <c r="W710" s="5" t="str" cm="1">
        <f t="array" ref="W710">_xlfn.TEXTJOIN(", ",TRUE, IF(COUNTIF(G710,"*"&amp;Afferenti!$A$1:'Afferenti'!$A$46&amp;"*"), Afferenti!$A$1:'Afferenti'!$A$46, ""))</f>
        <v>MANGANELLI</v>
      </c>
    </row>
    <row r="711" spans="1:23" x14ac:dyDescent="0.2">
      <c r="A711" s="2" t="s">
        <v>1805</v>
      </c>
      <c r="B711" s="2" t="s">
        <v>1027</v>
      </c>
      <c r="C711" s="2" t="s">
        <v>1806</v>
      </c>
      <c r="E711" s="2" t="s">
        <v>280</v>
      </c>
      <c r="F711" s="2" t="s">
        <v>784</v>
      </c>
      <c r="G711" s="2" t="s">
        <v>1836</v>
      </c>
      <c r="H711" s="2">
        <v>3</v>
      </c>
      <c r="I711" s="2" t="s">
        <v>1837</v>
      </c>
      <c r="J711" s="2" t="s">
        <v>99</v>
      </c>
      <c r="K711" s="2">
        <v>2015</v>
      </c>
      <c r="W711" s="5" t="str" cm="1">
        <f t="array" ref="W711">_xlfn.TEXTJOIN(", ",TRUE, IF(COUNTIF(G711,"*"&amp;Afferenti!$A$1:'Afferenti'!$A$46&amp;"*"), Afferenti!$A$1:'Afferenti'!$A$46, ""))</f>
        <v>MANGANELLI</v>
      </c>
    </row>
    <row r="712" spans="1:23" x14ac:dyDescent="0.2">
      <c r="A712" s="2" t="s">
        <v>1805</v>
      </c>
      <c r="B712" s="2" t="s">
        <v>1027</v>
      </c>
      <c r="C712" s="2" t="s">
        <v>1806</v>
      </c>
      <c r="E712" s="2" t="s">
        <v>280</v>
      </c>
      <c r="F712" s="2" t="s">
        <v>784</v>
      </c>
      <c r="G712" s="2" t="s">
        <v>1836</v>
      </c>
      <c r="H712" s="2">
        <v>3</v>
      </c>
      <c r="I712" s="2" t="s">
        <v>1838</v>
      </c>
      <c r="J712" s="2" t="s">
        <v>11</v>
      </c>
      <c r="K712" s="2">
        <v>2018</v>
      </c>
      <c r="L712" s="2" t="s">
        <v>787</v>
      </c>
      <c r="M712" s="2">
        <v>0</v>
      </c>
      <c r="N712" s="2">
        <v>93.616</v>
      </c>
      <c r="O712" s="2" t="s">
        <v>33</v>
      </c>
      <c r="P712" s="2">
        <v>81.963999999999999</v>
      </c>
      <c r="Q712" s="2" t="s">
        <v>33</v>
      </c>
      <c r="R712" s="2">
        <v>1</v>
      </c>
      <c r="S712" s="2">
        <v>91.08</v>
      </c>
      <c r="T712" s="2" t="s">
        <v>33</v>
      </c>
      <c r="U712" s="2">
        <v>96.176469999999995</v>
      </c>
      <c r="V712" s="2" t="s">
        <v>33</v>
      </c>
      <c r="W712" s="5" t="str" cm="1">
        <f t="array" ref="W712">_xlfn.TEXTJOIN(", ",TRUE, IF(COUNTIF(G712,"*"&amp;Afferenti!$A$1:'Afferenti'!$A$46&amp;"*"), Afferenti!$A$1:'Afferenti'!$A$46, ""))</f>
        <v>MANGANELLI</v>
      </c>
    </row>
    <row r="713" spans="1:23" x14ac:dyDescent="0.2">
      <c r="A713" s="2" t="s">
        <v>1805</v>
      </c>
      <c r="B713" s="2" t="s">
        <v>1027</v>
      </c>
      <c r="C713" s="2" t="s">
        <v>1806</v>
      </c>
      <c r="E713" s="2" t="s">
        <v>280</v>
      </c>
      <c r="F713" s="2" t="s">
        <v>784</v>
      </c>
      <c r="G713" s="2" t="s">
        <v>1836</v>
      </c>
      <c r="H713" s="2">
        <v>3</v>
      </c>
      <c r="I713" s="2" t="s">
        <v>1839</v>
      </c>
      <c r="J713" s="2" t="s">
        <v>11</v>
      </c>
      <c r="K713" s="2">
        <v>2019</v>
      </c>
      <c r="L713" s="2" t="s">
        <v>787</v>
      </c>
      <c r="R713" s="2">
        <v>0</v>
      </c>
      <c r="S713" s="2">
        <v>100</v>
      </c>
      <c r="T713" s="2" t="s">
        <v>33</v>
      </c>
      <c r="U713" s="2">
        <v>72.484999999999999</v>
      </c>
      <c r="V713" s="2" t="s">
        <v>26</v>
      </c>
      <c r="W713" s="5" t="str" cm="1">
        <f t="array" ref="W713">_xlfn.TEXTJOIN(", ",TRUE, IF(COUNTIF(G713,"*"&amp;Afferenti!$A$1:'Afferenti'!$A$46&amp;"*"), Afferenti!$A$1:'Afferenti'!$A$46, ""))</f>
        <v>MANGANELLI</v>
      </c>
    </row>
    <row r="714" spans="1:23" x14ac:dyDescent="0.2">
      <c r="A714" s="2" t="s">
        <v>1805</v>
      </c>
      <c r="B714" s="2" t="s">
        <v>1027</v>
      </c>
      <c r="C714" s="2" t="s">
        <v>1806</v>
      </c>
      <c r="E714" s="2" t="s">
        <v>280</v>
      </c>
      <c r="F714" s="2" t="s">
        <v>784</v>
      </c>
      <c r="G714" s="2" t="s">
        <v>788</v>
      </c>
      <c r="H714" s="2">
        <v>3</v>
      </c>
      <c r="I714" s="2" t="s">
        <v>789</v>
      </c>
      <c r="J714" s="2" t="s">
        <v>11</v>
      </c>
      <c r="K714" s="2">
        <v>2019</v>
      </c>
      <c r="L714" s="2" t="s">
        <v>790</v>
      </c>
      <c r="M714" s="2">
        <v>7</v>
      </c>
      <c r="N714" s="2">
        <v>34.625</v>
      </c>
      <c r="O714" s="2" t="s">
        <v>14</v>
      </c>
      <c r="P714" s="2">
        <v>44.341999999999999</v>
      </c>
      <c r="Q714" s="2" t="s">
        <v>14</v>
      </c>
      <c r="R714" s="2">
        <v>4</v>
      </c>
      <c r="S714" s="2">
        <v>56.45</v>
      </c>
      <c r="T714" s="2" t="s">
        <v>26</v>
      </c>
      <c r="U714" s="2">
        <v>52.366999999999997</v>
      </c>
      <c r="V714" s="2" t="s">
        <v>26</v>
      </c>
      <c r="W714" s="5" t="str" cm="1">
        <f t="array" ref="W714">_xlfn.TEXTJOIN(", ",TRUE, IF(COUNTIF(G714,"*"&amp;Afferenti!$A$1:'Afferenti'!$A$46&amp;"*"), Afferenti!$A$1:'Afferenti'!$A$46, ""))</f>
        <v>MANGANELLI</v>
      </c>
    </row>
    <row r="715" spans="1:23" x14ac:dyDescent="0.2">
      <c r="A715" s="2" t="s">
        <v>1805</v>
      </c>
      <c r="B715" s="2" t="s">
        <v>1027</v>
      </c>
      <c r="C715" s="2" t="s">
        <v>1806</v>
      </c>
      <c r="E715" s="2" t="s">
        <v>280</v>
      </c>
      <c r="F715" s="2" t="s">
        <v>784</v>
      </c>
      <c r="G715" s="2" t="s">
        <v>1840</v>
      </c>
      <c r="H715" s="2">
        <v>3</v>
      </c>
      <c r="I715" s="2" t="s">
        <v>1841</v>
      </c>
      <c r="J715" s="2" t="s">
        <v>1560</v>
      </c>
      <c r="K715" s="2">
        <v>2016</v>
      </c>
      <c r="W715" s="5" t="str" cm="1">
        <f t="array" ref="W715">_xlfn.TEXTJOIN(", ",TRUE, IF(COUNTIF(G715,"*"&amp;Afferenti!$A$1:'Afferenti'!$A$46&amp;"*"), Afferenti!$A$1:'Afferenti'!$A$46, ""))</f>
        <v>MANGANELLI</v>
      </c>
    </row>
    <row r="716" spans="1:23" x14ac:dyDescent="0.2">
      <c r="A716" s="2" t="s">
        <v>1805</v>
      </c>
      <c r="B716" s="2" t="s">
        <v>1027</v>
      </c>
      <c r="C716" s="2" t="s">
        <v>1806</v>
      </c>
      <c r="E716" s="2" t="s">
        <v>280</v>
      </c>
      <c r="F716" s="2" t="s">
        <v>784</v>
      </c>
      <c r="G716" s="2" t="s">
        <v>1840</v>
      </c>
      <c r="H716" s="2">
        <v>3</v>
      </c>
      <c r="I716" s="2" t="s">
        <v>1842</v>
      </c>
      <c r="J716" s="2" t="s">
        <v>1560</v>
      </c>
      <c r="K716" s="2">
        <v>2016</v>
      </c>
      <c r="W716" s="5" t="str" cm="1">
        <f t="array" ref="W716">_xlfn.TEXTJOIN(", ",TRUE, IF(COUNTIF(G716,"*"&amp;Afferenti!$A$1:'Afferenti'!$A$46&amp;"*"), Afferenti!$A$1:'Afferenti'!$A$46, ""))</f>
        <v>MANGANELLI</v>
      </c>
    </row>
    <row r="717" spans="1:23" x14ac:dyDescent="0.2">
      <c r="A717" s="2" t="s">
        <v>1805</v>
      </c>
      <c r="B717" s="2" t="s">
        <v>1027</v>
      </c>
      <c r="C717" s="2" t="s">
        <v>1806</v>
      </c>
      <c r="E717" s="2" t="s">
        <v>280</v>
      </c>
      <c r="F717" s="2" t="s">
        <v>784</v>
      </c>
      <c r="G717" s="2" t="s">
        <v>1840</v>
      </c>
      <c r="H717" s="2">
        <v>3</v>
      </c>
      <c r="I717" s="2" t="s">
        <v>1843</v>
      </c>
      <c r="J717" s="2" t="s">
        <v>109</v>
      </c>
      <c r="K717" s="2">
        <v>2019</v>
      </c>
      <c r="W717" s="5" t="str" cm="1">
        <f t="array" ref="W717">_xlfn.TEXTJOIN(", ",TRUE, IF(COUNTIF(G717,"*"&amp;Afferenti!$A$1:'Afferenti'!$A$46&amp;"*"), Afferenti!$A$1:'Afferenti'!$A$46, ""))</f>
        <v>MANGANELLI</v>
      </c>
    </row>
    <row r="718" spans="1:23" x14ac:dyDescent="0.2">
      <c r="A718" s="2" t="s">
        <v>1805</v>
      </c>
      <c r="B718" s="2" t="s">
        <v>1027</v>
      </c>
      <c r="C718" s="2" t="s">
        <v>1806</v>
      </c>
      <c r="E718" s="2" t="s">
        <v>280</v>
      </c>
      <c r="F718" s="2" t="s">
        <v>784</v>
      </c>
      <c r="G718" s="2" t="s">
        <v>791</v>
      </c>
      <c r="H718" s="2">
        <v>3</v>
      </c>
      <c r="I718" s="2" t="s">
        <v>792</v>
      </c>
      <c r="J718" s="2" t="s">
        <v>11</v>
      </c>
      <c r="K718" s="2">
        <v>2018</v>
      </c>
      <c r="L718" s="2" t="s">
        <v>793</v>
      </c>
      <c r="M718" s="2">
        <v>4</v>
      </c>
      <c r="N718" s="2">
        <v>65.281999999999996</v>
      </c>
      <c r="O718" s="2" t="s">
        <v>26</v>
      </c>
      <c r="P718" s="2">
        <v>33.813000000000002</v>
      </c>
      <c r="Q718" s="2" t="s">
        <v>14</v>
      </c>
      <c r="R718" s="2">
        <v>4</v>
      </c>
      <c r="S718" s="2">
        <v>61.13</v>
      </c>
      <c r="T718" s="2" t="s">
        <v>26</v>
      </c>
      <c r="U718" s="2">
        <v>10.882353</v>
      </c>
      <c r="V718" s="2" t="s">
        <v>13</v>
      </c>
      <c r="W718" s="5" t="str" cm="1">
        <f t="array" ref="W718">_xlfn.TEXTJOIN(", ",TRUE, IF(COUNTIF(G718,"*"&amp;Afferenti!$A$1:'Afferenti'!$A$46&amp;"*"), Afferenti!$A$1:'Afferenti'!$A$46, ""))</f>
        <v>MANGANELLI</v>
      </c>
    </row>
    <row r="719" spans="1:23" x14ac:dyDescent="0.2">
      <c r="A719" s="2" t="s">
        <v>1805</v>
      </c>
      <c r="B719" s="2" t="s">
        <v>1027</v>
      </c>
      <c r="C719" s="2" t="s">
        <v>1806</v>
      </c>
      <c r="E719" s="2" t="s">
        <v>280</v>
      </c>
      <c r="F719" s="2" t="s">
        <v>784</v>
      </c>
      <c r="G719" s="2" t="s">
        <v>1844</v>
      </c>
      <c r="H719" s="2">
        <v>3</v>
      </c>
      <c r="I719" s="2" t="s">
        <v>1845</v>
      </c>
      <c r="J719" s="2" t="s">
        <v>109</v>
      </c>
      <c r="K719" s="2">
        <v>2017</v>
      </c>
      <c r="W719" s="5" t="str" cm="1">
        <f t="array" ref="W719">_xlfn.TEXTJOIN(", ",TRUE, IF(COUNTIF(G719,"*"&amp;Afferenti!$A$1:'Afferenti'!$A$46&amp;"*"), Afferenti!$A$1:'Afferenti'!$A$46, ""))</f>
        <v>MANGANELLI</v>
      </c>
    </row>
    <row r="720" spans="1:23" x14ac:dyDescent="0.2">
      <c r="A720" s="2" t="s">
        <v>1805</v>
      </c>
      <c r="B720" s="2" t="s">
        <v>1027</v>
      </c>
      <c r="C720" s="2" t="s">
        <v>1806</v>
      </c>
      <c r="E720" s="2" t="s">
        <v>280</v>
      </c>
      <c r="F720" s="2" t="s">
        <v>784</v>
      </c>
      <c r="G720" s="2" t="s">
        <v>794</v>
      </c>
      <c r="H720" s="2">
        <v>3</v>
      </c>
      <c r="I720" s="2" t="s">
        <v>795</v>
      </c>
      <c r="J720" s="2" t="s">
        <v>11</v>
      </c>
      <c r="K720" s="2">
        <v>2017</v>
      </c>
      <c r="L720" s="2" t="s">
        <v>796</v>
      </c>
      <c r="M720" s="2">
        <v>3</v>
      </c>
      <c r="N720" s="2">
        <v>78.325999999999993</v>
      </c>
      <c r="O720" s="2" t="s">
        <v>33</v>
      </c>
      <c r="P720" s="2">
        <v>70.626000000000005</v>
      </c>
      <c r="Q720" s="2" t="s">
        <v>26</v>
      </c>
      <c r="W720" s="5" t="str" cm="1">
        <f t="array" ref="W720">_xlfn.TEXTJOIN(", ",TRUE, IF(COUNTIF(G720,"*"&amp;Afferenti!$A$1:'Afferenti'!$A$46&amp;"*"), Afferenti!$A$1:'Afferenti'!$A$46, ""))</f>
        <v>MANGANELLI</v>
      </c>
    </row>
    <row r="721" spans="1:23" x14ac:dyDescent="0.2">
      <c r="A721" s="2" t="s">
        <v>1805</v>
      </c>
      <c r="B721" s="2" t="s">
        <v>1027</v>
      </c>
      <c r="C721" s="2" t="s">
        <v>1806</v>
      </c>
      <c r="E721" s="2" t="s">
        <v>280</v>
      </c>
      <c r="F721" s="2" t="s">
        <v>784</v>
      </c>
      <c r="G721" s="2" t="s">
        <v>1846</v>
      </c>
      <c r="H721" s="2">
        <v>3</v>
      </c>
      <c r="I721" s="2" t="s">
        <v>1847</v>
      </c>
      <c r="J721" s="2" t="s">
        <v>11</v>
      </c>
      <c r="K721" s="2">
        <v>2015</v>
      </c>
      <c r="L721" s="2" t="s">
        <v>787</v>
      </c>
      <c r="M721" s="2">
        <v>2</v>
      </c>
      <c r="N721" s="2">
        <v>85.516999999999996</v>
      </c>
      <c r="O721" s="2" t="s">
        <v>33</v>
      </c>
      <c r="P721" s="2">
        <v>84.662000000000006</v>
      </c>
      <c r="Q721" s="2" t="s">
        <v>33</v>
      </c>
      <c r="R721" s="2">
        <v>2</v>
      </c>
      <c r="S721" s="2">
        <v>86.8</v>
      </c>
      <c r="T721" s="2" t="s">
        <v>33</v>
      </c>
      <c r="U721" s="2">
        <v>90.373000000000005</v>
      </c>
      <c r="V721" s="2" t="s">
        <v>33</v>
      </c>
      <c r="W721" s="5" t="str" cm="1">
        <f t="array" ref="W721">_xlfn.TEXTJOIN(", ",TRUE, IF(COUNTIF(G721,"*"&amp;Afferenti!$A$1:'Afferenti'!$A$46&amp;"*"), Afferenti!$A$1:'Afferenti'!$A$46, ""))</f>
        <v>MANGANELLI</v>
      </c>
    </row>
    <row r="722" spans="1:23" x14ac:dyDescent="0.2">
      <c r="A722" s="2" t="s">
        <v>1805</v>
      </c>
      <c r="B722" s="2" t="s">
        <v>1027</v>
      </c>
      <c r="C722" s="2" t="s">
        <v>1806</v>
      </c>
      <c r="E722" s="2" t="s">
        <v>280</v>
      </c>
      <c r="F722" s="2" t="s">
        <v>784</v>
      </c>
      <c r="G722" s="2" t="s">
        <v>1848</v>
      </c>
      <c r="H722" s="2">
        <v>3</v>
      </c>
      <c r="I722" s="2" t="s">
        <v>1849</v>
      </c>
      <c r="J722" s="2" t="s">
        <v>11</v>
      </c>
      <c r="K722" s="2">
        <v>2015</v>
      </c>
      <c r="L722" s="2" t="s">
        <v>1809</v>
      </c>
      <c r="M722" s="2">
        <v>0</v>
      </c>
      <c r="N722" s="2">
        <v>96.463999999999999</v>
      </c>
      <c r="O722" s="2" t="s">
        <v>33</v>
      </c>
      <c r="P722" s="2">
        <v>81.891999999999996</v>
      </c>
      <c r="Q722" s="2" t="s">
        <v>33</v>
      </c>
      <c r="R722" s="2">
        <v>0</v>
      </c>
      <c r="S722" s="2">
        <v>100</v>
      </c>
      <c r="T722" s="2" t="s">
        <v>33</v>
      </c>
      <c r="U722" s="2">
        <v>82.406999999999996</v>
      </c>
      <c r="V722" s="2" t="s">
        <v>33</v>
      </c>
      <c r="W722" s="5" t="str" cm="1">
        <f t="array" ref="W722">_xlfn.TEXTJOIN(", ",TRUE, IF(COUNTIF(G722,"*"&amp;Afferenti!$A$1:'Afferenti'!$A$46&amp;"*"), Afferenti!$A$1:'Afferenti'!$A$46, ""))</f>
        <v>MANGANELLI</v>
      </c>
    </row>
    <row r="723" spans="1:23" x14ac:dyDescent="0.2">
      <c r="A723" s="2" t="s">
        <v>1805</v>
      </c>
      <c r="B723" s="2" t="s">
        <v>1027</v>
      </c>
      <c r="C723" s="2" t="s">
        <v>1806</v>
      </c>
      <c r="E723" s="2" t="s">
        <v>280</v>
      </c>
      <c r="F723" s="2" t="s">
        <v>784</v>
      </c>
      <c r="G723" s="2" t="s">
        <v>1850</v>
      </c>
      <c r="H723" s="2">
        <v>3</v>
      </c>
      <c r="I723" s="2" t="s">
        <v>1851</v>
      </c>
      <c r="J723" s="2" t="s">
        <v>11</v>
      </c>
      <c r="K723" s="2">
        <v>2017</v>
      </c>
      <c r="L723" s="2" t="s">
        <v>796</v>
      </c>
      <c r="M723" s="2">
        <v>0</v>
      </c>
      <c r="N723" s="2">
        <v>93.781000000000006</v>
      </c>
      <c r="O723" s="2" t="s">
        <v>33</v>
      </c>
      <c r="P723" s="2">
        <v>70.626000000000005</v>
      </c>
      <c r="Q723" s="2" t="s">
        <v>26</v>
      </c>
      <c r="W723" s="5" t="str" cm="1">
        <f t="array" ref="W723">_xlfn.TEXTJOIN(", ",TRUE, IF(COUNTIF(G723,"*"&amp;Afferenti!$A$1:'Afferenti'!$A$46&amp;"*"), Afferenti!$A$1:'Afferenti'!$A$46, ""))</f>
        <v>MANGANELLI</v>
      </c>
    </row>
    <row r="724" spans="1:23" x14ac:dyDescent="0.2">
      <c r="A724" s="2" t="s">
        <v>1805</v>
      </c>
      <c r="B724" s="2" t="s">
        <v>1027</v>
      </c>
      <c r="C724" s="2" t="s">
        <v>1806</v>
      </c>
      <c r="E724" s="2" t="s">
        <v>280</v>
      </c>
      <c r="F724" s="2" t="s">
        <v>784</v>
      </c>
      <c r="G724" s="2" t="s">
        <v>1852</v>
      </c>
      <c r="H724" s="2">
        <v>3</v>
      </c>
      <c r="I724" s="2" t="s">
        <v>1853</v>
      </c>
      <c r="J724" s="2" t="s">
        <v>99</v>
      </c>
      <c r="K724" s="2">
        <v>2016</v>
      </c>
      <c r="W724" s="5" t="str" cm="1">
        <f t="array" ref="W724">_xlfn.TEXTJOIN(", ",TRUE, IF(COUNTIF(G724,"*"&amp;Afferenti!$A$1:'Afferenti'!$A$46&amp;"*"), Afferenti!$A$1:'Afferenti'!$A$46, ""))</f>
        <v>MANGANELLI</v>
      </c>
    </row>
    <row r="725" spans="1:23" x14ac:dyDescent="0.2">
      <c r="A725" s="2" t="s">
        <v>1805</v>
      </c>
      <c r="B725" s="2" t="s">
        <v>1027</v>
      </c>
      <c r="C725" s="2" t="s">
        <v>1806</v>
      </c>
      <c r="E725" s="2" t="s">
        <v>280</v>
      </c>
      <c r="F725" s="2" t="s">
        <v>784</v>
      </c>
      <c r="G725" s="2" t="s">
        <v>797</v>
      </c>
      <c r="H725" s="2">
        <v>4</v>
      </c>
      <c r="I725" s="2" t="s">
        <v>798</v>
      </c>
      <c r="J725" s="2" t="s">
        <v>11</v>
      </c>
      <c r="K725" s="2">
        <v>2019</v>
      </c>
      <c r="L725" s="2" t="s">
        <v>799</v>
      </c>
      <c r="W725" s="5" t="str" cm="1">
        <f t="array" ref="W725">_xlfn.TEXTJOIN(", ",TRUE, IF(COUNTIF(G725,"*"&amp;Afferenti!$A$1:'Afferenti'!$A$46&amp;"*"), Afferenti!$A$1:'Afferenti'!$A$46, ""))</f>
        <v>MANGANELLI</v>
      </c>
    </row>
    <row r="726" spans="1:23" x14ac:dyDescent="0.2">
      <c r="A726" s="2" t="s">
        <v>1805</v>
      </c>
      <c r="B726" s="2" t="s">
        <v>1027</v>
      </c>
      <c r="C726" s="2" t="s">
        <v>1806</v>
      </c>
      <c r="E726" s="2" t="s">
        <v>280</v>
      </c>
      <c r="F726" s="2" t="s">
        <v>784</v>
      </c>
      <c r="G726" s="2" t="s">
        <v>800</v>
      </c>
      <c r="H726" s="2">
        <v>4</v>
      </c>
      <c r="I726" s="2" t="s">
        <v>801</v>
      </c>
      <c r="J726" s="2" t="s">
        <v>11</v>
      </c>
      <c r="K726" s="2">
        <v>2017</v>
      </c>
      <c r="L726" s="2" t="s">
        <v>802</v>
      </c>
      <c r="M726" s="2">
        <v>18</v>
      </c>
      <c r="N726" s="2">
        <v>22.457999999999998</v>
      </c>
      <c r="O726" s="2" t="s">
        <v>13</v>
      </c>
      <c r="P726" s="2">
        <v>20.981000000000002</v>
      </c>
      <c r="Q726" s="2" t="s">
        <v>13</v>
      </c>
      <c r="R726" s="2">
        <v>15</v>
      </c>
      <c r="S726" s="2">
        <v>23.78</v>
      </c>
      <c r="T726" s="2" t="s">
        <v>13</v>
      </c>
      <c r="U726" s="2">
        <v>41.228070000000002</v>
      </c>
      <c r="V726" s="2" t="s">
        <v>14</v>
      </c>
      <c r="W726" s="5" t="str" cm="1">
        <f t="array" ref="W726">_xlfn.TEXTJOIN(", ",TRUE, IF(COUNTIF(G726,"*"&amp;Afferenti!$A$1:'Afferenti'!$A$46&amp;"*"), Afferenti!$A$1:'Afferenti'!$A$46, ""))</f>
        <v>MANGANELLI</v>
      </c>
    </row>
    <row r="727" spans="1:23" x14ac:dyDescent="0.2">
      <c r="A727" s="2" t="s">
        <v>1805</v>
      </c>
      <c r="B727" s="2" t="s">
        <v>1027</v>
      </c>
      <c r="C727" s="2" t="s">
        <v>1806</v>
      </c>
      <c r="E727" s="2" t="s">
        <v>280</v>
      </c>
      <c r="F727" s="2" t="s">
        <v>784</v>
      </c>
      <c r="G727" s="2" t="s">
        <v>803</v>
      </c>
      <c r="H727" s="2">
        <v>4</v>
      </c>
      <c r="I727" s="2" t="s">
        <v>804</v>
      </c>
      <c r="J727" s="2" t="s">
        <v>109</v>
      </c>
      <c r="K727" s="2">
        <v>2017</v>
      </c>
      <c r="W727" s="5" t="str" cm="1">
        <f t="array" ref="W727">_xlfn.TEXTJOIN(", ",TRUE, IF(COUNTIF(G727,"*"&amp;Afferenti!$A$1:'Afferenti'!$A$46&amp;"*"), Afferenti!$A$1:'Afferenti'!$A$46, ""))</f>
        <v>MANGANELLI</v>
      </c>
    </row>
    <row r="728" spans="1:23" x14ac:dyDescent="0.2">
      <c r="A728" s="2" t="s">
        <v>1805</v>
      </c>
      <c r="B728" s="2" t="s">
        <v>1027</v>
      </c>
      <c r="C728" s="2" t="s">
        <v>1806</v>
      </c>
      <c r="E728" s="2" t="s">
        <v>280</v>
      </c>
      <c r="F728" s="2" t="s">
        <v>784</v>
      </c>
      <c r="G728" s="2" t="s">
        <v>1854</v>
      </c>
      <c r="H728" s="2">
        <v>4</v>
      </c>
      <c r="I728" s="2" t="s">
        <v>1855</v>
      </c>
      <c r="J728" s="2" t="s">
        <v>11</v>
      </c>
      <c r="K728" s="2">
        <v>2017</v>
      </c>
      <c r="L728" s="2" t="s">
        <v>82</v>
      </c>
      <c r="W728" s="5" t="str" cm="1">
        <f t="array" ref="W728">_xlfn.TEXTJOIN(", ",TRUE, IF(COUNTIF(G728,"*"&amp;Afferenti!$A$1:'Afferenti'!$A$46&amp;"*"), Afferenti!$A$1:'Afferenti'!$A$46, ""))</f>
        <v>MANGANELLI</v>
      </c>
    </row>
    <row r="729" spans="1:23" x14ac:dyDescent="0.2">
      <c r="A729" s="2" t="s">
        <v>1805</v>
      </c>
      <c r="B729" s="2" t="s">
        <v>1027</v>
      </c>
      <c r="C729" s="2" t="s">
        <v>1806</v>
      </c>
      <c r="E729" s="2" t="s">
        <v>280</v>
      </c>
      <c r="F729" s="2" t="s">
        <v>784</v>
      </c>
      <c r="G729" s="2" t="s">
        <v>805</v>
      </c>
      <c r="H729" s="2">
        <v>4</v>
      </c>
      <c r="I729" s="2" t="s">
        <v>806</v>
      </c>
      <c r="J729" s="2" t="s">
        <v>11</v>
      </c>
      <c r="K729" s="2">
        <v>2018</v>
      </c>
      <c r="L729" s="2" t="s">
        <v>807</v>
      </c>
      <c r="M729" s="2">
        <v>0</v>
      </c>
      <c r="N729" s="2">
        <v>95.584000000000003</v>
      </c>
      <c r="O729" s="2" t="s">
        <v>33</v>
      </c>
      <c r="P729" s="2">
        <v>81.028999999999996</v>
      </c>
      <c r="Q729" s="2" t="s">
        <v>33</v>
      </c>
      <c r="R729" s="2">
        <v>0</v>
      </c>
      <c r="S729" s="2">
        <v>100</v>
      </c>
      <c r="T729" s="2" t="s">
        <v>33</v>
      </c>
      <c r="U729" s="2">
        <v>74.537040000000005</v>
      </c>
      <c r="V729" s="2" t="s">
        <v>26</v>
      </c>
      <c r="W729" s="5" t="str" cm="1">
        <f t="array" ref="W729">_xlfn.TEXTJOIN(", ",TRUE, IF(COUNTIF(G729,"*"&amp;Afferenti!$A$1:'Afferenti'!$A$46&amp;"*"), Afferenti!$A$1:'Afferenti'!$A$46, ""))</f>
        <v>MANGANELLI</v>
      </c>
    </row>
    <row r="730" spans="1:23" x14ac:dyDescent="0.2">
      <c r="A730" s="2" t="s">
        <v>1805</v>
      </c>
      <c r="B730" s="2" t="s">
        <v>1027</v>
      </c>
      <c r="C730" s="2" t="s">
        <v>1806</v>
      </c>
      <c r="E730" s="2" t="s">
        <v>280</v>
      </c>
      <c r="F730" s="2" t="s">
        <v>784</v>
      </c>
      <c r="G730" s="2" t="s">
        <v>1856</v>
      </c>
      <c r="H730" s="2">
        <v>4</v>
      </c>
      <c r="I730" s="2" t="s">
        <v>1857</v>
      </c>
      <c r="J730" s="2" t="s">
        <v>11</v>
      </c>
      <c r="K730" s="2">
        <v>2018</v>
      </c>
      <c r="L730" s="2" t="s">
        <v>82</v>
      </c>
      <c r="W730" s="5" t="str" cm="1">
        <f t="array" ref="W730">_xlfn.TEXTJOIN(", ",TRUE, IF(COUNTIF(G730,"*"&amp;Afferenti!$A$1:'Afferenti'!$A$46&amp;"*"), Afferenti!$A$1:'Afferenti'!$A$46, ""))</f>
        <v>MANGANELLI</v>
      </c>
    </row>
    <row r="731" spans="1:23" x14ac:dyDescent="0.2">
      <c r="A731" s="2" t="s">
        <v>1805</v>
      </c>
      <c r="B731" s="2" t="s">
        <v>1027</v>
      </c>
      <c r="C731" s="2" t="s">
        <v>1806</v>
      </c>
      <c r="E731" s="2" t="s">
        <v>280</v>
      </c>
      <c r="F731" s="2" t="s">
        <v>784</v>
      </c>
      <c r="G731" s="2" t="s">
        <v>747</v>
      </c>
      <c r="H731" s="2">
        <v>7</v>
      </c>
      <c r="I731" s="2" t="s">
        <v>748</v>
      </c>
      <c r="J731" s="2" t="s">
        <v>11</v>
      </c>
      <c r="K731" s="2">
        <v>2016</v>
      </c>
      <c r="L731" s="2" t="s">
        <v>749</v>
      </c>
      <c r="W731" s="5" t="str" cm="1">
        <f t="array" ref="W731">_xlfn.TEXTJOIN(", ",TRUE, IF(COUNTIF(G731,"*"&amp;Afferenti!$A$1:'Afferenti'!$A$46&amp;"*"), Afferenti!$A$1:'Afferenti'!$A$46, ""))</f>
        <v>BOSCATO, MANGANELLI, MORONI</v>
      </c>
    </row>
    <row r="732" spans="1:23" x14ac:dyDescent="0.2">
      <c r="A732" s="2" t="s">
        <v>1805</v>
      </c>
      <c r="B732" s="2" t="s">
        <v>1027</v>
      </c>
      <c r="C732" s="2" t="s">
        <v>1806</v>
      </c>
      <c r="E732" s="2" t="s">
        <v>280</v>
      </c>
      <c r="F732" s="2" t="s">
        <v>784</v>
      </c>
      <c r="G732" s="2" t="s">
        <v>1858</v>
      </c>
      <c r="H732" s="2">
        <v>7</v>
      </c>
      <c r="I732" s="2" t="s">
        <v>1859</v>
      </c>
      <c r="J732" s="2" t="s">
        <v>11</v>
      </c>
      <c r="K732" s="2">
        <v>2017</v>
      </c>
      <c r="L732" s="2" t="s">
        <v>796</v>
      </c>
      <c r="M732" s="2">
        <v>8</v>
      </c>
      <c r="N732" s="2">
        <v>52.92</v>
      </c>
      <c r="O732" s="2" t="s">
        <v>26</v>
      </c>
      <c r="P732" s="2">
        <v>64.766000000000005</v>
      </c>
      <c r="Q732" s="2" t="s">
        <v>26</v>
      </c>
      <c r="W732" s="5" t="str" cm="1">
        <f t="array" ref="W732">_xlfn.TEXTJOIN(", ",TRUE, IF(COUNTIF(G732,"*"&amp;Afferenti!$A$1:'Afferenti'!$A$46&amp;"*"), Afferenti!$A$1:'Afferenti'!$A$46, ""))</f>
        <v>MANGANELLI</v>
      </c>
    </row>
    <row r="733" spans="1:23" x14ac:dyDescent="0.2">
      <c r="A733" s="2" t="s">
        <v>1903</v>
      </c>
      <c r="B733" s="2" t="s">
        <v>1904</v>
      </c>
      <c r="C733" s="2" t="s">
        <v>1905</v>
      </c>
      <c r="E733" s="2" t="s">
        <v>8</v>
      </c>
      <c r="F733" s="2" t="s">
        <v>1404</v>
      </c>
      <c r="G733" s="2" t="s">
        <v>1906</v>
      </c>
      <c r="H733" s="2">
        <v>2</v>
      </c>
      <c r="I733" s="2" t="s">
        <v>1907</v>
      </c>
      <c r="J733" s="2" t="s">
        <v>11</v>
      </c>
      <c r="K733" s="2">
        <v>2016</v>
      </c>
      <c r="L733" s="2" t="s">
        <v>1908</v>
      </c>
      <c r="W733" s="5" t="str" cm="1">
        <f t="array" ref="W733">_xlfn.TEXTJOIN(", ",TRUE, IF(COUNTIF(G733,"*"&amp;Afferenti!$A$1:'Afferenti'!$A$46&amp;"*"), Afferenti!$A$1:'Afferenti'!$A$46, ""))</f>
        <v>MARCHETTINI</v>
      </c>
    </row>
    <row r="734" spans="1:23" x14ac:dyDescent="0.2">
      <c r="A734" s="2" t="s">
        <v>1903</v>
      </c>
      <c r="B734" s="2" t="s">
        <v>1904</v>
      </c>
      <c r="C734" s="2" t="s">
        <v>1905</v>
      </c>
      <c r="E734" s="2" t="s">
        <v>8</v>
      </c>
      <c r="F734" s="2" t="s">
        <v>1404</v>
      </c>
      <c r="G734" s="2" t="s">
        <v>576</v>
      </c>
      <c r="H734" s="2">
        <v>2</v>
      </c>
      <c r="I734" s="2" t="s">
        <v>577</v>
      </c>
      <c r="J734" s="2" t="s">
        <v>109</v>
      </c>
      <c r="K734" s="2">
        <v>2018</v>
      </c>
      <c r="M734" s="2">
        <v>1</v>
      </c>
      <c r="N734" s="2">
        <v>46.561999999999998</v>
      </c>
      <c r="O734" s="2" t="s">
        <v>14</v>
      </c>
      <c r="P734" s="2">
        <v>59.332000000000001</v>
      </c>
      <c r="Q734" s="2" t="s">
        <v>26</v>
      </c>
      <c r="R734" s="2">
        <v>0</v>
      </c>
      <c r="S734" s="2">
        <v>100</v>
      </c>
      <c r="T734" s="2" t="s">
        <v>33</v>
      </c>
      <c r="W734" s="5" t="str" cm="1">
        <f t="array" ref="W734">_xlfn.TEXTJOIN(", ",TRUE, IF(COUNTIF(G734,"*"&amp;Afferenti!$A$1:'Afferenti'!$A$46&amp;"*"), Afferenti!$A$1:'Afferenti'!$A$46, ""))</f>
        <v>MARCHETTINI, ROSSI</v>
      </c>
    </row>
    <row r="735" spans="1:23" x14ac:dyDescent="0.2">
      <c r="A735" s="2" t="s">
        <v>1903</v>
      </c>
      <c r="B735" s="2" t="s">
        <v>1904</v>
      </c>
      <c r="C735" s="2" t="s">
        <v>1905</v>
      </c>
      <c r="E735" s="2" t="s">
        <v>8</v>
      </c>
      <c r="F735" s="2" t="s">
        <v>1404</v>
      </c>
      <c r="G735" s="2" t="s">
        <v>576</v>
      </c>
      <c r="H735" s="2">
        <v>2</v>
      </c>
      <c r="I735" s="2" t="s">
        <v>578</v>
      </c>
      <c r="J735" s="2" t="s">
        <v>11</v>
      </c>
      <c r="K735" s="2">
        <v>2018</v>
      </c>
      <c r="L735" s="2" t="s">
        <v>579</v>
      </c>
      <c r="M735" s="2">
        <v>13</v>
      </c>
      <c r="N735" s="2">
        <v>34.345999999999997</v>
      </c>
      <c r="O735" s="2" t="s">
        <v>14</v>
      </c>
      <c r="P735" s="2">
        <v>38.616</v>
      </c>
      <c r="Q735" s="2" t="s">
        <v>14</v>
      </c>
      <c r="R735" s="2">
        <v>11</v>
      </c>
      <c r="S735" s="2">
        <v>54.78</v>
      </c>
      <c r="T735" s="2" t="s">
        <v>26</v>
      </c>
      <c r="U735" s="2">
        <v>37.250996000000001</v>
      </c>
      <c r="V735" s="2" t="s">
        <v>14</v>
      </c>
      <c r="W735" s="5" t="str" cm="1">
        <f t="array" ref="W735">_xlfn.TEXTJOIN(", ",TRUE, IF(COUNTIF(G735,"*"&amp;Afferenti!$A$1:'Afferenti'!$A$46&amp;"*"), Afferenti!$A$1:'Afferenti'!$A$46, ""))</f>
        <v>MARCHETTINI, ROSSI</v>
      </c>
    </row>
    <row r="736" spans="1:23" x14ac:dyDescent="0.2">
      <c r="A736" s="2" t="s">
        <v>1903</v>
      </c>
      <c r="B736" s="2" t="s">
        <v>1904</v>
      </c>
      <c r="C736" s="2" t="s">
        <v>1905</v>
      </c>
      <c r="E736" s="2" t="s">
        <v>8</v>
      </c>
      <c r="F736" s="2" t="s">
        <v>1404</v>
      </c>
      <c r="G736" s="2" t="s">
        <v>576</v>
      </c>
      <c r="H736" s="2">
        <v>2</v>
      </c>
      <c r="I736" s="2" t="s">
        <v>580</v>
      </c>
      <c r="J736" s="2" t="s">
        <v>11</v>
      </c>
      <c r="K736" s="2">
        <v>2019</v>
      </c>
      <c r="L736" s="2" t="s">
        <v>579</v>
      </c>
      <c r="M736" s="2">
        <v>5</v>
      </c>
      <c r="N736" s="2">
        <v>52.097999999999999</v>
      </c>
      <c r="O736" s="2" t="s">
        <v>26</v>
      </c>
      <c r="P736" s="2">
        <v>25.963999999999999</v>
      </c>
      <c r="Q736" s="2" t="s">
        <v>14</v>
      </c>
      <c r="R736" s="2">
        <v>5</v>
      </c>
      <c r="S736" s="2">
        <v>71.75</v>
      </c>
      <c r="T736" s="2" t="s">
        <v>26</v>
      </c>
      <c r="U736" s="2">
        <v>33.018999999999998</v>
      </c>
      <c r="V736" s="2" t="s">
        <v>14</v>
      </c>
      <c r="W736" s="5" t="str" cm="1">
        <f t="array" ref="W736">_xlfn.TEXTJOIN(", ",TRUE, IF(COUNTIF(G736,"*"&amp;Afferenti!$A$1:'Afferenti'!$A$46&amp;"*"), Afferenti!$A$1:'Afferenti'!$A$46, ""))</f>
        <v>MARCHETTINI, ROSSI</v>
      </c>
    </row>
    <row r="737" spans="1:23" x14ac:dyDescent="0.2">
      <c r="A737" s="2" t="s">
        <v>1903</v>
      </c>
      <c r="B737" s="2" t="s">
        <v>1904</v>
      </c>
      <c r="C737" s="2" t="s">
        <v>1905</v>
      </c>
      <c r="E737" s="2" t="s">
        <v>8</v>
      </c>
      <c r="F737" s="2" t="s">
        <v>1404</v>
      </c>
      <c r="G737" s="2" t="s">
        <v>576</v>
      </c>
      <c r="H737" s="2">
        <v>2</v>
      </c>
      <c r="I737" s="2" t="s">
        <v>581</v>
      </c>
      <c r="J737" s="2" t="s">
        <v>11</v>
      </c>
      <c r="K737" s="2">
        <v>2017</v>
      </c>
      <c r="L737" s="2" t="s">
        <v>529</v>
      </c>
      <c r="M737" s="2">
        <v>22</v>
      </c>
      <c r="N737" s="2">
        <v>28.510999999999999</v>
      </c>
      <c r="O737" s="2" t="s">
        <v>14</v>
      </c>
      <c r="P737" s="2">
        <v>15.125</v>
      </c>
      <c r="Q737" s="2" t="s">
        <v>13</v>
      </c>
      <c r="R737" s="2">
        <v>19</v>
      </c>
      <c r="S737" s="2">
        <v>28.61</v>
      </c>
      <c r="T737" s="2" t="s">
        <v>14</v>
      </c>
      <c r="U737" s="2">
        <v>22.972973</v>
      </c>
      <c r="V737" s="2" t="s">
        <v>13</v>
      </c>
      <c r="W737" s="5" t="str" cm="1">
        <f t="array" ref="W737">_xlfn.TEXTJOIN(", ",TRUE, IF(COUNTIF(G737,"*"&amp;Afferenti!$A$1:'Afferenti'!$A$46&amp;"*"), Afferenti!$A$1:'Afferenti'!$A$46, ""))</f>
        <v>MARCHETTINI, ROSSI</v>
      </c>
    </row>
    <row r="738" spans="1:23" x14ac:dyDescent="0.2">
      <c r="A738" s="2" t="s">
        <v>1903</v>
      </c>
      <c r="B738" s="2" t="s">
        <v>1904</v>
      </c>
      <c r="C738" s="2" t="s">
        <v>1905</v>
      </c>
      <c r="E738" s="2" t="s">
        <v>8</v>
      </c>
      <c r="F738" s="2" t="s">
        <v>1404</v>
      </c>
      <c r="G738" s="2" t="s">
        <v>582</v>
      </c>
      <c r="H738" s="2">
        <v>2</v>
      </c>
      <c r="I738" s="2" t="s">
        <v>583</v>
      </c>
      <c r="J738" s="2" t="s">
        <v>11</v>
      </c>
      <c r="K738" s="2">
        <v>2015</v>
      </c>
      <c r="L738" s="2" t="s">
        <v>178</v>
      </c>
      <c r="M738" s="2">
        <v>29</v>
      </c>
      <c r="N738" s="2">
        <v>10.189</v>
      </c>
      <c r="O738" s="2" t="s">
        <v>13</v>
      </c>
      <c r="P738" s="2">
        <v>15.78</v>
      </c>
      <c r="Q738" s="2" t="s">
        <v>13</v>
      </c>
      <c r="R738" s="2">
        <v>24</v>
      </c>
      <c r="S738" s="2">
        <v>17.420000000000002</v>
      </c>
      <c r="T738" s="2" t="s">
        <v>13</v>
      </c>
      <c r="U738" s="2">
        <v>34.799999999999997</v>
      </c>
      <c r="V738" s="2" t="s">
        <v>14</v>
      </c>
      <c r="W738" s="5" t="str" cm="1">
        <f t="array" ref="W738">_xlfn.TEXTJOIN(", ",TRUE, IF(COUNTIF(G738,"*"&amp;Afferenti!$A$1:'Afferenti'!$A$46&amp;"*"), Afferenti!$A$1:'Afferenti'!$A$46, ""))</f>
        <v>MARCHETTINI, ROSSI</v>
      </c>
    </row>
    <row r="739" spans="1:23" x14ac:dyDescent="0.2">
      <c r="A739" s="2" t="s">
        <v>1903</v>
      </c>
      <c r="B739" s="2" t="s">
        <v>1904</v>
      </c>
      <c r="C739" s="2" t="s">
        <v>1905</v>
      </c>
      <c r="E739" s="2" t="s">
        <v>8</v>
      </c>
      <c r="F739" s="2" t="s">
        <v>1404</v>
      </c>
      <c r="G739" s="2" t="s">
        <v>582</v>
      </c>
      <c r="H739" s="2">
        <v>2</v>
      </c>
      <c r="I739" s="2" t="s">
        <v>584</v>
      </c>
      <c r="J739" s="2" t="s">
        <v>11</v>
      </c>
      <c r="K739" s="2">
        <v>2015</v>
      </c>
      <c r="L739" s="2" t="s">
        <v>585</v>
      </c>
      <c r="M739" s="2">
        <v>29</v>
      </c>
      <c r="N739" s="2">
        <v>25.401</v>
      </c>
      <c r="O739" s="2" t="s">
        <v>14</v>
      </c>
      <c r="P739" s="2">
        <v>17.466000000000001</v>
      </c>
      <c r="Q739" s="2" t="s">
        <v>13</v>
      </c>
      <c r="R739" s="2">
        <v>27</v>
      </c>
      <c r="S739" s="2">
        <v>35.93</v>
      </c>
      <c r="T739" s="2" t="s">
        <v>14</v>
      </c>
      <c r="U739" s="2">
        <v>16.667000000000002</v>
      </c>
      <c r="V739" s="2" t="s">
        <v>13</v>
      </c>
      <c r="W739" s="5" t="str" cm="1">
        <f t="array" ref="W739">_xlfn.TEXTJOIN(", ",TRUE, IF(COUNTIF(G739,"*"&amp;Afferenti!$A$1:'Afferenti'!$A$46&amp;"*"), Afferenti!$A$1:'Afferenti'!$A$46, ""))</f>
        <v>MARCHETTINI, ROSSI</v>
      </c>
    </row>
    <row r="740" spans="1:23" x14ac:dyDescent="0.2">
      <c r="A740" s="2" t="s">
        <v>1903</v>
      </c>
      <c r="B740" s="2" t="s">
        <v>1904</v>
      </c>
      <c r="C740" s="2" t="s">
        <v>1905</v>
      </c>
      <c r="E740" s="2" t="s">
        <v>8</v>
      </c>
      <c r="F740" s="2" t="s">
        <v>1404</v>
      </c>
      <c r="G740" s="2" t="s">
        <v>582</v>
      </c>
      <c r="H740" s="2">
        <v>2</v>
      </c>
      <c r="I740" s="2" t="s">
        <v>586</v>
      </c>
      <c r="J740" s="2" t="s">
        <v>43</v>
      </c>
      <c r="K740" s="2">
        <v>2015</v>
      </c>
      <c r="W740" s="5" t="str" cm="1">
        <f t="array" ref="W740">_xlfn.TEXTJOIN(", ",TRUE, IF(COUNTIF(G740,"*"&amp;Afferenti!$A$1:'Afferenti'!$A$46&amp;"*"), Afferenti!$A$1:'Afferenti'!$A$46, ""))</f>
        <v>MARCHETTINI, ROSSI</v>
      </c>
    </row>
    <row r="741" spans="1:23" x14ac:dyDescent="0.2">
      <c r="A741" s="2" t="s">
        <v>1903</v>
      </c>
      <c r="B741" s="2" t="s">
        <v>1904</v>
      </c>
      <c r="C741" s="2" t="s">
        <v>1905</v>
      </c>
      <c r="E741" s="2" t="s">
        <v>8</v>
      </c>
      <c r="F741" s="2" t="s">
        <v>1404</v>
      </c>
      <c r="G741" s="2" t="s">
        <v>1909</v>
      </c>
      <c r="H741" s="2">
        <v>2</v>
      </c>
      <c r="I741" s="2" t="s">
        <v>1910</v>
      </c>
      <c r="J741" s="2" t="s">
        <v>92</v>
      </c>
      <c r="K741" s="2">
        <v>2018</v>
      </c>
      <c r="M741" s="2">
        <v>4</v>
      </c>
      <c r="N741" s="2">
        <v>71.759</v>
      </c>
      <c r="O741" s="2" t="s">
        <v>26</v>
      </c>
      <c r="P741" s="2">
        <v>95.257999999999996</v>
      </c>
      <c r="Q741" s="2" t="s">
        <v>33</v>
      </c>
      <c r="W741" s="5" t="str" cm="1">
        <f t="array" ref="W741">_xlfn.TEXTJOIN(", ",TRUE, IF(COUNTIF(G741,"*"&amp;Afferenti!$A$1:'Afferenti'!$A$46&amp;"*"), Afferenti!$A$1:'Afferenti'!$A$46, ""))</f>
        <v>MARCHETTINI</v>
      </c>
    </row>
    <row r="742" spans="1:23" x14ac:dyDescent="0.2">
      <c r="A742" s="2" t="s">
        <v>1903</v>
      </c>
      <c r="B742" s="2" t="s">
        <v>1904</v>
      </c>
      <c r="C742" s="2" t="s">
        <v>1905</v>
      </c>
      <c r="E742" s="2" t="s">
        <v>8</v>
      </c>
      <c r="F742" s="2" t="s">
        <v>1404</v>
      </c>
      <c r="G742" s="2" t="s">
        <v>1911</v>
      </c>
      <c r="H742" s="2">
        <v>2</v>
      </c>
      <c r="I742" s="2" t="s">
        <v>1912</v>
      </c>
      <c r="J742" s="2" t="s">
        <v>11</v>
      </c>
      <c r="K742" s="2">
        <v>2016</v>
      </c>
      <c r="L742" s="2" t="s">
        <v>1223</v>
      </c>
      <c r="M742" s="2">
        <v>18</v>
      </c>
      <c r="N742" s="2">
        <v>34.56</v>
      </c>
      <c r="O742" s="2" t="s">
        <v>14</v>
      </c>
      <c r="P742" s="2">
        <v>41.329000000000001</v>
      </c>
      <c r="Q742" s="2" t="s">
        <v>14</v>
      </c>
      <c r="R742" s="2">
        <v>15</v>
      </c>
      <c r="S742" s="2">
        <v>46.46</v>
      </c>
      <c r="T742" s="2" t="s">
        <v>14</v>
      </c>
      <c r="U742" s="2">
        <v>24.342106000000001</v>
      </c>
      <c r="V742" s="2" t="s">
        <v>13</v>
      </c>
      <c r="W742" s="5" t="str" cm="1">
        <f t="array" ref="W742">_xlfn.TEXTJOIN(", ",TRUE, IF(COUNTIF(G742,"*"&amp;Afferenti!$A$1:'Afferenti'!$A$46&amp;"*"), Afferenti!$A$1:'Afferenti'!$A$46, ""))</f>
        <v>MARCHETTINI</v>
      </c>
    </row>
    <row r="743" spans="1:23" x14ac:dyDescent="0.2">
      <c r="A743" s="2" t="s">
        <v>1903</v>
      </c>
      <c r="B743" s="2" t="s">
        <v>1904</v>
      </c>
      <c r="C743" s="2" t="s">
        <v>1905</v>
      </c>
      <c r="E743" s="2" t="s">
        <v>8</v>
      </c>
      <c r="F743" s="2" t="s">
        <v>1404</v>
      </c>
      <c r="G743" s="2" t="s">
        <v>587</v>
      </c>
      <c r="H743" s="2">
        <v>3</v>
      </c>
      <c r="I743" s="2" t="s">
        <v>588</v>
      </c>
      <c r="J743" s="2" t="s">
        <v>11</v>
      </c>
      <c r="K743" s="2">
        <v>2016</v>
      </c>
      <c r="L743" s="2" t="s">
        <v>589</v>
      </c>
      <c r="M743" s="2">
        <v>19</v>
      </c>
      <c r="N743" s="2">
        <v>41.491</v>
      </c>
      <c r="O743" s="2" t="s">
        <v>14</v>
      </c>
      <c r="P743" s="2">
        <v>65.965000000000003</v>
      </c>
      <c r="Q743" s="2" t="s">
        <v>26</v>
      </c>
      <c r="R743" s="2">
        <v>11</v>
      </c>
      <c r="S743" s="2">
        <v>63.55</v>
      </c>
      <c r="T743" s="2" t="s">
        <v>26</v>
      </c>
      <c r="U743" s="2">
        <v>59.170307000000001</v>
      </c>
      <c r="V743" s="2" t="s">
        <v>26</v>
      </c>
      <c r="W743" s="5" t="str" cm="1">
        <f t="array" ref="W743">_xlfn.TEXTJOIN(", ",TRUE, IF(COUNTIF(G743,"*"&amp;Afferenti!$A$1:'Afferenti'!$A$46&amp;"*"), Afferenti!$A$1:'Afferenti'!$A$46, ""))</f>
        <v>MARCHETTINI, ROSSI</v>
      </c>
    </row>
    <row r="744" spans="1:23" x14ac:dyDescent="0.2">
      <c r="A744" s="2" t="s">
        <v>1903</v>
      </c>
      <c r="B744" s="2" t="s">
        <v>1904</v>
      </c>
      <c r="C744" s="2" t="s">
        <v>1905</v>
      </c>
      <c r="E744" s="2" t="s">
        <v>8</v>
      </c>
      <c r="F744" s="2" t="s">
        <v>1404</v>
      </c>
      <c r="G744" s="2" t="s">
        <v>1860</v>
      </c>
      <c r="H744" s="2">
        <v>3</v>
      </c>
      <c r="I744" s="2" t="s">
        <v>1861</v>
      </c>
      <c r="J744" s="2" t="s">
        <v>11</v>
      </c>
      <c r="K744" s="2">
        <v>2017</v>
      </c>
      <c r="L744" s="2" t="s">
        <v>1862</v>
      </c>
      <c r="M744" s="2">
        <v>6</v>
      </c>
      <c r="N744" s="2">
        <v>41.677</v>
      </c>
      <c r="O744" s="2" t="s">
        <v>14</v>
      </c>
      <c r="P744" s="2">
        <v>62.122</v>
      </c>
      <c r="Q744" s="2" t="s">
        <v>26</v>
      </c>
      <c r="W744" s="5" t="str" cm="1">
        <f t="array" ref="W744">_xlfn.TEXTJOIN(", ",TRUE, IF(COUNTIF(G744,"*"&amp;Afferenti!$A$1:'Afferenti'!$A$46&amp;"*"), Afferenti!$A$1:'Afferenti'!$A$46, ""))</f>
        <v>MARCHETTINI</v>
      </c>
    </row>
    <row r="745" spans="1:23" x14ac:dyDescent="0.2">
      <c r="A745" s="2" t="s">
        <v>1903</v>
      </c>
      <c r="B745" s="2" t="s">
        <v>1904</v>
      </c>
      <c r="C745" s="2" t="s">
        <v>1905</v>
      </c>
      <c r="E745" s="2" t="s">
        <v>8</v>
      </c>
      <c r="F745" s="2" t="s">
        <v>1404</v>
      </c>
      <c r="G745" s="2" t="s">
        <v>1860</v>
      </c>
      <c r="H745" s="2">
        <v>3</v>
      </c>
      <c r="I745" s="2" t="s">
        <v>1863</v>
      </c>
      <c r="J745" s="2" t="s">
        <v>11</v>
      </c>
      <c r="K745" s="2">
        <v>2018</v>
      </c>
      <c r="L745" s="2" t="s">
        <v>1423</v>
      </c>
      <c r="M745" s="2">
        <v>44</v>
      </c>
      <c r="N745" s="2">
        <v>14.016999999999999</v>
      </c>
      <c r="O745" s="2" t="s">
        <v>13</v>
      </c>
      <c r="P745" s="2">
        <v>5.5629999999999997</v>
      </c>
      <c r="Q745" s="2" t="s">
        <v>13</v>
      </c>
      <c r="R745" s="2">
        <v>38</v>
      </c>
      <c r="S745" s="2">
        <v>16.29</v>
      </c>
      <c r="T745" s="2" t="s">
        <v>13</v>
      </c>
      <c r="U745" s="2">
        <v>6.9721117000000001</v>
      </c>
      <c r="V745" s="2" t="s">
        <v>13</v>
      </c>
      <c r="W745" s="5" t="str" cm="1">
        <f t="array" ref="W745">_xlfn.TEXTJOIN(", ",TRUE, IF(COUNTIF(G745,"*"&amp;Afferenti!$A$1:'Afferenti'!$A$46&amp;"*"), Afferenti!$A$1:'Afferenti'!$A$46, ""))</f>
        <v>MARCHETTINI</v>
      </c>
    </row>
    <row r="746" spans="1:23" x14ac:dyDescent="0.2">
      <c r="A746" s="2" t="s">
        <v>1903</v>
      </c>
      <c r="B746" s="2" t="s">
        <v>1904</v>
      </c>
      <c r="C746" s="2" t="s">
        <v>1905</v>
      </c>
      <c r="E746" s="2" t="s">
        <v>8</v>
      </c>
      <c r="F746" s="2" t="s">
        <v>1404</v>
      </c>
      <c r="G746" s="2" t="s">
        <v>1864</v>
      </c>
      <c r="H746" s="2">
        <v>3</v>
      </c>
      <c r="I746" s="2" t="s">
        <v>1865</v>
      </c>
      <c r="J746" s="2" t="s">
        <v>11</v>
      </c>
      <c r="K746" s="2">
        <v>2018</v>
      </c>
      <c r="L746" s="2" t="s">
        <v>1866</v>
      </c>
      <c r="M746" s="2">
        <v>6</v>
      </c>
      <c r="N746" s="2">
        <v>60.936</v>
      </c>
      <c r="O746" s="2" t="s">
        <v>26</v>
      </c>
      <c r="P746" s="2">
        <v>47.514000000000003</v>
      </c>
      <c r="Q746" s="2" t="s">
        <v>14</v>
      </c>
      <c r="R746" s="2">
        <v>5</v>
      </c>
      <c r="S746" s="2">
        <v>66.69</v>
      </c>
      <c r="T746" s="2" t="s">
        <v>26</v>
      </c>
      <c r="U746" s="2">
        <v>59.756095999999999</v>
      </c>
      <c r="V746" s="2" t="s">
        <v>26</v>
      </c>
      <c r="W746" s="5" t="str" cm="1">
        <f t="array" ref="W746">_xlfn.TEXTJOIN(", ",TRUE, IF(COUNTIF(G746,"*"&amp;Afferenti!$A$1:'Afferenti'!$A$46&amp;"*"), Afferenti!$A$1:'Afferenti'!$A$46, ""))</f>
        <v>MARCHETTINI</v>
      </c>
    </row>
    <row r="747" spans="1:23" x14ac:dyDescent="0.2">
      <c r="A747" s="2" t="s">
        <v>1903</v>
      </c>
      <c r="B747" s="2" t="s">
        <v>1904</v>
      </c>
      <c r="C747" s="2" t="s">
        <v>1905</v>
      </c>
      <c r="E747" s="2" t="s">
        <v>8</v>
      </c>
      <c r="F747" s="2" t="s">
        <v>1404</v>
      </c>
      <c r="G747" s="2" t="s">
        <v>1441</v>
      </c>
      <c r="H747" s="2">
        <v>3</v>
      </c>
      <c r="I747" s="2" t="s">
        <v>1442</v>
      </c>
      <c r="J747" s="2" t="s">
        <v>11</v>
      </c>
      <c r="K747" s="2">
        <v>2018</v>
      </c>
      <c r="L747" s="2" t="s">
        <v>1443</v>
      </c>
      <c r="M747" s="2">
        <v>5</v>
      </c>
      <c r="N747" s="2">
        <v>63.341999999999999</v>
      </c>
      <c r="O747" s="2" t="s">
        <v>26</v>
      </c>
      <c r="P747" s="2">
        <v>49.555</v>
      </c>
      <c r="Q747" s="2" t="s">
        <v>14</v>
      </c>
      <c r="R747" s="2">
        <v>5</v>
      </c>
      <c r="W747" s="5" t="str" cm="1">
        <f t="array" ref="W747">_xlfn.TEXTJOIN(", ",TRUE, IF(COUNTIF(G747,"*"&amp;Afferenti!$A$1:'Afferenti'!$A$46&amp;"*"), Afferenti!$A$1:'Afferenti'!$A$46, ""))</f>
        <v>MARCHETTINI, PULSELLI</v>
      </c>
    </row>
    <row r="748" spans="1:23" x14ac:dyDescent="0.2">
      <c r="A748" s="2" t="s">
        <v>1903</v>
      </c>
      <c r="B748" s="2" t="s">
        <v>1904</v>
      </c>
      <c r="C748" s="2" t="s">
        <v>1905</v>
      </c>
      <c r="E748" s="2" t="s">
        <v>8</v>
      </c>
      <c r="F748" s="2" t="s">
        <v>1404</v>
      </c>
      <c r="G748" s="2" t="s">
        <v>1739</v>
      </c>
      <c r="H748" s="2">
        <v>4</v>
      </c>
      <c r="I748" s="2" t="s">
        <v>1740</v>
      </c>
      <c r="J748" s="2" t="s">
        <v>11</v>
      </c>
      <c r="K748" s="2">
        <v>2019</v>
      </c>
      <c r="L748" s="2" t="s">
        <v>1423</v>
      </c>
      <c r="M748" s="2">
        <v>31</v>
      </c>
      <c r="N748" s="2">
        <v>19.489999999999998</v>
      </c>
      <c r="O748" s="2" t="s">
        <v>13</v>
      </c>
      <c r="P748" s="2">
        <v>2.8079999999999998</v>
      </c>
      <c r="Q748" s="2" t="s">
        <v>13</v>
      </c>
      <c r="R748" s="2">
        <v>29</v>
      </c>
      <c r="S748" s="2">
        <v>18.760000000000002</v>
      </c>
      <c r="T748" s="2" t="s">
        <v>13</v>
      </c>
      <c r="U748" s="2">
        <v>6.9809999999999999</v>
      </c>
      <c r="V748" s="2" t="s">
        <v>13</v>
      </c>
      <c r="W748" s="5" t="str" cm="1">
        <f t="array" ref="W748">_xlfn.TEXTJOIN(", ",TRUE, IF(COUNTIF(G748,"*"&amp;Afferenti!$A$1:'Afferenti'!$A$46&amp;"*"), Afferenti!$A$1:'Afferenti'!$A$46, ""))</f>
        <v>BASTIANONI, MARCHETTINI</v>
      </c>
    </row>
    <row r="749" spans="1:23" x14ac:dyDescent="0.2">
      <c r="A749" s="2" t="s">
        <v>1903</v>
      </c>
      <c r="B749" s="2" t="s">
        <v>1904</v>
      </c>
      <c r="C749" s="2" t="s">
        <v>1905</v>
      </c>
      <c r="E749" s="2" t="s">
        <v>8</v>
      </c>
      <c r="F749" s="2" t="s">
        <v>1404</v>
      </c>
      <c r="G749" s="2" t="s">
        <v>1741</v>
      </c>
      <c r="H749" s="2">
        <v>4</v>
      </c>
      <c r="I749" s="2" t="s">
        <v>1742</v>
      </c>
      <c r="J749" s="2" t="s">
        <v>92</v>
      </c>
      <c r="K749" s="2">
        <v>2017</v>
      </c>
      <c r="W749" s="5" t="str" cm="1">
        <f t="array" ref="W749">_xlfn.TEXTJOIN(", ",TRUE, IF(COUNTIF(G749,"*"&amp;Afferenti!$A$1:'Afferenti'!$A$46&amp;"*"), Afferenti!$A$1:'Afferenti'!$A$46, ""))</f>
        <v>BASTIANONI, MARCHETTINI</v>
      </c>
    </row>
    <row r="750" spans="1:23" x14ac:dyDescent="0.2">
      <c r="A750" s="2" t="s">
        <v>1903</v>
      </c>
      <c r="B750" s="2" t="s">
        <v>1904</v>
      </c>
      <c r="C750" s="2" t="s">
        <v>1905</v>
      </c>
      <c r="E750" s="2" t="s">
        <v>8</v>
      </c>
      <c r="F750" s="2" t="s">
        <v>1404</v>
      </c>
      <c r="G750" s="2" t="s">
        <v>1457</v>
      </c>
      <c r="H750" s="2">
        <v>4</v>
      </c>
      <c r="I750" s="2" t="s">
        <v>1458</v>
      </c>
      <c r="J750" s="2" t="s">
        <v>11</v>
      </c>
      <c r="K750" s="2">
        <v>2015</v>
      </c>
      <c r="L750" s="2" t="s">
        <v>1428</v>
      </c>
      <c r="M750" s="2">
        <v>74</v>
      </c>
      <c r="N750" s="2">
        <v>11.872</v>
      </c>
      <c r="O750" s="2" t="s">
        <v>13</v>
      </c>
      <c r="P750" s="2">
        <v>35.433</v>
      </c>
      <c r="Q750" s="2" t="s">
        <v>14</v>
      </c>
      <c r="R750" s="2">
        <v>61</v>
      </c>
      <c r="S750" s="2">
        <v>10.43</v>
      </c>
      <c r="T750" s="2" t="s">
        <v>13</v>
      </c>
      <c r="U750" s="2">
        <v>40.332999999999998</v>
      </c>
      <c r="V750" s="2" t="s">
        <v>14</v>
      </c>
      <c r="W750" s="5" t="str" cm="1">
        <f t="array" ref="W750">_xlfn.TEXTJOIN(", ",TRUE, IF(COUNTIF(G750,"*"&amp;Afferenti!$A$1:'Afferenti'!$A$46&amp;"*"), Afferenti!$A$1:'Afferenti'!$A$46, ""))</f>
        <v>BASTIANONI, MARCHETTINI, PULSELLI</v>
      </c>
    </row>
    <row r="751" spans="1:23" x14ac:dyDescent="0.2">
      <c r="A751" s="2" t="s">
        <v>1903</v>
      </c>
      <c r="B751" s="2" t="s">
        <v>1904</v>
      </c>
      <c r="C751" s="2" t="s">
        <v>1905</v>
      </c>
      <c r="E751" s="2" t="s">
        <v>8</v>
      </c>
      <c r="F751" s="2" t="s">
        <v>1404</v>
      </c>
      <c r="G751" s="2" t="s">
        <v>1459</v>
      </c>
      <c r="H751" s="2">
        <v>4</v>
      </c>
      <c r="I751" s="2" t="s">
        <v>1460</v>
      </c>
      <c r="J751" s="2" t="s">
        <v>11</v>
      </c>
      <c r="K751" s="2">
        <v>2015</v>
      </c>
      <c r="L751" s="2" t="s">
        <v>1440</v>
      </c>
      <c r="M751" s="2">
        <v>5</v>
      </c>
      <c r="N751" s="2">
        <v>61.552</v>
      </c>
      <c r="O751" s="2" t="s">
        <v>26</v>
      </c>
      <c r="W751" s="5" t="str" cm="1">
        <f t="array" ref="W751">_xlfn.TEXTJOIN(", ",TRUE, IF(COUNTIF(G751,"*"&amp;Afferenti!$A$1:'Afferenti'!$A$46&amp;"*"), Afferenti!$A$1:'Afferenti'!$A$46, ""))</f>
        <v>BASTIANONI, MARCHETTINI, PULSELLI</v>
      </c>
    </row>
    <row r="752" spans="1:23" x14ac:dyDescent="0.2">
      <c r="A752" s="2" t="s">
        <v>1903</v>
      </c>
      <c r="B752" s="2" t="s">
        <v>1904</v>
      </c>
      <c r="C752" s="2" t="s">
        <v>1905</v>
      </c>
      <c r="E752" s="2" t="s">
        <v>8</v>
      </c>
      <c r="F752" s="2" t="s">
        <v>1404</v>
      </c>
      <c r="G752" s="2" t="s">
        <v>1461</v>
      </c>
      <c r="H752" s="2">
        <v>4</v>
      </c>
      <c r="I752" s="2" t="s">
        <v>1462</v>
      </c>
      <c r="J752" s="2" t="s">
        <v>11</v>
      </c>
      <c r="K752" s="2">
        <v>2017</v>
      </c>
      <c r="L752" s="2" t="s">
        <v>1423</v>
      </c>
      <c r="M752" s="2">
        <v>30</v>
      </c>
      <c r="N752" s="2">
        <v>24.282</v>
      </c>
      <c r="O752" s="2" t="s">
        <v>13</v>
      </c>
      <c r="P752" s="2">
        <v>6.4059999999999997</v>
      </c>
      <c r="Q752" s="2" t="s">
        <v>13</v>
      </c>
      <c r="R752" s="2">
        <v>23</v>
      </c>
      <c r="S752" s="2">
        <v>35.22</v>
      </c>
      <c r="T752" s="2" t="s">
        <v>14</v>
      </c>
      <c r="U752" s="2">
        <v>8.4710739999999998</v>
      </c>
      <c r="V752" s="2" t="s">
        <v>13</v>
      </c>
      <c r="W752" s="5" t="str" cm="1">
        <f t="array" ref="W752">_xlfn.TEXTJOIN(", ",TRUE, IF(COUNTIF(G752,"*"&amp;Afferenti!$A$1:'Afferenti'!$A$46&amp;"*"), Afferenti!$A$1:'Afferenti'!$A$46, ""))</f>
        <v>BASTIANONI, MARCHETTINI, PULSELLI</v>
      </c>
    </row>
    <row r="753" spans="1:23" x14ac:dyDescent="0.2">
      <c r="A753" s="2" t="s">
        <v>1903</v>
      </c>
      <c r="B753" s="2" t="s">
        <v>1904</v>
      </c>
      <c r="C753" s="2" t="s">
        <v>1905</v>
      </c>
      <c r="E753" s="2" t="s">
        <v>8</v>
      </c>
      <c r="F753" s="2" t="s">
        <v>1404</v>
      </c>
      <c r="G753" s="2" t="s">
        <v>1465</v>
      </c>
      <c r="H753" s="2">
        <v>4</v>
      </c>
      <c r="I753" s="2" t="s">
        <v>1466</v>
      </c>
      <c r="J753" s="2" t="s">
        <v>109</v>
      </c>
      <c r="K753" s="2">
        <v>2015</v>
      </c>
      <c r="W753" s="5" t="str" cm="1">
        <f t="array" ref="W753">_xlfn.TEXTJOIN(", ",TRUE, IF(COUNTIF(G753,"*"&amp;Afferenti!$A$1:'Afferenti'!$A$46&amp;"*"), Afferenti!$A$1:'Afferenti'!$A$46, ""))</f>
        <v>MARCHETTINI, PULSELLI</v>
      </c>
    </row>
    <row r="754" spans="1:23" x14ac:dyDescent="0.2">
      <c r="A754" s="2" t="s">
        <v>1903</v>
      </c>
      <c r="B754" s="2" t="s">
        <v>1904</v>
      </c>
      <c r="C754" s="2" t="s">
        <v>1905</v>
      </c>
      <c r="E754" s="2" t="s">
        <v>8</v>
      </c>
      <c r="F754" s="2" t="s">
        <v>1404</v>
      </c>
      <c r="G754" s="2" t="s">
        <v>1749</v>
      </c>
      <c r="H754" s="2">
        <v>4</v>
      </c>
      <c r="I754" s="2" t="s">
        <v>1750</v>
      </c>
      <c r="J754" s="2" t="s">
        <v>11</v>
      </c>
      <c r="K754" s="2">
        <v>2016</v>
      </c>
      <c r="L754" s="2" t="s">
        <v>413</v>
      </c>
      <c r="M754" s="2">
        <v>190</v>
      </c>
      <c r="N754" s="2">
        <v>0.52600000000000002</v>
      </c>
      <c r="O754" s="2" t="s">
        <v>13</v>
      </c>
      <c r="P754" s="2">
        <v>2.3330000000000002</v>
      </c>
      <c r="Q754" s="2" t="s">
        <v>13</v>
      </c>
      <c r="R754" s="2">
        <v>154</v>
      </c>
      <c r="S754" s="2">
        <v>1.74</v>
      </c>
      <c r="T754" s="2" t="s">
        <v>13</v>
      </c>
      <c r="U754" s="2">
        <v>18.558952000000001</v>
      </c>
      <c r="V754" s="2" t="s">
        <v>13</v>
      </c>
      <c r="W754" s="5" t="str" cm="1">
        <f t="array" ref="W754">_xlfn.TEXTJOIN(", ",TRUE, IF(COUNTIF(G754,"*"&amp;Afferenti!$A$1:'Afferenti'!$A$46&amp;"*"), Afferenti!$A$1:'Afferenti'!$A$46, ""))</f>
        <v>BASTIANONI, MARCHETTINI</v>
      </c>
    </row>
    <row r="755" spans="1:23" x14ac:dyDescent="0.2">
      <c r="A755" s="2" t="s">
        <v>1903</v>
      </c>
      <c r="B755" s="2" t="s">
        <v>1904</v>
      </c>
      <c r="C755" s="2" t="s">
        <v>1905</v>
      </c>
      <c r="E755" s="2" t="s">
        <v>8</v>
      </c>
      <c r="F755" s="2" t="s">
        <v>1404</v>
      </c>
      <c r="G755" s="2" t="s">
        <v>1749</v>
      </c>
      <c r="H755" s="2">
        <v>4</v>
      </c>
      <c r="I755" s="2" t="s">
        <v>1751</v>
      </c>
      <c r="J755" s="2" t="s">
        <v>11</v>
      </c>
      <c r="K755" s="2">
        <v>2017</v>
      </c>
      <c r="L755" s="2" t="s">
        <v>413</v>
      </c>
      <c r="M755" s="2">
        <v>62</v>
      </c>
      <c r="N755" s="2">
        <v>3.238</v>
      </c>
      <c r="O755" s="2" t="s">
        <v>13</v>
      </c>
      <c r="P755" s="2">
        <v>3.1259999999999999</v>
      </c>
      <c r="Q755" s="2" t="s">
        <v>13</v>
      </c>
      <c r="R755" s="2">
        <v>62</v>
      </c>
      <c r="S755" s="2">
        <v>6.36</v>
      </c>
      <c r="T755" s="2" t="s">
        <v>13</v>
      </c>
      <c r="U755" s="2">
        <v>20.041322999999998</v>
      </c>
      <c r="V755" s="2" t="s">
        <v>13</v>
      </c>
      <c r="W755" s="5" t="str" cm="1">
        <f t="array" ref="W755">_xlfn.TEXTJOIN(", ",TRUE, IF(COUNTIF(G755,"*"&amp;Afferenti!$A$1:'Afferenti'!$A$46&amp;"*"), Afferenti!$A$1:'Afferenti'!$A$46, ""))</f>
        <v>BASTIANONI, MARCHETTINI</v>
      </c>
    </row>
    <row r="756" spans="1:23" x14ac:dyDescent="0.2">
      <c r="A756" s="2" t="s">
        <v>1903</v>
      </c>
      <c r="B756" s="2" t="s">
        <v>1904</v>
      </c>
      <c r="C756" s="2" t="s">
        <v>1905</v>
      </c>
      <c r="E756" s="2" t="s">
        <v>8</v>
      </c>
      <c r="F756" s="2" t="s">
        <v>1404</v>
      </c>
      <c r="G756" s="2" t="s">
        <v>1469</v>
      </c>
      <c r="H756" s="2">
        <v>4</v>
      </c>
      <c r="I756" s="2" t="s">
        <v>1470</v>
      </c>
      <c r="J756" s="2" t="s">
        <v>11</v>
      </c>
      <c r="K756" s="2">
        <v>2018</v>
      </c>
      <c r="L756" s="2" t="s">
        <v>1416</v>
      </c>
      <c r="M756" s="2">
        <v>85</v>
      </c>
      <c r="N756" s="2">
        <v>4.8929999999999998</v>
      </c>
      <c r="O756" s="2" t="s">
        <v>13</v>
      </c>
      <c r="P756" s="2">
        <v>0.33800000000000002</v>
      </c>
      <c r="Q756" s="2" t="s">
        <v>13</v>
      </c>
      <c r="R756" s="2">
        <v>79</v>
      </c>
      <c r="S756" s="2">
        <v>2.82</v>
      </c>
      <c r="T756" s="2" t="s">
        <v>13</v>
      </c>
      <c r="U756" s="2">
        <v>10.606061</v>
      </c>
      <c r="V756" s="2" t="s">
        <v>13</v>
      </c>
      <c r="W756" s="5" t="str" cm="1">
        <f t="array" ref="W756">_xlfn.TEXTJOIN(", ",TRUE, IF(COUNTIF(G756,"*"&amp;Afferenti!$A$1:'Afferenti'!$A$46&amp;"*"), Afferenti!$A$1:'Afferenti'!$A$46, ""))</f>
        <v>BASTIANONI, MARCHETTINI, PULSELLI</v>
      </c>
    </row>
    <row r="757" spans="1:23" x14ac:dyDescent="0.2">
      <c r="A757" s="2" t="s">
        <v>1903</v>
      </c>
      <c r="B757" s="2" t="s">
        <v>1904</v>
      </c>
      <c r="C757" s="2" t="s">
        <v>1905</v>
      </c>
      <c r="E757" s="2" t="s">
        <v>8</v>
      </c>
      <c r="F757" s="2" t="s">
        <v>1404</v>
      </c>
      <c r="G757" s="2" t="s">
        <v>1476</v>
      </c>
      <c r="H757" s="2">
        <v>5</v>
      </c>
      <c r="I757" s="2" t="s">
        <v>1477</v>
      </c>
      <c r="J757" s="2" t="s">
        <v>11</v>
      </c>
      <c r="K757" s="2">
        <v>2019</v>
      </c>
      <c r="L757" s="2" t="s">
        <v>413</v>
      </c>
      <c r="M757" s="2">
        <v>31</v>
      </c>
      <c r="N757" s="2">
        <v>6.1210000000000004</v>
      </c>
      <c r="O757" s="2" t="s">
        <v>13</v>
      </c>
      <c r="P757" s="2">
        <v>3.2850000000000001</v>
      </c>
      <c r="Q757" s="2" t="s">
        <v>13</v>
      </c>
      <c r="R757" s="2">
        <v>27</v>
      </c>
      <c r="S757" s="2">
        <v>12.41</v>
      </c>
      <c r="T757" s="2" t="s">
        <v>13</v>
      </c>
      <c r="U757" s="2">
        <v>22.83</v>
      </c>
      <c r="V757" s="2" t="s">
        <v>13</v>
      </c>
      <c r="W757" s="5" t="str" cm="1">
        <f t="array" ref="W757">_xlfn.TEXTJOIN(", ",TRUE, IF(COUNTIF(G757,"*"&amp;Afferenti!$A$1:'Afferenti'!$A$46&amp;"*"), Afferenti!$A$1:'Afferenti'!$A$46, ""))</f>
        <v>BASTIANONI, MARCHETTINI, PULSELLI</v>
      </c>
    </row>
    <row r="758" spans="1:23" x14ac:dyDescent="0.2">
      <c r="A758" s="2" t="s">
        <v>1903</v>
      </c>
      <c r="B758" s="2" t="s">
        <v>1904</v>
      </c>
      <c r="C758" s="2" t="s">
        <v>1905</v>
      </c>
      <c r="E758" s="2" t="s">
        <v>8</v>
      </c>
      <c r="F758" s="2" t="s">
        <v>1404</v>
      </c>
      <c r="G758" s="2" t="s">
        <v>1913</v>
      </c>
      <c r="H758" s="2">
        <v>5</v>
      </c>
      <c r="I758" s="2" t="s">
        <v>1914</v>
      </c>
      <c r="J758" s="2" t="s">
        <v>11</v>
      </c>
      <c r="K758" s="2">
        <v>2015</v>
      </c>
      <c r="L758" s="2" t="s">
        <v>1866</v>
      </c>
      <c r="M758" s="2">
        <v>15</v>
      </c>
      <c r="N758" s="2">
        <v>34.26</v>
      </c>
      <c r="O758" s="2" t="s">
        <v>14</v>
      </c>
      <c r="P758" s="2">
        <v>36.347999999999999</v>
      </c>
      <c r="Q758" s="2" t="s">
        <v>14</v>
      </c>
      <c r="R758" s="2">
        <v>12</v>
      </c>
      <c r="S758" s="2">
        <v>39.64</v>
      </c>
      <c r="T758" s="2" t="s">
        <v>14</v>
      </c>
      <c r="U758" s="2">
        <v>40.698</v>
      </c>
      <c r="V758" s="2" t="s">
        <v>14</v>
      </c>
      <c r="W758" s="5" t="str" cm="1">
        <f t="array" ref="W758">_xlfn.TEXTJOIN(", ",TRUE, IF(COUNTIF(G758,"*"&amp;Afferenti!$A$1:'Afferenti'!$A$46&amp;"*"), Afferenti!$A$1:'Afferenti'!$A$46, ""))</f>
        <v>MARCHETTINI</v>
      </c>
    </row>
    <row r="759" spans="1:23" x14ac:dyDescent="0.2">
      <c r="A759" s="2" t="s">
        <v>1903</v>
      </c>
      <c r="B759" s="2" t="s">
        <v>1904</v>
      </c>
      <c r="C759" s="2" t="s">
        <v>1905</v>
      </c>
      <c r="E759" s="2" t="s">
        <v>8</v>
      </c>
      <c r="F759" s="2" t="s">
        <v>1404</v>
      </c>
      <c r="G759" s="2" t="s">
        <v>1478</v>
      </c>
      <c r="H759" s="2">
        <v>5</v>
      </c>
      <c r="I759" s="2" t="s">
        <v>1479</v>
      </c>
      <c r="J759" s="2" t="s">
        <v>11</v>
      </c>
      <c r="K759" s="2">
        <v>2018</v>
      </c>
      <c r="L759" s="2" t="s">
        <v>1454</v>
      </c>
      <c r="M759" s="2">
        <v>14</v>
      </c>
      <c r="N759" s="2">
        <v>29.125</v>
      </c>
      <c r="O759" s="2" t="s">
        <v>14</v>
      </c>
      <c r="P759" s="2">
        <v>24.515999999999998</v>
      </c>
      <c r="Q759" s="2" t="s">
        <v>13</v>
      </c>
      <c r="R759" s="2">
        <v>16</v>
      </c>
      <c r="S759" s="2">
        <v>55.66</v>
      </c>
      <c r="T759" s="2" t="s">
        <v>26</v>
      </c>
      <c r="W759" s="5" t="str" cm="1">
        <f t="array" ref="W759">_xlfn.TEXTJOIN(", ",TRUE, IF(COUNTIF(G759,"*"&amp;Afferenti!$A$1:'Afferenti'!$A$46&amp;"*"), Afferenti!$A$1:'Afferenti'!$A$46, ""))</f>
        <v>MARCHETTINI, PULSELLI</v>
      </c>
    </row>
    <row r="760" spans="1:23" x14ac:dyDescent="0.2">
      <c r="A760" s="2" t="s">
        <v>1903</v>
      </c>
      <c r="B760" s="2" t="s">
        <v>1904</v>
      </c>
      <c r="C760" s="2" t="s">
        <v>1905</v>
      </c>
      <c r="E760" s="2" t="s">
        <v>8</v>
      </c>
      <c r="F760" s="2" t="s">
        <v>1404</v>
      </c>
      <c r="G760" s="2" t="s">
        <v>1482</v>
      </c>
      <c r="H760" s="2">
        <v>5</v>
      </c>
      <c r="I760" s="2" t="s">
        <v>1483</v>
      </c>
      <c r="J760" s="2" t="s">
        <v>11</v>
      </c>
      <c r="K760" s="2">
        <v>2016</v>
      </c>
      <c r="L760" s="2" t="s">
        <v>1484</v>
      </c>
      <c r="M760" s="2">
        <v>148</v>
      </c>
      <c r="N760" s="2">
        <v>24.564</v>
      </c>
      <c r="O760" s="2" t="s">
        <v>13</v>
      </c>
      <c r="P760" s="2">
        <v>10.351000000000001</v>
      </c>
      <c r="Q760" s="2" t="s">
        <v>13</v>
      </c>
      <c r="R760" s="2">
        <v>113</v>
      </c>
      <c r="S760" s="2">
        <v>24.41</v>
      </c>
      <c r="T760" s="2" t="s">
        <v>13</v>
      </c>
      <c r="W760" s="5" t="str" cm="1">
        <f t="array" ref="W760">_xlfn.TEXTJOIN(", ",TRUE, IF(COUNTIF(G760,"*"&amp;Afferenti!$A$1:'Afferenti'!$A$46&amp;"*"), Afferenti!$A$1:'Afferenti'!$A$46, ""))</f>
        <v>BASTIANONI, MARCHETTINI, PULSELLI</v>
      </c>
    </row>
    <row r="761" spans="1:23" x14ac:dyDescent="0.2">
      <c r="A761" s="2" t="s">
        <v>1903</v>
      </c>
      <c r="B761" s="2" t="s">
        <v>1904</v>
      </c>
      <c r="C761" s="2" t="s">
        <v>1905</v>
      </c>
      <c r="E761" s="2" t="s">
        <v>8</v>
      </c>
      <c r="F761" s="2" t="s">
        <v>1404</v>
      </c>
      <c r="G761" s="2" t="s">
        <v>1259</v>
      </c>
      <c r="H761" s="2">
        <v>6</v>
      </c>
      <c r="I761" s="2" t="s">
        <v>1260</v>
      </c>
      <c r="J761" s="2" t="s">
        <v>11</v>
      </c>
      <c r="K761" s="2">
        <v>2019</v>
      </c>
      <c r="L761" s="2" t="s">
        <v>1156</v>
      </c>
      <c r="M761" s="2">
        <v>6</v>
      </c>
      <c r="N761" s="2">
        <v>37.298999999999999</v>
      </c>
      <c r="O761" s="2" t="s">
        <v>14</v>
      </c>
      <c r="P761" s="2">
        <v>36.929000000000002</v>
      </c>
      <c r="Q761" s="2" t="s">
        <v>14</v>
      </c>
      <c r="R761" s="2">
        <v>6</v>
      </c>
      <c r="S761" s="2">
        <v>47</v>
      </c>
      <c r="T761" s="2" t="s">
        <v>14</v>
      </c>
      <c r="U761" s="2">
        <v>34.615000000000002</v>
      </c>
      <c r="V761" s="2" t="s">
        <v>14</v>
      </c>
      <c r="W761" s="5" t="str" cm="1">
        <f t="array" ref="W761">_xlfn.TEXTJOIN(", ",TRUE, IF(COUNTIF(G761,"*"&amp;Afferenti!$A$1:'Afferenti'!$A$46&amp;"*"), Afferenti!$A$1:'Afferenti'!$A$46, ""))</f>
        <v>GIAMELLO, MARCHETTINI, PULSELLI</v>
      </c>
    </row>
    <row r="762" spans="1:23" x14ac:dyDescent="0.2">
      <c r="A762" s="2" t="s">
        <v>1903</v>
      </c>
      <c r="B762" s="2" t="s">
        <v>1904</v>
      </c>
      <c r="C762" s="2" t="s">
        <v>1905</v>
      </c>
      <c r="E762" s="2" t="s">
        <v>8</v>
      </c>
      <c r="F762" s="2" t="s">
        <v>1404</v>
      </c>
      <c r="G762" s="2" t="s">
        <v>1263</v>
      </c>
      <c r="H762" s="2">
        <v>7</v>
      </c>
      <c r="I762" s="2" t="s">
        <v>1264</v>
      </c>
      <c r="J762" s="2" t="s">
        <v>92</v>
      </c>
      <c r="K762" s="2">
        <v>2018</v>
      </c>
      <c r="W762" s="5" t="str" cm="1">
        <f t="array" ref="W762">_xlfn.TEXTJOIN(", ",TRUE, IF(COUNTIF(G762,"*"&amp;Afferenti!$A$1:'Afferenti'!$A$46&amp;"*"), Afferenti!$A$1:'Afferenti'!$A$46, ""))</f>
        <v>GIAMELLO, MARCHETTINI</v>
      </c>
    </row>
    <row r="763" spans="1:23" x14ac:dyDescent="0.2">
      <c r="A763" s="2" t="s">
        <v>1903</v>
      </c>
      <c r="B763" s="2" t="s">
        <v>1904</v>
      </c>
      <c r="C763" s="2" t="s">
        <v>1905</v>
      </c>
      <c r="E763" s="2" t="s">
        <v>8</v>
      </c>
      <c r="F763" s="2" t="s">
        <v>1404</v>
      </c>
      <c r="G763" s="2" t="s">
        <v>1979</v>
      </c>
      <c r="H763" s="2">
        <v>9</v>
      </c>
      <c r="I763" s="2" t="s">
        <v>59</v>
      </c>
      <c r="J763" s="2" t="s">
        <v>11</v>
      </c>
      <c r="K763" s="2">
        <v>2015</v>
      </c>
      <c r="L763" s="2" t="s">
        <v>60</v>
      </c>
      <c r="M763" s="2">
        <v>22</v>
      </c>
      <c r="N763" s="2">
        <v>36.290999999999997</v>
      </c>
      <c r="O763" s="2" t="s">
        <v>14</v>
      </c>
      <c r="P763" s="2">
        <v>35.668999999999997</v>
      </c>
      <c r="Q763" s="2" t="s">
        <v>14</v>
      </c>
      <c r="R763" s="2">
        <v>19</v>
      </c>
      <c r="S763" s="2">
        <v>46.25</v>
      </c>
      <c r="T763" s="2" t="s">
        <v>14</v>
      </c>
      <c r="U763" s="2">
        <v>36.140999999999998</v>
      </c>
      <c r="V763" s="2" t="s">
        <v>14</v>
      </c>
      <c r="W763" s="5" t="str" cm="1">
        <f t="array" ref="W763">_xlfn.TEXTJOIN(", ",TRUE, IF(COUNTIF(G763,"*"&amp;Afferenti!$A$1:'Afferenti'!$A$46&amp;"*"), Afferenti!$A$1:'Afferenti'!$A$46, ""))</f>
        <v>GIAMELLO, MARCHETTINI, MORONI, VITI C</v>
      </c>
    </row>
    <row r="764" spans="1:23" x14ac:dyDescent="0.2">
      <c r="A764" s="2" t="s">
        <v>1703</v>
      </c>
      <c r="B764" s="2" t="s">
        <v>1704</v>
      </c>
      <c r="C764" s="2" t="s">
        <v>663</v>
      </c>
      <c r="E764" s="2" t="s">
        <v>280</v>
      </c>
      <c r="F764" s="2" t="s">
        <v>590</v>
      </c>
      <c r="G764" s="2" t="s">
        <v>1705</v>
      </c>
      <c r="H764" s="2">
        <v>2</v>
      </c>
      <c r="I764" s="2" t="s">
        <v>1706</v>
      </c>
      <c r="J764" s="2" t="s">
        <v>11</v>
      </c>
      <c r="K764" s="2">
        <v>2016</v>
      </c>
      <c r="L764" s="2" t="s">
        <v>1707</v>
      </c>
      <c r="M764" s="2">
        <v>7</v>
      </c>
      <c r="N764" s="2">
        <v>75.451999999999998</v>
      </c>
      <c r="O764" s="2" t="s">
        <v>33</v>
      </c>
      <c r="R764" s="2">
        <v>8</v>
      </c>
      <c r="S764" s="2">
        <v>87.13</v>
      </c>
      <c r="T764" s="2" t="s">
        <v>33</v>
      </c>
      <c r="U764" s="2">
        <v>23.68421</v>
      </c>
      <c r="V764" s="2" t="s">
        <v>13</v>
      </c>
      <c r="W764" s="5" t="str" cm="1">
        <f t="array" ref="W764">_xlfn.TEXTJOIN(", ",TRUE, IF(COUNTIF(G764,"*"&amp;Afferenti!$A$1:'Afferenti'!$A$46&amp;"*"), Afferenti!$A$1:'Afferenti'!$A$46, ""))</f>
        <v>MARINELLI</v>
      </c>
    </row>
    <row r="765" spans="1:23" x14ac:dyDescent="0.2">
      <c r="A765" s="2" t="s">
        <v>1703</v>
      </c>
      <c r="B765" s="2" t="s">
        <v>1704</v>
      </c>
      <c r="C765" s="2" t="s">
        <v>663</v>
      </c>
      <c r="E765" s="2" t="s">
        <v>280</v>
      </c>
      <c r="F765" s="2" t="s">
        <v>590</v>
      </c>
      <c r="G765" s="2" t="s">
        <v>1705</v>
      </c>
      <c r="H765" s="2">
        <v>2</v>
      </c>
      <c r="I765" s="2" t="s">
        <v>1708</v>
      </c>
      <c r="J765" s="2" t="s">
        <v>11</v>
      </c>
      <c r="K765" s="2">
        <v>2015</v>
      </c>
      <c r="L765" s="2" t="s">
        <v>1709</v>
      </c>
      <c r="M765" s="2">
        <v>22</v>
      </c>
      <c r="N765" s="2">
        <v>23.390999999999998</v>
      </c>
      <c r="O765" s="2" t="s">
        <v>13</v>
      </c>
      <c r="P765" s="2">
        <v>17.704000000000001</v>
      </c>
      <c r="Q765" s="2" t="s">
        <v>13</v>
      </c>
      <c r="R765" s="2">
        <v>24</v>
      </c>
      <c r="S765" s="2">
        <v>21.11</v>
      </c>
      <c r="T765" s="2" t="s">
        <v>13</v>
      </c>
      <c r="W765" s="5" t="str" cm="1">
        <f t="array" ref="W765">_xlfn.TEXTJOIN(", ",TRUE, IF(COUNTIF(G765,"*"&amp;Afferenti!$A$1:'Afferenti'!$A$46&amp;"*"), Afferenti!$A$1:'Afferenti'!$A$46, ""))</f>
        <v>MARINELLI</v>
      </c>
    </row>
    <row r="766" spans="1:23" x14ac:dyDescent="0.2">
      <c r="A766" s="2" t="s">
        <v>1703</v>
      </c>
      <c r="B766" s="2" t="s">
        <v>1704</v>
      </c>
      <c r="C766" s="2" t="s">
        <v>663</v>
      </c>
      <c r="E766" s="2" t="s">
        <v>280</v>
      </c>
      <c r="F766" s="2" t="s">
        <v>590</v>
      </c>
      <c r="G766" s="2" t="s">
        <v>1705</v>
      </c>
      <c r="H766" s="2">
        <v>2</v>
      </c>
      <c r="I766" s="2" t="s">
        <v>1710</v>
      </c>
      <c r="J766" s="2" t="s">
        <v>109</v>
      </c>
      <c r="K766" s="2">
        <v>2015</v>
      </c>
      <c r="M766" s="2">
        <v>5</v>
      </c>
      <c r="N766" s="2">
        <v>15.382999999999999</v>
      </c>
      <c r="O766" s="2" t="s">
        <v>13</v>
      </c>
      <c r="P766" s="2">
        <v>60.792000000000002</v>
      </c>
      <c r="Q766" s="2" t="s">
        <v>26</v>
      </c>
      <c r="R766" s="2">
        <v>5</v>
      </c>
      <c r="S766" s="2">
        <v>10.43</v>
      </c>
      <c r="T766" s="2" t="s">
        <v>13</v>
      </c>
      <c r="W766" s="5" t="str" cm="1">
        <f t="array" ref="W766">_xlfn.TEXTJOIN(", ",TRUE, IF(COUNTIF(G766,"*"&amp;Afferenti!$A$1:'Afferenti'!$A$46&amp;"*"), Afferenti!$A$1:'Afferenti'!$A$46, ""))</f>
        <v>MARINELLI</v>
      </c>
    </row>
    <row r="767" spans="1:23" x14ac:dyDescent="0.2">
      <c r="A767" s="2" t="s">
        <v>1703</v>
      </c>
      <c r="B767" s="2" t="s">
        <v>1704</v>
      </c>
      <c r="C767" s="2" t="s">
        <v>663</v>
      </c>
      <c r="E767" s="2" t="s">
        <v>280</v>
      </c>
      <c r="F767" s="2" t="s">
        <v>590</v>
      </c>
      <c r="G767" s="2" t="s">
        <v>1705</v>
      </c>
      <c r="H767" s="2">
        <v>2</v>
      </c>
      <c r="I767" s="2" t="s">
        <v>1711</v>
      </c>
      <c r="J767" s="2" t="s">
        <v>109</v>
      </c>
      <c r="K767" s="2">
        <v>2016</v>
      </c>
      <c r="L767" s="2" t="s">
        <v>232</v>
      </c>
      <c r="M767" s="2">
        <v>2</v>
      </c>
      <c r="N767" s="2">
        <v>37.829000000000001</v>
      </c>
      <c r="O767" s="2" t="s">
        <v>14</v>
      </c>
      <c r="P767" s="2">
        <v>66.706000000000003</v>
      </c>
      <c r="Q767" s="2" t="s">
        <v>26</v>
      </c>
      <c r="R767" s="2">
        <v>2</v>
      </c>
      <c r="S767" s="2">
        <v>41.16</v>
      </c>
      <c r="T767" s="2" t="s">
        <v>14</v>
      </c>
      <c r="W767" s="5" t="str" cm="1">
        <f t="array" ref="W767">_xlfn.TEXTJOIN(", ",TRUE, IF(COUNTIF(G767,"*"&amp;Afferenti!$A$1:'Afferenti'!$A$46&amp;"*"), Afferenti!$A$1:'Afferenti'!$A$46, ""))</f>
        <v>MARINELLI</v>
      </c>
    </row>
    <row r="768" spans="1:23" x14ac:dyDescent="0.2">
      <c r="A768" s="2" t="s">
        <v>1703</v>
      </c>
      <c r="B768" s="2" t="s">
        <v>1704</v>
      </c>
      <c r="C768" s="2" t="s">
        <v>663</v>
      </c>
      <c r="E768" s="2" t="s">
        <v>280</v>
      </c>
      <c r="F768" s="2" t="s">
        <v>590</v>
      </c>
      <c r="G768" s="2" t="s">
        <v>1712</v>
      </c>
      <c r="H768" s="2">
        <v>2</v>
      </c>
      <c r="I768" s="2" t="s">
        <v>1713</v>
      </c>
      <c r="J768" s="2" t="s">
        <v>11</v>
      </c>
      <c r="K768" s="2">
        <v>2017</v>
      </c>
      <c r="L768" s="2" t="s">
        <v>1305</v>
      </c>
      <c r="M768" s="2">
        <v>22</v>
      </c>
      <c r="N768" s="2">
        <v>21.605</v>
      </c>
      <c r="O768" s="2" t="s">
        <v>13</v>
      </c>
      <c r="P768" s="2">
        <v>6.28</v>
      </c>
      <c r="Q768" s="2" t="s">
        <v>13</v>
      </c>
      <c r="R768" s="2">
        <v>21</v>
      </c>
      <c r="S768" s="2">
        <v>21.66</v>
      </c>
      <c r="T768" s="2" t="s">
        <v>13</v>
      </c>
      <c r="U768" s="2">
        <v>14.361701999999999</v>
      </c>
      <c r="V768" s="2" t="s">
        <v>13</v>
      </c>
      <c r="W768" s="5" t="str" cm="1">
        <f t="array" ref="W768">_xlfn.TEXTJOIN(", ",TRUE, IF(COUNTIF(G768,"*"&amp;Afferenti!$A$1:'Afferenti'!$A$46&amp;"*"), Afferenti!$A$1:'Afferenti'!$A$46, ""))</f>
        <v>MARINELLI</v>
      </c>
    </row>
    <row r="769" spans="1:23" x14ac:dyDescent="0.2">
      <c r="A769" s="2" t="s">
        <v>1703</v>
      </c>
      <c r="B769" s="2" t="s">
        <v>1704</v>
      </c>
      <c r="C769" s="2" t="s">
        <v>663</v>
      </c>
      <c r="E769" s="2" t="s">
        <v>280</v>
      </c>
      <c r="F769" s="2" t="s">
        <v>590</v>
      </c>
      <c r="G769" s="2" t="s">
        <v>1714</v>
      </c>
      <c r="H769" s="2">
        <v>2</v>
      </c>
      <c r="I769" s="2" t="s">
        <v>1715</v>
      </c>
      <c r="J769" s="2" t="s">
        <v>109</v>
      </c>
      <c r="K769" s="2">
        <v>2019</v>
      </c>
      <c r="L769" s="2" t="s">
        <v>232</v>
      </c>
      <c r="M769" s="2">
        <v>2</v>
      </c>
      <c r="N769" s="2">
        <v>22.591000000000001</v>
      </c>
      <c r="O769" s="2" t="s">
        <v>13</v>
      </c>
      <c r="P769" s="2">
        <v>55.136000000000003</v>
      </c>
      <c r="Q769" s="2" t="s">
        <v>26</v>
      </c>
      <c r="W769" s="5" t="str" cm="1">
        <f t="array" ref="W769">_xlfn.TEXTJOIN(", ",TRUE, IF(COUNTIF(G769,"*"&amp;Afferenti!$A$1:'Afferenti'!$A$46&amp;"*"), Afferenti!$A$1:'Afferenti'!$A$46, ""))</f>
        <v>MARINELLI</v>
      </c>
    </row>
    <row r="770" spans="1:23" x14ac:dyDescent="0.2">
      <c r="A770" s="2" t="s">
        <v>1703</v>
      </c>
      <c r="B770" s="2" t="s">
        <v>1704</v>
      </c>
      <c r="C770" s="2" t="s">
        <v>663</v>
      </c>
      <c r="E770" s="2" t="s">
        <v>280</v>
      </c>
      <c r="F770" s="2" t="s">
        <v>590</v>
      </c>
      <c r="G770" s="2" t="s">
        <v>1291</v>
      </c>
      <c r="H770" s="2">
        <v>3</v>
      </c>
      <c r="I770" s="2" t="s">
        <v>1292</v>
      </c>
      <c r="J770" s="2" t="s">
        <v>109</v>
      </c>
      <c r="K770" s="2">
        <v>2019</v>
      </c>
      <c r="M770" s="2">
        <v>0</v>
      </c>
      <c r="N770" s="2">
        <v>46.369</v>
      </c>
      <c r="O770" s="2" t="s">
        <v>14</v>
      </c>
      <c r="P770" s="2">
        <v>67.906999999999996</v>
      </c>
      <c r="Q770" s="2" t="s">
        <v>26</v>
      </c>
      <c r="R770" s="2">
        <v>0</v>
      </c>
      <c r="S770" s="2">
        <v>100</v>
      </c>
      <c r="T770" s="2" t="s">
        <v>33</v>
      </c>
      <c r="W770" s="5" t="str" cm="1">
        <f t="array" ref="W770">_xlfn.TEXTJOIN(", ",TRUE, IF(COUNTIF(G770,"*"&amp;Afferenti!$A$1:'Afferenti'!$A$46&amp;"*"), Afferenti!$A$1:'Afferenti'!$A$46, ""))</f>
        <v>MARINELLI, MARIOTTI</v>
      </c>
    </row>
    <row r="771" spans="1:23" x14ac:dyDescent="0.2">
      <c r="A771" s="2" t="s">
        <v>1703</v>
      </c>
      <c r="B771" s="2" t="s">
        <v>1704</v>
      </c>
      <c r="C771" s="2" t="s">
        <v>663</v>
      </c>
      <c r="E771" s="2" t="s">
        <v>280</v>
      </c>
      <c r="F771" s="2" t="s">
        <v>590</v>
      </c>
      <c r="G771" s="2" t="s">
        <v>1295</v>
      </c>
      <c r="H771" s="2">
        <v>4</v>
      </c>
      <c r="I771" s="2" t="s">
        <v>1296</v>
      </c>
      <c r="J771" s="2" t="s">
        <v>11</v>
      </c>
      <c r="K771" s="2">
        <v>2015</v>
      </c>
      <c r="L771" s="2" t="s">
        <v>1297</v>
      </c>
      <c r="M771" s="2">
        <v>2</v>
      </c>
      <c r="N771" s="2">
        <v>78.763000000000005</v>
      </c>
      <c r="O771" s="2" t="s">
        <v>33</v>
      </c>
      <c r="P771" s="2">
        <v>9.9</v>
      </c>
      <c r="Q771" s="2" t="s">
        <v>13</v>
      </c>
      <c r="R771" s="2">
        <v>2</v>
      </c>
      <c r="S771" s="2">
        <v>90.51</v>
      </c>
      <c r="T771" s="2" t="s">
        <v>33</v>
      </c>
      <c r="U771" s="2">
        <v>21.033999999999999</v>
      </c>
      <c r="V771" s="2" t="s">
        <v>13</v>
      </c>
      <c r="W771" s="5" t="str" cm="1">
        <f t="array" ref="W771">_xlfn.TEXTJOIN(", ",TRUE, IF(COUNTIF(G771,"*"&amp;Afferenti!$A$1:'Afferenti'!$A$46&amp;"*"), Afferenti!$A$1:'Afferenti'!$A$46, ""))</f>
        <v>MARINELLI, MARIOTTI</v>
      </c>
    </row>
    <row r="772" spans="1:23" x14ac:dyDescent="0.2">
      <c r="A772" s="2" t="s">
        <v>1703</v>
      </c>
      <c r="B772" s="2" t="s">
        <v>1704</v>
      </c>
      <c r="C772" s="2" t="s">
        <v>663</v>
      </c>
      <c r="E772" s="2" t="s">
        <v>280</v>
      </c>
      <c r="F772" s="2" t="s">
        <v>590</v>
      </c>
      <c r="G772" s="2" t="s">
        <v>1298</v>
      </c>
      <c r="H772" s="2">
        <v>4</v>
      </c>
      <c r="I772" s="2" t="s">
        <v>1299</v>
      </c>
      <c r="J772" s="2" t="s">
        <v>11</v>
      </c>
      <c r="K772" s="2">
        <v>2018</v>
      </c>
      <c r="L772" s="2" t="s">
        <v>58</v>
      </c>
      <c r="W772" s="5" t="str" cm="1">
        <f t="array" ref="W772">_xlfn.TEXTJOIN(", ",TRUE, IF(COUNTIF(G772,"*"&amp;Afferenti!$A$1:'Afferenti'!$A$46&amp;"*"), Afferenti!$A$1:'Afferenti'!$A$46, ""))</f>
        <v>MARINELLI, MARIOTTI</v>
      </c>
    </row>
    <row r="773" spans="1:23" x14ac:dyDescent="0.2">
      <c r="A773" s="2" t="s">
        <v>1703</v>
      </c>
      <c r="B773" s="2" t="s">
        <v>1704</v>
      </c>
      <c r="C773" s="2" t="s">
        <v>663</v>
      </c>
      <c r="E773" s="2" t="s">
        <v>280</v>
      </c>
      <c r="F773" s="2" t="s">
        <v>590</v>
      </c>
      <c r="G773" s="2" t="s">
        <v>1300</v>
      </c>
      <c r="H773" s="2">
        <v>4</v>
      </c>
      <c r="I773" s="2" t="s">
        <v>1301</v>
      </c>
      <c r="J773" s="2" t="s">
        <v>11</v>
      </c>
      <c r="K773" s="2">
        <v>2016</v>
      </c>
      <c r="L773" s="2" t="s">
        <v>1302</v>
      </c>
      <c r="M773" s="2">
        <v>24</v>
      </c>
      <c r="N773" s="2">
        <v>21.257999999999999</v>
      </c>
      <c r="O773" s="2" t="s">
        <v>13</v>
      </c>
      <c r="P773" s="2">
        <v>41.273000000000003</v>
      </c>
      <c r="Q773" s="2" t="s">
        <v>14</v>
      </c>
      <c r="R773" s="2">
        <v>21</v>
      </c>
      <c r="S773" s="2">
        <v>24.48</v>
      </c>
      <c r="T773" s="2" t="s">
        <v>13</v>
      </c>
      <c r="U773" s="2">
        <v>53.804347999999997</v>
      </c>
      <c r="V773" s="2" t="s">
        <v>26</v>
      </c>
      <c r="W773" s="5" t="str" cm="1">
        <f t="array" ref="W773">_xlfn.TEXTJOIN(", ",TRUE, IF(COUNTIF(G773,"*"&amp;Afferenti!$A$1:'Afferenti'!$A$46&amp;"*"), Afferenti!$A$1:'Afferenti'!$A$46, ""))</f>
        <v>MARINELLI, MARIOTTI</v>
      </c>
    </row>
    <row r="774" spans="1:23" x14ac:dyDescent="0.2">
      <c r="A774" s="2" t="s">
        <v>1703</v>
      </c>
      <c r="B774" s="2" t="s">
        <v>1704</v>
      </c>
      <c r="C774" s="2" t="s">
        <v>663</v>
      </c>
      <c r="E774" s="2" t="s">
        <v>280</v>
      </c>
      <c r="F774" s="2" t="s">
        <v>590</v>
      </c>
      <c r="G774" s="2" t="s">
        <v>1303</v>
      </c>
      <c r="H774" s="2">
        <v>6</v>
      </c>
      <c r="I774" s="2" t="s">
        <v>1304</v>
      </c>
      <c r="J774" s="2" t="s">
        <v>11</v>
      </c>
      <c r="K774" s="2">
        <v>2017</v>
      </c>
      <c r="L774" s="2" t="s">
        <v>1305</v>
      </c>
      <c r="M774" s="2">
        <v>2</v>
      </c>
      <c r="N774" s="2">
        <v>81.185000000000002</v>
      </c>
      <c r="O774" s="2" t="s">
        <v>33</v>
      </c>
      <c r="P774" s="2">
        <v>6.28</v>
      </c>
      <c r="Q774" s="2" t="s">
        <v>13</v>
      </c>
      <c r="R774" s="2">
        <v>2</v>
      </c>
      <c r="S774" s="2">
        <v>85.81</v>
      </c>
      <c r="T774" s="2" t="s">
        <v>33</v>
      </c>
      <c r="U774" s="2">
        <v>14.361701999999999</v>
      </c>
      <c r="V774" s="2" t="s">
        <v>13</v>
      </c>
      <c r="W774" s="5" t="str" cm="1">
        <f t="array" ref="W774">_xlfn.TEXTJOIN(", ",TRUE, IF(COUNTIF(G774,"*"&amp;Afferenti!$A$1:'Afferenti'!$A$46&amp;"*"), Afferenti!$A$1:'Afferenti'!$A$46, ""))</f>
        <v>MARINELLI, MARIOTTI</v>
      </c>
    </row>
    <row r="775" spans="1:23" x14ac:dyDescent="0.2">
      <c r="A775" s="2" t="s">
        <v>1703</v>
      </c>
      <c r="B775" s="2" t="s">
        <v>1704</v>
      </c>
      <c r="C775" s="2" t="s">
        <v>663</v>
      </c>
      <c r="E775" s="2" t="s">
        <v>280</v>
      </c>
      <c r="F775" s="2" t="s">
        <v>590</v>
      </c>
      <c r="G775" s="2" t="s">
        <v>1308</v>
      </c>
      <c r="H775" s="2">
        <v>7</v>
      </c>
      <c r="I775" s="2" t="s">
        <v>1309</v>
      </c>
      <c r="J775" s="2" t="s">
        <v>11</v>
      </c>
      <c r="K775" s="2">
        <v>2017</v>
      </c>
      <c r="L775" s="2" t="s">
        <v>41</v>
      </c>
      <c r="M775" s="2">
        <v>8</v>
      </c>
      <c r="N775" s="2">
        <v>72.861000000000004</v>
      </c>
      <c r="O775" s="2" t="s">
        <v>26</v>
      </c>
      <c r="P775" s="2">
        <v>45.238999999999997</v>
      </c>
      <c r="Q775" s="2" t="s">
        <v>14</v>
      </c>
      <c r="R775" s="2">
        <v>9</v>
      </c>
      <c r="S775" s="2">
        <v>42.97</v>
      </c>
      <c r="T775" s="2" t="s">
        <v>14</v>
      </c>
      <c r="U775" s="2">
        <v>17.96875</v>
      </c>
      <c r="V775" s="2" t="s">
        <v>13</v>
      </c>
      <c r="W775" s="5" t="str" cm="1">
        <f t="array" ref="W775">_xlfn.TEXTJOIN(", ",TRUE, IF(COUNTIF(G775,"*"&amp;Afferenti!$A$1:'Afferenti'!$A$46&amp;"*"), Afferenti!$A$1:'Afferenti'!$A$46, ""))</f>
        <v>MARINELLI, MARIOTTI</v>
      </c>
    </row>
    <row r="776" spans="1:23" x14ac:dyDescent="0.2">
      <c r="A776" s="2" t="s">
        <v>1703</v>
      </c>
      <c r="B776" s="2" t="s">
        <v>1704</v>
      </c>
      <c r="C776" s="2" t="s">
        <v>663</v>
      </c>
      <c r="E776" s="2" t="s">
        <v>280</v>
      </c>
      <c r="F776" s="2" t="s">
        <v>590</v>
      </c>
      <c r="G776" s="2" t="s">
        <v>1980</v>
      </c>
      <c r="H776" s="2">
        <v>8</v>
      </c>
      <c r="I776" s="2" t="s">
        <v>57</v>
      </c>
      <c r="J776" s="2" t="s">
        <v>11</v>
      </c>
      <c r="K776" s="2">
        <v>2018</v>
      </c>
      <c r="L776" s="2" t="s">
        <v>58</v>
      </c>
      <c r="W776" s="5" t="str" cm="1">
        <f t="array" ref="W776">_xlfn.TEXTJOIN(", ",TRUE, IF(COUNTIF(G776,"*"&amp;Afferenti!$A$1:'Afferenti'!$A$46&amp;"*"), Afferenti!$A$1:'Afferenti'!$A$46, ""))</f>
        <v>MARINELLI, MARIOTTI, VITI C</v>
      </c>
    </row>
    <row r="777" spans="1:23" x14ac:dyDescent="0.2">
      <c r="A777" s="2" t="s">
        <v>1703</v>
      </c>
      <c r="B777" s="2" t="s">
        <v>1704</v>
      </c>
      <c r="C777" s="2" t="s">
        <v>663</v>
      </c>
      <c r="E777" s="2" t="s">
        <v>280</v>
      </c>
      <c r="F777" s="2" t="s">
        <v>590</v>
      </c>
      <c r="G777" s="2" t="s">
        <v>1310</v>
      </c>
      <c r="H777" s="2">
        <v>10</v>
      </c>
      <c r="I777" s="2" t="s">
        <v>1311</v>
      </c>
      <c r="J777" s="2" t="s">
        <v>109</v>
      </c>
      <c r="K777" s="2">
        <v>2017</v>
      </c>
      <c r="M777" s="2">
        <v>0</v>
      </c>
      <c r="N777" s="2">
        <v>51.902000000000001</v>
      </c>
      <c r="O777" s="2" t="s">
        <v>26</v>
      </c>
      <c r="P777" s="2">
        <v>63.395000000000003</v>
      </c>
      <c r="Q777" s="2" t="s">
        <v>26</v>
      </c>
      <c r="R777" s="2">
        <v>0</v>
      </c>
      <c r="S777" s="2">
        <v>100</v>
      </c>
      <c r="T777" s="2" t="s">
        <v>33</v>
      </c>
      <c r="W777" s="5" t="str" cm="1">
        <f t="array" ref="W777">_xlfn.TEXTJOIN(", ",TRUE, IF(COUNTIF(G777,"*"&amp;Afferenti!$A$1:'Afferenti'!$A$46&amp;"*"), Afferenti!$A$1:'Afferenti'!$A$46, ""))</f>
        <v>BEVILACQUA, BIANCALANA, MARINELLI, MARIOTTI</v>
      </c>
    </row>
    <row r="778" spans="1:23" x14ac:dyDescent="0.2">
      <c r="A778" s="2" t="s">
        <v>1265</v>
      </c>
      <c r="B778" s="2" t="s">
        <v>1266</v>
      </c>
      <c r="C778" s="2" t="s">
        <v>1267</v>
      </c>
      <c r="E778" s="2" t="s">
        <v>280</v>
      </c>
      <c r="F778" s="2" t="s">
        <v>590</v>
      </c>
      <c r="G778" s="2" t="s">
        <v>1268</v>
      </c>
      <c r="H778" s="2">
        <v>1</v>
      </c>
      <c r="I778" s="2" t="s">
        <v>1269</v>
      </c>
      <c r="J778" s="2" t="s">
        <v>11</v>
      </c>
      <c r="K778" s="2">
        <v>2018</v>
      </c>
      <c r="L778" s="2" t="s">
        <v>232</v>
      </c>
      <c r="M778" s="2">
        <v>1</v>
      </c>
      <c r="N778" s="2">
        <v>44.677999999999997</v>
      </c>
      <c r="O778" s="2" t="s">
        <v>14</v>
      </c>
      <c r="P778" s="2">
        <v>60.323</v>
      </c>
      <c r="Q778" s="2" t="s">
        <v>26</v>
      </c>
      <c r="R778" s="2">
        <v>1</v>
      </c>
      <c r="S778" s="2">
        <v>51.96</v>
      </c>
      <c r="T778" s="2" t="s">
        <v>26</v>
      </c>
      <c r="W778" s="5" t="str" cm="1">
        <f t="array" ref="W778">_xlfn.TEXTJOIN(", ",TRUE, IF(COUNTIF(G778,"*"&amp;Afferenti!$A$1:'Afferenti'!$A$46&amp;"*"), Afferenti!$A$1:'Afferenti'!$A$46, ""))</f>
        <v>MARIOTTI</v>
      </c>
    </row>
    <row r="779" spans="1:23" x14ac:dyDescent="0.2">
      <c r="A779" s="2" t="s">
        <v>1265</v>
      </c>
      <c r="B779" s="2" t="s">
        <v>1266</v>
      </c>
      <c r="C779" s="2" t="s">
        <v>1267</v>
      </c>
      <c r="E779" s="2" t="s">
        <v>280</v>
      </c>
      <c r="F779" s="2" t="s">
        <v>590</v>
      </c>
      <c r="G779" s="2" t="s">
        <v>1268</v>
      </c>
      <c r="H779" s="2">
        <v>1</v>
      </c>
      <c r="I779" s="2" t="s">
        <v>1270</v>
      </c>
      <c r="J779" s="2" t="s">
        <v>11</v>
      </c>
      <c r="K779" s="2">
        <v>2016</v>
      </c>
      <c r="L779" s="2" t="s">
        <v>1271</v>
      </c>
      <c r="M779" s="2">
        <v>7</v>
      </c>
      <c r="N779" s="2">
        <v>54.122999999999998</v>
      </c>
      <c r="O779" s="2" t="s">
        <v>26</v>
      </c>
      <c r="P779" s="2">
        <v>53.179000000000002</v>
      </c>
      <c r="Q779" s="2" t="s">
        <v>26</v>
      </c>
      <c r="R779" s="2">
        <v>7</v>
      </c>
      <c r="S779" s="2">
        <v>63.2</v>
      </c>
      <c r="T779" s="2" t="s">
        <v>26</v>
      </c>
      <c r="U779" s="2">
        <v>52.586210000000001</v>
      </c>
      <c r="V779" s="2" t="s">
        <v>26</v>
      </c>
      <c r="W779" s="5" t="str" cm="1">
        <f t="array" ref="W779">_xlfn.TEXTJOIN(", ",TRUE, IF(COUNTIF(G779,"*"&amp;Afferenti!$A$1:'Afferenti'!$A$46&amp;"*"), Afferenti!$A$1:'Afferenti'!$A$46, ""))</f>
        <v>MARIOTTI</v>
      </c>
    </row>
    <row r="780" spans="1:23" x14ac:dyDescent="0.2">
      <c r="A780" s="2" t="s">
        <v>1265</v>
      </c>
      <c r="B780" s="2" t="s">
        <v>1266</v>
      </c>
      <c r="C780" s="2" t="s">
        <v>1267</v>
      </c>
      <c r="E780" s="2" t="s">
        <v>280</v>
      </c>
      <c r="F780" s="2" t="s">
        <v>590</v>
      </c>
      <c r="G780" s="2" t="s">
        <v>1268</v>
      </c>
      <c r="H780" s="2">
        <v>1</v>
      </c>
      <c r="I780" s="2" t="s">
        <v>1272</v>
      </c>
      <c r="J780" s="2" t="s">
        <v>109</v>
      </c>
      <c r="K780" s="2">
        <v>2015</v>
      </c>
      <c r="M780" s="2">
        <v>0</v>
      </c>
      <c r="N780" s="2">
        <v>54.837000000000003</v>
      </c>
      <c r="O780" s="2" t="s">
        <v>26</v>
      </c>
      <c r="P780" s="2">
        <v>60.792000000000002</v>
      </c>
      <c r="Q780" s="2" t="s">
        <v>26</v>
      </c>
      <c r="R780" s="2">
        <v>0</v>
      </c>
      <c r="S780" s="2">
        <v>100</v>
      </c>
      <c r="T780" s="2" t="s">
        <v>33</v>
      </c>
      <c r="W780" s="5" t="str" cm="1">
        <f t="array" ref="W780">_xlfn.TEXTJOIN(", ",TRUE, IF(COUNTIF(G780,"*"&amp;Afferenti!$A$1:'Afferenti'!$A$46&amp;"*"), Afferenti!$A$1:'Afferenti'!$A$46, ""))</f>
        <v>MARIOTTI</v>
      </c>
    </row>
    <row r="781" spans="1:23" x14ac:dyDescent="0.2">
      <c r="A781" s="2" t="s">
        <v>1265</v>
      </c>
      <c r="B781" s="2" t="s">
        <v>1266</v>
      </c>
      <c r="C781" s="2" t="s">
        <v>1267</v>
      </c>
      <c r="E781" s="2" t="s">
        <v>280</v>
      </c>
      <c r="F781" s="2" t="s">
        <v>590</v>
      </c>
      <c r="G781" s="2" t="s">
        <v>1268</v>
      </c>
      <c r="H781" s="2">
        <v>1</v>
      </c>
      <c r="I781" s="2" t="s">
        <v>1273</v>
      </c>
      <c r="J781" s="2" t="s">
        <v>11</v>
      </c>
      <c r="K781" s="2">
        <v>2016</v>
      </c>
      <c r="L781" s="2" t="s">
        <v>1274</v>
      </c>
      <c r="M781" s="2">
        <v>2</v>
      </c>
      <c r="N781" s="2">
        <v>84.415999999999997</v>
      </c>
      <c r="O781" s="2" t="s">
        <v>33</v>
      </c>
      <c r="P781" s="2">
        <v>90.516999999999996</v>
      </c>
      <c r="Q781" s="2" t="s">
        <v>33</v>
      </c>
      <c r="R781" s="2">
        <v>1</v>
      </c>
      <c r="S781" s="2">
        <v>95.55</v>
      </c>
      <c r="T781" s="2" t="s">
        <v>33</v>
      </c>
      <c r="U781" s="2">
        <v>61.746986</v>
      </c>
      <c r="V781" s="2" t="s">
        <v>26</v>
      </c>
      <c r="W781" s="5" t="str" cm="1">
        <f t="array" ref="W781">_xlfn.TEXTJOIN(", ",TRUE, IF(COUNTIF(G781,"*"&amp;Afferenti!$A$1:'Afferenti'!$A$46&amp;"*"), Afferenti!$A$1:'Afferenti'!$A$46, ""))</f>
        <v>MARIOTTI</v>
      </c>
    </row>
    <row r="782" spans="1:23" x14ac:dyDescent="0.2">
      <c r="A782" s="2" t="s">
        <v>1265</v>
      </c>
      <c r="B782" s="2" t="s">
        <v>1266</v>
      </c>
      <c r="C782" s="2" t="s">
        <v>1267</v>
      </c>
      <c r="E782" s="2" t="s">
        <v>280</v>
      </c>
      <c r="F782" s="2" t="s">
        <v>590</v>
      </c>
      <c r="G782" s="2" t="s">
        <v>1268</v>
      </c>
      <c r="H782" s="2">
        <v>1</v>
      </c>
      <c r="I782" s="2" t="s">
        <v>1275</v>
      </c>
      <c r="J782" s="2" t="s">
        <v>109</v>
      </c>
      <c r="K782" s="2">
        <v>2018</v>
      </c>
      <c r="L782" s="2" t="s">
        <v>1276</v>
      </c>
      <c r="M782" s="2">
        <v>0</v>
      </c>
      <c r="N782" s="2">
        <v>65.099999999999994</v>
      </c>
      <c r="O782" s="2" t="s">
        <v>26</v>
      </c>
      <c r="P782" s="2">
        <v>81.111000000000004</v>
      </c>
      <c r="Q782" s="2" t="s">
        <v>33</v>
      </c>
      <c r="R782" s="2">
        <v>0</v>
      </c>
      <c r="S782" s="2">
        <v>100</v>
      </c>
      <c r="T782" s="2" t="s">
        <v>33</v>
      </c>
      <c r="W782" s="5" t="str" cm="1">
        <f t="array" ref="W782">_xlfn.TEXTJOIN(", ",TRUE, IF(COUNTIF(G782,"*"&amp;Afferenti!$A$1:'Afferenti'!$A$46&amp;"*"), Afferenti!$A$1:'Afferenti'!$A$46, ""))</f>
        <v>MARIOTTI</v>
      </c>
    </row>
    <row r="783" spans="1:23" x14ac:dyDescent="0.2">
      <c r="A783" s="2" t="s">
        <v>1265</v>
      </c>
      <c r="B783" s="2" t="s">
        <v>1266</v>
      </c>
      <c r="C783" s="2" t="s">
        <v>1267</v>
      </c>
      <c r="E783" s="2" t="s">
        <v>280</v>
      </c>
      <c r="F783" s="2" t="s">
        <v>590</v>
      </c>
      <c r="G783" s="2" t="s">
        <v>1277</v>
      </c>
      <c r="H783" s="2">
        <v>2</v>
      </c>
      <c r="I783" s="2" t="s">
        <v>1278</v>
      </c>
      <c r="J783" s="2" t="s">
        <v>11</v>
      </c>
      <c r="K783" s="2">
        <v>2016</v>
      </c>
      <c r="L783" s="2" t="s">
        <v>1279</v>
      </c>
      <c r="M783" s="2">
        <v>3</v>
      </c>
      <c r="N783" s="2">
        <v>75.177999999999997</v>
      </c>
      <c r="O783" s="2" t="s">
        <v>33</v>
      </c>
      <c r="P783" s="2">
        <v>70.384</v>
      </c>
      <c r="Q783" s="2" t="s">
        <v>26</v>
      </c>
      <c r="R783" s="2">
        <v>3</v>
      </c>
      <c r="S783" s="2">
        <v>75.73</v>
      </c>
      <c r="T783" s="2" t="s">
        <v>33</v>
      </c>
      <c r="U783" s="2">
        <v>79.761899999999997</v>
      </c>
      <c r="V783" s="2" t="s">
        <v>33</v>
      </c>
      <c r="W783" s="5" t="str" cm="1">
        <f t="array" ref="W783">_xlfn.TEXTJOIN(", ",TRUE, IF(COUNTIF(G783,"*"&amp;Afferenti!$A$1:'Afferenti'!$A$46&amp;"*"), Afferenti!$A$1:'Afferenti'!$A$46, ""))</f>
        <v>MARIOTTI</v>
      </c>
    </row>
    <row r="784" spans="1:23" x14ac:dyDescent="0.2">
      <c r="A784" s="2" t="s">
        <v>1265</v>
      </c>
      <c r="B784" s="2" t="s">
        <v>1266</v>
      </c>
      <c r="C784" s="2" t="s">
        <v>1267</v>
      </c>
      <c r="E784" s="2" t="s">
        <v>280</v>
      </c>
      <c r="F784" s="2" t="s">
        <v>590</v>
      </c>
      <c r="G784" s="2" t="s">
        <v>1280</v>
      </c>
      <c r="H784" s="2">
        <v>2</v>
      </c>
      <c r="I784" s="2" t="s">
        <v>1281</v>
      </c>
      <c r="J784" s="2" t="s">
        <v>11</v>
      </c>
      <c r="K784" s="2">
        <v>2019</v>
      </c>
      <c r="L784" s="2" t="s">
        <v>207</v>
      </c>
      <c r="M784" s="2">
        <v>3</v>
      </c>
      <c r="N784" s="2">
        <v>58.625999999999998</v>
      </c>
      <c r="O784" s="2" t="s">
        <v>26</v>
      </c>
      <c r="P784" s="2">
        <v>67.239000000000004</v>
      </c>
      <c r="Q784" s="2" t="s">
        <v>26</v>
      </c>
      <c r="R784" s="2">
        <v>11</v>
      </c>
      <c r="S784" s="2">
        <v>15.18</v>
      </c>
      <c r="T784" s="2" t="s">
        <v>13</v>
      </c>
      <c r="U784" s="2">
        <v>71.052634999999995</v>
      </c>
      <c r="V784" s="2" t="s">
        <v>26</v>
      </c>
      <c r="W784" s="5" t="str" cm="1">
        <f t="array" ref="W784">_xlfn.TEXTJOIN(", ",TRUE, IF(COUNTIF(G784,"*"&amp;Afferenti!$A$1:'Afferenti'!$A$46&amp;"*"), Afferenti!$A$1:'Afferenti'!$A$46, ""))</f>
        <v>MARIOTTI</v>
      </c>
    </row>
    <row r="785" spans="1:23" x14ac:dyDescent="0.2">
      <c r="A785" s="2" t="s">
        <v>1265</v>
      </c>
      <c r="B785" s="2" t="s">
        <v>1266</v>
      </c>
      <c r="C785" s="2" t="s">
        <v>1267</v>
      </c>
      <c r="E785" s="2" t="s">
        <v>280</v>
      </c>
      <c r="F785" s="2" t="s">
        <v>590</v>
      </c>
      <c r="G785" s="2" t="s">
        <v>1280</v>
      </c>
      <c r="H785" s="2">
        <v>2</v>
      </c>
      <c r="I785" s="2" t="s">
        <v>1282</v>
      </c>
      <c r="J785" s="2" t="s">
        <v>11</v>
      </c>
      <c r="K785" s="2">
        <v>2018</v>
      </c>
      <c r="L785" s="2" t="s">
        <v>207</v>
      </c>
      <c r="M785" s="2">
        <v>3</v>
      </c>
      <c r="N785" s="2">
        <v>54.616999999999997</v>
      </c>
      <c r="O785" s="2" t="s">
        <v>26</v>
      </c>
      <c r="P785" s="2">
        <v>53.072000000000003</v>
      </c>
      <c r="Q785" s="2" t="s">
        <v>26</v>
      </c>
      <c r="R785" s="2">
        <v>2</v>
      </c>
      <c r="S785" s="2">
        <v>62</v>
      </c>
      <c r="T785" s="2" t="s">
        <v>26</v>
      </c>
      <c r="U785" s="2">
        <v>81.578999999999994</v>
      </c>
      <c r="V785" s="2" t="s">
        <v>33</v>
      </c>
      <c r="W785" s="5" t="str" cm="1">
        <f t="array" ref="W785">_xlfn.TEXTJOIN(", ",TRUE, IF(COUNTIF(G785,"*"&amp;Afferenti!$A$1:'Afferenti'!$A$46&amp;"*"), Afferenti!$A$1:'Afferenti'!$A$46, ""))</f>
        <v>MARIOTTI</v>
      </c>
    </row>
    <row r="786" spans="1:23" x14ac:dyDescent="0.2">
      <c r="A786" s="2" t="s">
        <v>1265</v>
      </c>
      <c r="B786" s="2" t="s">
        <v>1266</v>
      </c>
      <c r="C786" s="2" t="s">
        <v>1267</v>
      </c>
      <c r="E786" s="2" t="s">
        <v>280</v>
      </c>
      <c r="F786" s="2" t="s">
        <v>590</v>
      </c>
      <c r="G786" s="2" t="s">
        <v>1280</v>
      </c>
      <c r="H786" s="2">
        <v>2</v>
      </c>
      <c r="I786" s="2" t="s">
        <v>1283</v>
      </c>
      <c r="J786" s="2" t="s">
        <v>11</v>
      </c>
      <c r="K786" s="2">
        <v>2017</v>
      </c>
      <c r="L786" s="2" t="s">
        <v>1271</v>
      </c>
      <c r="M786" s="2">
        <v>6</v>
      </c>
      <c r="N786" s="2">
        <v>59.896999999999998</v>
      </c>
      <c r="O786" s="2" t="s">
        <v>26</v>
      </c>
      <c r="P786" s="2">
        <v>53.752000000000002</v>
      </c>
      <c r="Q786" s="2" t="s">
        <v>26</v>
      </c>
      <c r="R786" s="2">
        <v>6</v>
      </c>
      <c r="S786" s="2">
        <v>66.89</v>
      </c>
      <c r="T786" s="2" t="s">
        <v>26</v>
      </c>
      <c r="U786" s="2">
        <v>59.836067</v>
      </c>
      <c r="V786" s="2" t="s">
        <v>26</v>
      </c>
      <c r="W786" s="5" t="str" cm="1">
        <f t="array" ref="W786">_xlfn.TEXTJOIN(", ",TRUE, IF(COUNTIF(G786,"*"&amp;Afferenti!$A$1:'Afferenti'!$A$46&amp;"*"), Afferenti!$A$1:'Afferenti'!$A$46, ""))</f>
        <v>MARIOTTI</v>
      </c>
    </row>
    <row r="787" spans="1:23" x14ac:dyDescent="0.2">
      <c r="A787" s="2" t="s">
        <v>1265</v>
      </c>
      <c r="B787" s="2" t="s">
        <v>1266</v>
      </c>
      <c r="C787" s="2" t="s">
        <v>1267</v>
      </c>
      <c r="E787" s="2" t="s">
        <v>280</v>
      </c>
      <c r="F787" s="2" t="s">
        <v>590</v>
      </c>
      <c r="G787" s="2" t="s">
        <v>1284</v>
      </c>
      <c r="H787" s="2">
        <v>2</v>
      </c>
      <c r="I787" s="2" t="s">
        <v>1285</v>
      </c>
      <c r="J787" s="2" t="s">
        <v>43</v>
      </c>
      <c r="K787" s="2">
        <v>2017</v>
      </c>
      <c r="W787" s="5" t="str" cm="1">
        <f t="array" ref="W787">_xlfn.TEXTJOIN(", ",TRUE, IF(COUNTIF(G787,"*"&amp;Afferenti!$A$1:'Afferenti'!$A$46&amp;"*"), Afferenti!$A$1:'Afferenti'!$A$46, ""))</f>
        <v>MARIOTTI</v>
      </c>
    </row>
    <row r="788" spans="1:23" x14ac:dyDescent="0.2">
      <c r="A788" s="2" t="s">
        <v>1265</v>
      </c>
      <c r="B788" s="2" t="s">
        <v>1266</v>
      </c>
      <c r="C788" s="2" t="s">
        <v>1267</v>
      </c>
      <c r="E788" s="2" t="s">
        <v>280</v>
      </c>
      <c r="F788" s="2" t="s">
        <v>590</v>
      </c>
      <c r="G788" s="2" t="s">
        <v>1284</v>
      </c>
      <c r="H788" s="2">
        <v>2</v>
      </c>
      <c r="I788" s="2" t="s">
        <v>1286</v>
      </c>
      <c r="J788" s="2" t="s">
        <v>11</v>
      </c>
      <c r="K788" s="2">
        <v>2015</v>
      </c>
      <c r="L788" s="2" t="s">
        <v>1287</v>
      </c>
      <c r="W788" s="5" t="str" cm="1">
        <f t="array" ref="W788">_xlfn.TEXTJOIN(", ",TRUE, IF(COUNTIF(G788,"*"&amp;Afferenti!$A$1:'Afferenti'!$A$46&amp;"*"), Afferenti!$A$1:'Afferenti'!$A$46, ""))</f>
        <v>MARIOTTI</v>
      </c>
    </row>
    <row r="789" spans="1:23" x14ac:dyDescent="0.2">
      <c r="A789" s="2" t="s">
        <v>1265</v>
      </c>
      <c r="B789" s="2" t="s">
        <v>1266</v>
      </c>
      <c r="C789" s="2" t="s">
        <v>1267</v>
      </c>
      <c r="E789" s="2" t="s">
        <v>280</v>
      </c>
      <c r="F789" s="2" t="s">
        <v>590</v>
      </c>
      <c r="G789" s="2" t="s">
        <v>1288</v>
      </c>
      <c r="H789" s="2">
        <v>3</v>
      </c>
      <c r="I789" s="2" t="s">
        <v>1289</v>
      </c>
      <c r="J789" s="2" t="s">
        <v>11</v>
      </c>
      <c r="K789" s="2">
        <v>2016</v>
      </c>
      <c r="L789" s="2" t="s">
        <v>1290</v>
      </c>
      <c r="M789" s="2">
        <v>1</v>
      </c>
      <c r="N789" s="2">
        <v>87.572000000000003</v>
      </c>
      <c r="O789" s="2" t="s">
        <v>33</v>
      </c>
      <c r="P789" s="2">
        <v>67.052999999999997</v>
      </c>
      <c r="Q789" s="2" t="s">
        <v>26</v>
      </c>
      <c r="R789" s="2">
        <v>1</v>
      </c>
      <c r="S789" s="2">
        <v>92.81</v>
      </c>
      <c r="T789" s="2" t="s">
        <v>33</v>
      </c>
      <c r="U789" s="2">
        <v>66.847824000000003</v>
      </c>
      <c r="V789" s="2" t="s">
        <v>26</v>
      </c>
      <c r="W789" s="5" t="str" cm="1">
        <f t="array" ref="W789">_xlfn.TEXTJOIN(", ",TRUE, IF(COUNTIF(G789,"*"&amp;Afferenti!$A$1:'Afferenti'!$A$46&amp;"*"), Afferenti!$A$1:'Afferenti'!$A$46, ""))</f>
        <v>MARIOTTI</v>
      </c>
    </row>
    <row r="790" spans="1:23" x14ac:dyDescent="0.2">
      <c r="A790" s="2" t="s">
        <v>1265</v>
      </c>
      <c r="B790" s="2" t="s">
        <v>1266</v>
      </c>
      <c r="C790" s="2" t="s">
        <v>1267</v>
      </c>
      <c r="E790" s="2" t="s">
        <v>280</v>
      </c>
      <c r="F790" s="2" t="s">
        <v>590</v>
      </c>
      <c r="G790" s="2" t="s">
        <v>1291</v>
      </c>
      <c r="H790" s="2">
        <v>3</v>
      </c>
      <c r="I790" s="2" t="s">
        <v>1292</v>
      </c>
      <c r="J790" s="2" t="s">
        <v>109</v>
      </c>
      <c r="K790" s="2">
        <v>2019</v>
      </c>
      <c r="M790" s="2">
        <v>0</v>
      </c>
      <c r="N790" s="2">
        <v>46.369</v>
      </c>
      <c r="O790" s="2" t="s">
        <v>14</v>
      </c>
      <c r="P790" s="2">
        <v>67.906999999999996</v>
      </c>
      <c r="Q790" s="2" t="s">
        <v>26</v>
      </c>
      <c r="R790" s="2">
        <v>0</v>
      </c>
      <c r="S790" s="2">
        <v>100</v>
      </c>
      <c r="T790" s="2" t="s">
        <v>33</v>
      </c>
      <c r="W790" s="5" t="str" cm="1">
        <f t="array" ref="W790">_xlfn.TEXTJOIN(", ",TRUE, IF(COUNTIF(G790,"*"&amp;Afferenti!$A$1:'Afferenti'!$A$46&amp;"*"), Afferenti!$A$1:'Afferenti'!$A$46, ""))</f>
        <v>MARINELLI, MARIOTTI</v>
      </c>
    </row>
    <row r="791" spans="1:23" x14ac:dyDescent="0.2">
      <c r="A791" s="2" t="s">
        <v>1265</v>
      </c>
      <c r="B791" s="2" t="s">
        <v>1266</v>
      </c>
      <c r="C791" s="2" t="s">
        <v>1267</v>
      </c>
      <c r="E791" s="2" t="s">
        <v>280</v>
      </c>
      <c r="F791" s="2" t="s">
        <v>590</v>
      </c>
      <c r="G791" s="2" t="s">
        <v>1293</v>
      </c>
      <c r="H791" s="2">
        <v>3</v>
      </c>
      <c r="I791" s="2" t="s">
        <v>1294</v>
      </c>
      <c r="J791" s="2" t="s">
        <v>11</v>
      </c>
      <c r="K791" s="2">
        <v>2016</v>
      </c>
      <c r="L791" s="2" t="s">
        <v>230</v>
      </c>
      <c r="M791" s="2">
        <v>4</v>
      </c>
      <c r="N791" s="2">
        <v>26.164999999999999</v>
      </c>
      <c r="O791" s="2" t="s">
        <v>14</v>
      </c>
      <c r="P791" s="2">
        <v>45.822000000000003</v>
      </c>
      <c r="Q791" s="2" t="s">
        <v>14</v>
      </c>
      <c r="R791" s="2">
        <v>4</v>
      </c>
      <c r="S791" s="2">
        <v>77.36</v>
      </c>
      <c r="T791" s="2" t="s">
        <v>33</v>
      </c>
      <c r="U791" s="2">
        <v>68.103449999999995</v>
      </c>
      <c r="V791" s="2" t="s">
        <v>26</v>
      </c>
      <c r="W791" s="5" t="str" cm="1">
        <f t="array" ref="W791">_xlfn.TEXTJOIN(", ",TRUE, IF(COUNTIF(G791,"*"&amp;Afferenti!$A$1:'Afferenti'!$A$46&amp;"*"), Afferenti!$A$1:'Afferenti'!$A$46, ""))</f>
        <v>MARIOTTI</v>
      </c>
    </row>
    <row r="792" spans="1:23" x14ac:dyDescent="0.2">
      <c r="A792" s="2" t="s">
        <v>1265</v>
      </c>
      <c r="B792" s="2" t="s">
        <v>1266</v>
      </c>
      <c r="C792" s="2" t="s">
        <v>1267</v>
      </c>
      <c r="E792" s="2" t="s">
        <v>280</v>
      </c>
      <c r="F792" s="2" t="s">
        <v>590</v>
      </c>
      <c r="G792" s="2" t="s">
        <v>1295</v>
      </c>
      <c r="H792" s="2">
        <v>4</v>
      </c>
      <c r="I792" s="2" t="s">
        <v>1296</v>
      </c>
      <c r="J792" s="2" t="s">
        <v>11</v>
      </c>
      <c r="K792" s="2">
        <v>2015</v>
      </c>
      <c r="L792" s="2" t="s">
        <v>1297</v>
      </c>
      <c r="M792" s="2">
        <v>2</v>
      </c>
      <c r="N792" s="2">
        <v>78.763000000000005</v>
      </c>
      <c r="O792" s="2" t="s">
        <v>33</v>
      </c>
      <c r="P792" s="2">
        <v>9.9</v>
      </c>
      <c r="Q792" s="2" t="s">
        <v>13</v>
      </c>
      <c r="R792" s="2">
        <v>2</v>
      </c>
      <c r="S792" s="2">
        <v>90.51</v>
      </c>
      <c r="T792" s="2" t="s">
        <v>33</v>
      </c>
      <c r="U792" s="2">
        <v>21.033999999999999</v>
      </c>
      <c r="V792" s="2" t="s">
        <v>13</v>
      </c>
      <c r="W792" s="5" t="str" cm="1">
        <f t="array" ref="W792">_xlfn.TEXTJOIN(", ",TRUE, IF(COUNTIF(G792,"*"&amp;Afferenti!$A$1:'Afferenti'!$A$46&amp;"*"), Afferenti!$A$1:'Afferenti'!$A$46, ""))</f>
        <v>MARINELLI, MARIOTTI</v>
      </c>
    </row>
    <row r="793" spans="1:23" x14ac:dyDescent="0.2">
      <c r="A793" s="2" t="s">
        <v>1265</v>
      </c>
      <c r="B793" s="2" t="s">
        <v>1266</v>
      </c>
      <c r="C793" s="2" t="s">
        <v>1267</v>
      </c>
      <c r="E793" s="2" t="s">
        <v>280</v>
      </c>
      <c r="F793" s="2" t="s">
        <v>590</v>
      </c>
      <c r="G793" s="2" t="s">
        <v>1298</v>
      </c>
      <c r="H793" s="2">
        <v>4</v>
      </c>
      <c r="I793" s="2" t="s">
        <v>1299</v>
      </c>
      <c r="J793" s="2" t="s">
        <v>11</v>
      </c>
      <c r="K793" s="2">
        <v>2018</v>
      </c>
      <c r="L793" s="2" t="s">
        <v>58</v>
      </c>
      <c r="W793" s="5" t="str" cm="1">
        <f t="array" ref="W793">_xlfn.TEXTJOIN(", ",TRUE, IF(COUNTIF(G793,"*"&amp;Afferenti!$A$1:'Afferenti'!$A$46&amp;"*"), Afferenti!$A$1:'Afferenti'!$A$46, ""))</f>
        <v>MARINELLI, MARIOTTI</v>
      </c>
    </row>
    <row r="794" spans="1:23" x14ac:dyDescent="0.2">
      <c r="A794" s="2" t="s">
        <v>1265</v>
      </c>
      <c r="B794" s="2" t="s">
        <v>1266</v>
      </c>
      <c r="C794" s="2" t="s">
        <v>1267</v>
      </c>
      <c r="E794" s="2" t="s">
        <v>280</v>
      </c>
      <c r="F794" s="2" t="s">
        <v>590</v>
      </c>
      <c r="G794" s="2" t="s">
        <v>1300</v>
      </c>
      <c r="H794" s="2">
        <v>4</v>
      </c>
      <c r="I794" s="2" t="s">
        <v>1301</v>
      </c>
      <c r="J794" s="2" t="s">
        <v>11</v>
      </c>
      <c r="K794" s="2">
        <v>2016</v>
      </c>
      <c r="L794" s="2" t="s">
        <v>1302</v>
      </c>
      <c r="M794" s="2">
        <v>24</v>
      </c>
      <c r="N794" s="2">
        <v>21.257999999999999</v>
      </c>
      <c r="O794" s="2" t="s">
        <v>13</v>
      </c>
      <c r="P794" s="2">
        <v>41.273000000000003</v>
      </c>
      <c r="Q794" s="2" t="s">
        <v>14</v>
      </c>
      <c r="R794" s="2">
        <v>21</v>
      </c>
      <c r="S794" s="2">
        <v>24.48</v>
      </c>
      <c r="T794" s="2" t="s">
        <v>13</v>
      </c>
      <c r="U794" s="2">
        <v>53.804347999999997</v>
      </c>
      <c r="V794" s="2" t="s">
        <v>26</v>
      </c>
      <c r="W794" s="5" t="str" cm="1">
        <f t="array" ref="W794">_xlfn.TEXTJOIN(", ",TRUE, IF(COUNTIF(G794,"*"&amp;Afferenti!$A$1:'Afferenti'!$A$46&amp;"*"), Afferenti!$A$1:'Afferenti'!$A$46, ""))</f>
        <v>MARINELLI, MARIOTTI</v>
      </c>
    </row>
    <row r="795" spans="1:23" x14ac:dyDescent="0.2">
      <c r="A795" s="2" t="s">
        <v>1265</v>
      </c>
      <c r="B795" s="2" t="s">
        <v>1266</v>
      </c>
      <c r="C795" s="2" t="s">
        <v>1267</v>
      </c>
      <c r="E795" s="2" t="s">
        <v>280</v>
      </c>
      <c r="F795" s="2" t="s">
        <v>590</v>
      </c>
      <c r="G795" s="2" t="s">
        <v>1303</v>
      </c>
      <c r="H795" s="2">
        <v>6</v>
      </c>
      <c r="I795" s="2" t="s">
        <v>1304</v>
      </c>
      <c r="J795" s="2" t="s">
        <v>11</v>
      </c>
      <c r="K795" s="2">
        <v>2017</v>
      </c>
      <c r="L795" s="2" t="s">
        <v>1305</v>
      </c>
      <c r="M795" s="2">
        <v>2</v>
      </c>
      <c r="N795" s="2">
        <v>81.185000000000002</v>
      </c>
      <c r="O795" s="2" t="s">
        <v>33</v>
      </c>
      <c r="P795" s="2">
        <v>6.28</v>
      </c>
      <c r="Q795" s="2" t="s">
        <v>13</v>
      </c>
      <c r="R795" s="2">
        <v>2</v>
      </c>
      <c r="S795" s="2">
        <v>85.81</v>
      </c>
      <c r="T795" s="2" t="s">
        <v>33</v>
      </c>
      <c r="U795" s="2">
        <v>14.361701999999999</v>
      </c>
      <c r="V795" s="2" t="s">
        <v>13</v>
      </c>
      <c r="W795" s="5" t="str" cm="1">
        <f t="array" ref="W795">_xlfn.TEXTJOIN(", ",TRUE, IF(COUNTIF(G795,"*"&amp;Afferenti!$A$1:'Afferenti'!$A$46&amp;"*"), Afferenti!$A$1:'Afferenti'!$A$46, ""))</f>
        <v>MARINELLI, MARIOTTI</v>
      </c>
    </row>
    <row r="796" spans="1:23" x14ac:dyDescent="0.2">
      <c r="A796" s="2" t="s">
        <v>1265</v>
      </c>
      <c r="B796" s="2" t="s">
        <v>1266</v>
      </c>
      <c r="C796" s="2" t="s">
        <v>1267</v>
      </c>
      <c r="E796" s="2" t="s">
        <v>280</v>
      </c>
      <c r="F796" s="2" t="s">
        <v>590</v>
      </c>
      <c r="G796" s="2" t="s">
        <v>1306</v>
      </c>
      <c r="H796" s="2">
        <v>5</v>
      </c>
      <c r="I796" s="2" t="s">
        <v>1307</v>
      </c>
      <c r="J796" s="2" t="s">
        <v>11</v>
      </c>
      <c r="K796" s="2">
        <v>2019</v>
      </c>
      <c r="L796" s="2" t="s">
        <v>232</v>
      </c>
      <c r="M796" s="2">
        <v>1</v>
      </c>
      <c r="N796" s="2">
        <v>34.595999999999997</v>
      </c>
      <c r="O796" s="2" t="s">
        <v>14</v>
      </c>
      <c r="P796" s="2">
        <v>55.136000000000003</v>
      </c>
      <c r="Q796" s="2" t="s">
        <v>26</v>
      </c>
      <c r="W796" s="5" t="str" cm="1">
        <f t="array" ref="W796">_xlfn.TEXTJOIN(", ",TRUE, IF(COUNTIF(G796,"*"&amp;Afferenti!$A$1:'Afferenti'!$A$46&amp;"*"), Afferenti!$A$1:'Afferenti'!$A$46, ""))</f>
        <v>MARIOTTI</v>
      </c>
    </row>
    <row r="797" spans="1:23" x14ac:dyDescent="0.2">
      <c r="A797" s="2" t="s">
        <v>1265</v>
      </c>
      <c r="B797" s="2" t="s">
        <v>1266</v>
      </c>
      <c r="C797" s="2" t="s">
        <v>1267</v>
      </c>
      <c r="E797" s="2" t="s">
        <v>280</v>
      </c>
      <c r="F797" s="2" t="s">
        <v>590</v>
      </c>
      <c r="G797" s="2" t="s">
        <v>1261</v>
      </c>
      <c r="H797" s="2">
        <v>6</v>
      </c>
      <c r="I797" s="2" t="s">
        <v>1262</v>
      </c>
      <c r="J797" s="2" t="s">
        <v>43</v>
      </c>
      <c r="K797" s="2">
        <v>2016</v>
      </c>
      <c r="W797" s="5" t="str" cm="1">
        <f t="array" ref="W797">_xlfn.TEXTJOIN(", ",TRUE, IF(COUNTIF(G797,"*"&amp;Afferenti!$A$1:'Afferenti'!$A$46&amp;"*"), Afferenti!$A$1:'Afferenti'!$A$46, ""))</f>
        <v>GIAMELLO, MARIOTTI</v>
      </c>
    </row>
    <row r="798" spans="1:23" x14ac:dyDescent="0.2">
      <c r="A798" s="2" t="s">
        <v>1265</v>
      </c>
      <c r="B798" s="2" t="s">
        <v>1266</v>
      </c>
      <c r="C798" s="2" t="s">
        <v>1267</v>
      </c>
      <c r="E798" s="2" t="s">
        <v>280</v>
      </c>
      <c r="F798" s="2" t="s">
        <v>590</v>
      </c>
      <c r="G798" s="2" t="s">
        <v>1308</v>
      </c>
      <c r="H798" s="2">
        <v>7</v>
      </c>
      <c r="I798" s="2" t="s">
        <v>1309</v>
      </c>
      <c r="J798" s="2" t="s">
        <v>11</v>
      </c>
      <c r="K798" s="2">
        <v>2017</v>
      </c>
      <c r="L798" s="2" t="s">
        <v>41</v>
      </c>
      <c r="M798" s="2">
        <v>8</v>
      </c>
      <c r="N798" s="2">
        <v>72.861000000000004</v>
      </c>
      <c r="O798" s="2" t="s">
        <v>26</v>
      </c>
      <c r="P798" s="2">
        <v>45.238999999999997</v>
      </c>
      <c r="Q798" s="2" t="s">
        <v>14</v>
      </c>
      <c r="R798" s="2">
        <v>9</v>
      </c>
      <c r="S798" s="2">
        <v>42.97</v>
      </c>
      <c r="T798" s="2" t="s">
        <v>14</v>
      </c>
      <c r="U798" s="2">
        <v>17.96875</v>
      </c>
      <c r="V798" s="2" t="s">
        <v>13</v>
      </c>
      <c r="W798" s="5" t="str" cm="1">
        <f t="array" ref="W798">_xlfn.TEXTJOIN(", ",TRUE, IF(COUNTIF(G798,"*"&amp;Afferenti!$A$1:'Afferenti'!$A$46&amp;"*"), Afferenti!$A$1:'Afferenti'!$A$46, ""))</f>
        <v>MARINELLI, MARIOTTI</v>
      </c>
    </row>
    <row r="799" spans="1:23" x14ac:dyDescent="0.2">
      <c r="A799" s="2" t="s">
        <v>1265</v>
      </c>
      <c r="B799" s="2" t="s">
        <v>1266</v>
      </c>
      <c r="C799" s="2" t="s">
        <v>1267</v>
      </c>
      <c r="E799" s="2" t="s">
        <v>280</v>
      </c>
      <c r="F799" s="2" t="s">
        <v>590</v>
      </c>
      <c r="G799" s="2" t="s">
        <v>1980</v>
      </c>
      <c r="H799" s="2">
        <v>8</v>
      </c>
      <c r="I799" s="2" t="s">
        <v>57</v>
      </c>
      <c r="J799" s="2" t="s">
        <v>11</v>
      </c>
      <c r="K799" s="2">
        <v>2018</v>
      </c>
      <c r="L799" s="2" t="s">
        <v>58</v>
      </c>
      <c r="W799" s="5" t="str" cm="1">
        <f t="array" ref="W799">_xlfn.TEXTJOIN(", ",TRUE, IF(COUNTIF(G799,"*"&amp;Afferenti!$A$1:'Afferenti'!$A$46&amp;"*"), Afferenti!$A$1:'Afferenti'!$A$46, ""))</f>
        <v>MARINELLI, MARIOTTI, VITI C</v>
      </c>
    </row>
    <row r="800" spans="1:23" x14ac:dyDescent="0.2">
      <c r="A800" s="2" t="s">
        <v>1265</v>
      </c>
      <c r="B800" s="2" t="s">
        <v>1266</v>
      </c>
      <c r="C800" s="2" t="s">
        <v>1267</v>
      </c>
      <c r="E800" s="2" t="s">
        <v>280</v>
      </c>
      <c r="F800" s="2" t="s">
        <v>590</v>
      </c>
      <c r="G800" s="2" t="s">
        <v>1310</v>
      </c>
      <c r="H800" s="2">
        <v>10</v>
      </c>
      <c r="I800" s="2" t="s">
        <v>1311</v>
      </c>
      <c r="J800" s="2" t="s">
        <v>109</v>
      </c>
      <c r="K800" s="2">
        <v>2017</v>
      </c>
      <c r="M800" s="2">
        <v>0</v>
      </c>
      <c r="N800" s="2">
        <v>51.902000000000001</v>
      </c>
      <c r="O800" s="2" t="s">
        <v>26</v>
      </c>
      <c r="P800" s="2">
        <v>63.395000000000003</v>
      </c>
      <c r="Q800" s="2" t="s">
        <v>26</v>
      </c>
      <c r="R800" s="2">
        <v>0</v>
      </c>
      <c r="S800" s="2">
        <v>100</v>
      </c>
      <c r="T800" s="2" t="s">
        <v>33</v>
      </c>
      <c r="W800" s="5" t="str" cm="1">
        <f t="array" ref="W800">_xlfn.TEXTJOIN(", ",TRUE, IF(COUNTIF(G800,"*"&amp;Afferenti!$A$1:'Afferenti'!$A$46&amp;"*"), Afferenti!$A$1:'Afferenti'!$A$46, ""))</f>
        <v>BEVILACQUA, BIANCALANA, MARINELLI, MARIOTTI</v>
      </c>
    </row>
    <row r="801" spans="1:23" x14ac:dyDescent="0.2">
      <c r="A801" s="2" t="s">
        <v>1915</v>
      </c>
      <c r="B801" s="2" t="s">
        <v>1916</v>
      </c>
      <c r="C801" s="2" t="s">
        <v>1917</v>
      </c>
      <c r="E801" s="2" t="s">
        <v>8</v>
      </c>
      <c r="F801" s="2" t="s">
        <v>590</v>
      </c>
      <c r="G801" s="2" t="s">
        <v>1918</v>
      </c>
      <c r="H801" s="2">
        <v>1</v>
      </c>
      <c r="I801" s="2" t="s">
        <v>1919</v>
      </c>
      <c r="J801" s="2" t="s">
        <v>109</v>
      </c>
      <c r="K801" s="2">
        <v>2018</v>
      </c>
      <c r="M801" s="2">
        <v>0</v>
      </c>
      <c r="N801" s="2">
        <v>40.271000000000001</v>
      </c>
      <c r="O801" s="2" t="s">
        <v>14</v>
      </c>
      <c r="W801" s="5" t="str" cm="1">
        <f t="array" ref="W801">_xlfn.TEXTJOIN(", ",TRUE, IF(COUNTIF(G801,"*"&amp;Afferenti!$A$1:'Afferenti'!$A$46&amp;"*"), Afferenti!$A$1:'Afferenti'!$A$46, ""))</f>
        <v>MARROCCHESI</v>
      </c>
    </row>
    <row r="802" spans="1:23" x14ac:dyDescent="0.2">
      <c r="A802" s="2" t="s">
        <v>1915</v>
      </c>
      <c r="B802" s="2" t="s">
        <v>1916</v>
      </c>
      <c r="C802" s="2" t="s">
        <v>1917</v>
      </c>
      <c r="E802" s="2" t="s">
        <v>8</v>
      </c>
      <c r="F802" s="2" t="s">
        <v>590</v>
      </c>
      <c r="G802" s="2" t="s">
        <v>1918</v>
      </c>
      <c r="H802" s="2">
        <v>1</v>
      </c>
      <c r="I802" s="2" t="s">
        <v>1920</v>
      </c>
      <c r="J802" s="2" t="s">
        <v>109</v>
      </c>
      <c r="K802" s="2">
        <v>2019</v>
      </c>
      <c r="L802" s="2" t="s">
        <v>216</v>
      </c>
      <c r="M802" s="2">
        <v>0</v>
      </c>
      <c r="N802" s="2">
        <v>19.888000000000002</v>
      </c>
      <c r="O802" s="2" t="s">
        <v>13</v>
      </c>
      <c r="P802" s="2">
        <v>94.465999999999994</v>
      </c>
      <c r="Q802" s="2" t="s">
        <v>33</v>
      </c>
      <c r="W802" s="5" t="str" cm="1">
        <f t="array" ref="W802">_xlfn.TEXTJOIN(", ",TRUE, IF(COUNTIF(G802,"*"&amp;Afferenti!$A$1:'Afferenti'!$A$46&amp;"*"), Afferenti!$A$1:'Afferenti'!$A$46, ""))</f>
        <v>MARROCCHESI</v>
      </c>
    </row>
    <row r="803" spans="1:23" x14ac:dyDescent="0.2">
      <c r="A803" s="2" t="s">
        <v>1915</v>
      </c>
      <c r="B803" s="2" t="s">
        <v>1916</v>
      </c>
      <c r="C803" s="2" t="s">
        <v>1917</v>
      </c>
      <c r="E803" s="2" t="s">
        <v>8</v>
      </c>
      <c r="F803" s="2" t="s">
        <v>590</v>
      </c>
      <c r="G803" s="2" t="s">
        <v>1918</v>
      </c>
      <c r="H803" s="2">
        <v>1</v>
      </c>
      <c r="I803" s="2" t="s">
        <v>1921</v>
      </c>
      <c r="J803" s="2" t="s">
        <v>11</v>
      </c>
      <c r="K803" s="2">
        <v>2017</v>
      </c>
      <c r="L803" s="2" t="s">
        <v>265</v>
      </c>
      <c r="M803" s="2">
        <v>2568</v>
      </c>
      <c r="N803" s="2">
        <v>5.0000000000000001E-3</v>
      </c>
      <c r="O803" s="2" t="s">
        <v>13</v>
      </c>
      <c r="P803" s="2">
        <v>1.8580000000000001</v>
      </c>
      <c r="Q803" s="2" t="s">
        <v>13</v>
      </c>
      <c r="R803" s="2">
        <v>1310</v>
      </c>
      <c r="S803" s="2">
        <v>0.01</v>
      </c>
      <c r="T803" s="2" t="s">
        <v>13</v>
      </c>
      <c r="U803" s="2">
        <v>11.363636</v>
      </c>
      <c r="V803" s="2" t="s">
        <v>13</v>
      </c>
      <c r="W803" s="5" t="str" cm="1">
        <f t="array" ref="W803">_xlfn.TEXTJOIN(", ",TRUE, IF(COUNTIF(G803,"*"&amp;Afferenti!$A$1:'Afferenti'!$A$46&amp;"*"), Afferenti!$A$1:'Afferenti'!$A$46, ""))</f>
        <v>MARROCCHESI</v>
      </c>
    </row>
    <row r="804" spans="1:23" x14ac:dyDescent="0.2">
      <c r="A804" s="2" t="s">
        <v>1915</v>
      </c>
      <c r="B804" s="2" t="s">
        <v>1916</v>
      </c>
      <c r="C804" s="2" t="s">
        <v>1917</v>
      </c>
      <c r="E804" s="2" t="s">
        <v>8</v>
      </c>
      <c r="F804" s="2" t="s">
        <v>590</v>
      </c>
      <c r="G804" s="2" t="s">
        <v>1918</v>
      </c>
      <c r="H804" s="2">
        <v>1</v>
      </c>
      <c r="I804" s="2" t="s">
        <v>1922</v>
      </c>
      <c r="J804" s="2" t="s">
        <v>109</v>
      </c>
      <c r="K804" s="2">
        <v>2016</v>
      </c>
      <c r="L804" s="2" t="s">
        <v>232</v>
      </c>
      <c r="M804" s="2">
        <v>6</v>
      </c>
      <c r="N804" s="2">
        <v>15.449</v>
      </c>
      <c r="O804" s="2" t="s">
        <v>13</v>
      </c>
      <c r="P804" s="2">
        <v>66.706000000000003</v>
      </c>
      <c r="Q804" s="2" t="s">
        <v>26</v>
      </c>
      <c r="R804" s="2">
        <v>5</v>
      </c>
      <c r="S804" s="2">
        <v>13.15</v>
      </c>
      <c r="T804" s="2" t="s">
        <v>13</v>
      </c>
      <c r="W804" s="5" t="str" cm="1">
        <f t="array" ref="W804">_xlfn.TEXTJOIN(", ",TRUE, IF(COUNTIF(G804,"*"&amp;Afferenti!$A$1:'Afferenti'!$A$46&amp;"*"), Afferenti!$A$1:'Afferenti'!$A$46, ""))</f>
        <v>MARROCCHESI</v>
      </c>
    </row>
    <row r="805" spans="1:23" x14ac:dyDescent="0.2">
      <c r="A805" s="2" t="s">
        <v>1915</v>
      </c>
      <c r="B805" s="2" t="s">
        <v>1916</v>
      </c>
      <c r="C805" s="2" t="s">
        <v>1917</v>
      </c>
      <c r="E805" s="2" t="s">
        <v>8</v>
      </c>
      <c r="F805" s="2" t="s">
        <v>590</v>
      </c>
      <c r="G805" s="2" t="s">
        <v>1918</v>
      </c>
      <c r="H805" s="2">
        <v>1</v>
      </c>
      <c r="I805" s="2" t="s">
        <v>1923</v>
      </c>
      <c r="J805" s="2" t="s">
        <v>109</v>
      </c>
      <c r="K805" s="2">
        <v>2018</v>
      </c>
      <c r="M805" s="2">
        <v>0</v>
      </c>
      <c r="N805" s="2">
        <v>29.238</v>
      </c>
      <c r="O805" s="2" t="s">
        <v>14</v>
      </c>
      <c r="W805" s="5" t="str" cm="1">
        <f t="array" ref="W805">_xlfn.TEXTJOIN(", ",TRUE, IF(COUNTIF(G805,"*"&amp;Afferenti!$A$1:'Afferenti'!$A$46&amp;"*"), Afferenti!$A$1:'Afferenti'!$A$46, ""))</f>
        <v>MARROCCHESI</v>
      </c>
    </row>
    <row r="806" spans="1:23" x14ac:dyDescent="0.2">
      <c r="A806" s="2" t="s">
        <v>1915</v>
      </c>
      <c r="B806" s="2" t="s">
        <v>1916</v>
      </c>
      <c r="C806" s="2" t="s">
        <v>1917</v>
      </c>
      <c r="E806" s="2" t="s">
        <v>8</v>
      </c>
      <c r="F806" s="2" t="s">
        <v>590</v>
      </c>
      <c r="G806" s="2" t="s">
        <v>1918</v>
      </c>
      <c r="H806" s="2">
        <v>1</v>
      </c>
      <c r="I806" s="2" t="s">
        <v>1924</v>
      </c>
      <c r="J806" s="2" t="s">
        <v>11</v>
      </c>
      <c r="K806" s="2">
        <v>2019</v>
      </c>
      <c r="L806" s="2" t="s">
        <v>219</v>
      </c>
      <c r="M806" s="2">
        <v>25</v>
      </c>
      <c r="N806" s="2">
        <v>12.714</v>
      </c>
      <c r="O806" s="2" t="s">
        <v>13</v>
      </c>
      <c r="P806" s="2">
        <v>19.225999999999999</v>
      </c>
      <c r="Q806" s="2" t="s">
        <v>13</v>
      </c>
      <c r="R806" s="2">
        <v>17</v>
      </c>
      <c r="S806" s="2">
        <v>14</v>
      </c>
      <c r="T806" s="2" t="s">
        <v>13</v>
      </c>
      <c r="U806" s="2">
        <v>24.193999999999999</v>
      </c>
      <c r="V806" s="2" t="s">
        <v>13</v>
      </c>
      <c r="W806" s="5" t="str" cm="1">
        <f t="array" ref="W806">_xlfn.TEXTJOIN(", ",TRUE, IF(COUNTIF(G806,"*"&amp;Afferenti!$A$1:'Afferenti'!$A$46&amp;"*"), Afferenti!$A$1:'Afferenti'!$A$46, ""))</f>
        <v>MARROCCHESI</v>
      </c>
    </row>
    <row r="807" spans="1:23" x14ac:dyDescent="0.2">
      <c r="A807" s="2" t="s">
        <v>1915</v>
      </c>
      <c r="B807" s="2" t="s">
        <v>1916</v>
      </c>
      <c r="C807" s="2" t="s">
        <v>1917</v>
      </c>
      <c r="E807" s="2" t="s">
        <v>8</v>
      </c>
      <c r="F807" s="2" t="s">
        <v>590</v>
      </c>
      <c r="G807" s="2" t="s">
        <v>1918</v>
      </c>
      <c r="H807" s="2">
        <v>1</v>
      </c>
      <c r="I807" s="2" t="s">
        <v>1925</v>
      </c>
      <c r="J807" s="2" t="s">
        <v>109</v>
      </c>
      <c r="K807" s="2">
        <v>2018</v>
      </c>
      <c r="M807" s="2">
        <v>2</v>
      </c>
      <c r="N807" s="2">
        <v>5.431</v>
      </c>
      <c r="O807" s="2" t="s">
        <v>13</v>
      </c>
      <c r="P807" s="2">
        <v>94.647999999999996</v>
      </c>
      <c r="Q807" s="2" t="s">
        <v>33</v>
      </c>
      <c r="W807" s="5" t="str" cm="1">
        <f t="array" ref="W807">_xlfn.TEXTJOIN(", ",TRUE, IF(COUNTIF(G807,"*"&amp;Afferenti!$A$1:'Afferenti'!$A$46&amp;"*"), Afferenti!$A$1:'Afferenti'!$A$46, ""))</f>
        <v>MARROCCHESI</v>
      </c>
    </row>
    <row r="808" spans="1:23" x14ac:dyDescent="0.2">
      <c r="A808" s="2" t="s">
        <v>1915</v>
      </c>
      <c r="B808" s="2" t="s">
        <v>1916</v>
      </c>
      <c r="C808" s="2" t="s">
        <v>1917</v>
      </c>
      <c r="E808" s="2" t="s">
        <v>8</v>
      </c>
      <c r="F808" s="2" t="s">
        <v>590</v>
      </c>
      <c r="G808" s="2" t="s">
        <v>1918</v>
      </c>
      <c r="H808" s="2">
        <v>1</v>
      </c>
      <c r="I808" s="2" t="s">
        <v>1926</v>
      </c>
      <c r="J808" s="2" t="s">
        <v>11</v>
      </c>
      <c r="K808" s="2">
        <v>2019</v>
      </c>
      <c r="L808" s="2" t="s">
        <v>216</v>
      </c>
      <c r="M808" s="2">
        <v>0</v>
      </c>
      <c r="N808" s="2">
        <v>19.888000000000002</v>
      </c>
      <c r="O808" s="2" t="s">
        <v>13</v>
      </c>
      <c r="P808" s="2">
        <v>94.465999999999994</v>
      </c>
      <c r="Q808" s="2" t="s">
        <v>33</v>
      </c>
      <c r="W808" s="5" t="str" cm="1">
        <f t="array" ref="W808">_xlfn.TEXTJOIN(", ",TRUE, IF(COUNTIF(G808,"*"&amp;Afferenti!$A$1:'Afferenti'!$A$46&amp;"*"), Afferenti!$A$1:'Afferenti'!$A$46, ""))</f>
        <v>MARROCCHESI</v>
      </c>
    </row>
    <row r="809" spans="1:23" x14ac:dyDescent="0.2">
      <c r="A809" s="2" t="s">
        <v>1915</v>
      </c>
      <c r="B809" s="2" t="s">
        <v>1916</v>
      </c>
      <c r="C809" s="2" t="s">
        <v>1917</v>
      </c>
      <c r="E809" s="2" t="s">
        <v>8</v>
      </c>
      <c r="F809" s="2" t="s">
        <v>590</v>
      </c>
      <c r="G809" s="2" t="s">
        <v>1918</v>
      </c>
      <c r="H809" s="2">
        <v>1</v>
      </c>
      <c r="I809" s="2" t="s">
        <v>1927</v>
      </c>
      <c r="J809" s="2" t="s">
        <v>11</v>
      </c>
      <c r="K809" s="2">
        <v>2015</v>
      </c>
      <c r="L809" s="2" t="s">
        <v>230</v>
      </c>
      <c r="R809" s="2">
        <v>0</v>
      </c>
      <c r="S809" s="2">
        <v>100</v>
      </c>
      <c r="T809" s="2" t="s">
        <v>33</v>
      </c>
      <c r="U809" s="2">
        <v>49.106999999999999</v>
      </c>
      <c r="V809" s="2" t="s">
        <v>14</v>
      </c>
      <c r="W809" s="5" t="str" cm="1">
        <f t="array" ref="W809">_xlfn.TEXTJOIN(", ",TRUE, IF(COUNTIF(G809,"*"&amp;Afferenti!$A$1:'Afferenti'!$A$46&amp;"*"), Afferenti!$A$1:'Afferenti'!$A$46, ""))</f>
        <v>MARROCCHESI</v>
      </c>
    </row>
    <row r="810" spans="1:23" x14ac:dyDescent="0.2">
      <c r="A810" s="2" t="s">
        <v>1915</v>
      </c>
      <c r="B810" s="2" t="s">
        <v>1916</v>
      </c>
      <c r="C810" s="2" t="s">
        <v>1917</v>
      </c>
      <c r="E810" s="2" t="s">
        <v>8</v>
      </c>
      <c r="F810" s="2" t="s">
        <v>590</v>
      </c>
      <c r="G810" s="2" t="s">
        <v>1918</v>
      </c>
      <c r="H810" s="2">
        <v>1</v>
      </c>
      <c r="I810" s="2" t="s">
        <v>1928</v>
      </c>
      <c r="J810" s="2" t="s">
        <v>11</v>
      </c>
      <c r="K810" s="2">
        <v>2019</v>
      </c>
      <c r="L810" s="2" t="s">
        <v>207</v>
      </c>
      <c r="M810" s="2">
        <v>37</v>
      </c>
      <c r="N810" s="2">
        <v>5.3959999999999999</v>
      </c>
      <c r="O810" s="2" t="s">
        <v>13</v>
      </c>
      <c r="P810" s="2">
        <v>53.072000000000003</v>
      </c>
      <c r="Q810" s="2" t="s">
        <v>26</v>
      </c>
      <c r="R810" s="2">
        <v>31</v>
      </c>
      <c r="S810" s="2">
        <v>5.28</v>
      </c>
      <c r="T810" s="2" t="s">
        <v>13</v>
      </c>
      <c r="U810" s="2">
        <v>81.578999999999994</v>
      </c>
      <c r="V810" s="2" t="s">
        <v>33</v>
      </c>
      <c r="W810" s="5" t="str" cm="1">
        <f t="array" ref="W810">_xlfn.TEXTJOIN(", ",TRUE, IF(COUNTIF(G810,"*"&amp;Afferenti!$A$1:'Afferenti'!$A$46&amp;"*"), Afferenti!$A$1:'Afferenti'!$A$46, ""))</f>
        <v>MARROCCHESI</v>
      </c>
    </row>
    <row r="811" spans="1:23" x14ac:dyDescent="0.2">
      <c r="A811" s="2" t="s">
        <v>1915</v>
      </c>
      <c r="B811" s="2" t="s">
        <v>1916</v>
      </c>
      <c r="C811" s="2" t="s">
        <v>1917</v>
      </c>
      <c r="E811" s="2" t="s">
        <v>8</v>
      </c>
      <c r="F811" s="2" t="s">
        <v>590</v>
      </c>
      <c r="G811" s="2" t="s">
        <v>201</v>
      </c>
      <c r="H811" s="2">
        <v>2</v>
      </c>
      <c r="I811" s="2" t="s">
        <v>202</v>
      </c>
      <c r="J811" s="2" t="s">
        <v>109</v>
      </c>
      <c r="K811" s="2">
        <v>2016</v>
      </c>
      <c r="L811" s="2" t="s">
        <v>203</v>
      </c>
      <c r="M811" s="2">
        <v>15</v>
      </c>
      <c r="N811" s="2">
        <v>6.7140000000000004</v>
      </c>
      <c r="O811" s="2" t="s">
        <v>13</v>
      </c>
      <c r="R811" s="2">
        <v>15</v>
      </c>
      <c r="S811" s="2">
        <v>4.74</v>
      </c>
      <c r="T811" s="2" t="s">
        <v>13</v>
      </c>
      <c r="W811" s="5" t="str" cm="1">
        <f t="array" ref="W811">_xlfn.TEXTJOIN(", ",TRUE, IF(COUNTIF(G811,"*"&amp;Afferenti!$A$1:'Afferenti'!$A$46&amp;"*"), Afferenti!$A$1:'Afferenti'!$A$46, ""))</f>
        <v>BROGI, MARROCCHESI</v>
      </c>
    </row>
    <row r="812" spans="1:23" x14ac:dyDescent="0.2">
      <c r="A812" s="2" t="s">
        <v>1915</v>
      </c>
      <c r="B812" s="2" t="s">
        <v>1916</v>
      </c>
      <c r="C812" s="2" t="s">
        <v>1917</v>
      </c>
      <c r="E812" s="2" t="s">
        <v>8</v>
      </c>
      <c r="F812" s="2" t="s">
        <v>590</v>
      </c>
      <c r="G812" s="2" t="s">
        <v>201</v>
      </c>
      <c r="H812" s="2">
        <v>2</v>
      </c>
      <c r="I812" s="2" t="s">
        <v>204</v>
      </c>
      <c r="J812" s="2" t="s">
        <v>11</v>
      </c>
      <c r="K812" s="2">
        <v>2019</v>
      </c>
      <c r="L812" s="2" t="s">
        <v>205</v>
      </c>
      <c r="M812" s="2">
        <v>14</v>
      </c>
      <c r="N812" s="2">
        <v>23.167000000000002</v>
      </c>
      <c r="O812" s="2" t="s">
        <v>13</v>
      </c>
      <c r="P812" s="2">
        <v>42.424999999999997</v>
      </c>
      <c r="Q812" s="2" t="s">
        <v>14</v>
      </c>
      <c r="R812" s="2">
        <v>13</v>
      </c>
      <c r="W812" s="5" t="str" cm="1">
        <f t="array" ref="W812">_xlfn.TEXTJOIN(", ",TRUE, IF(COUNTIF(G812,"*"&amp;Afferenti!$A$1:'Afferenti'!$A$46&amp;"*"), Afferenti!$A$1:'Afferenti'!$A$46, ""))</f>
        <v>BROGI, MARROCCHESI</v>
      </c>
    </row>
    <row r="813" spans="1:23" x14ac:dyDescent="0.2">
      <c r="A813" s="2" t="s">
        <v>1915</v>
      </c>
      <c r="B813" s="2" t="s">
        <v>1916</v>
      </c>
      <c r="C813" s="2" t="s">
        <v>1917</v>
      </c>
      <c r="E813" s="2" t="s">
        <v>8</v>
      </c>
      <c r="F813" s="2" t="s">
        <v>590</v>
      </c>
      <c r="G813" s="2" t="s">
        <v>201</v>
      </c>
      <c r="H813" s="2">
        <v>2</v>
      </c>
      <c r="I813" s="2" t="s">
        <v>206</v>
      </c>
      <c r="J813" s="2" t="s">
        <v>11</v>
      </c>
      <c r="K813" s="2">
        <v>2017</v>
      </c>
      <c r="L813" s="2" t="s">
        <v>207</v>
      </c>
      <c r="M813" s="2">
        <v>15</v>
      </c>
      <c r="N813" s="2">
        <v>28.954000000000001</v>
      </c>
      <c r="O813" s="2" t="s">
        <v>14</v>
      </c>
      <c r="P813" s="2">
        <v>47.213999999999999</v>
      </c>
      <c r="Q813" s="2" t="s">
        <v>14</v>
      </c>
      <c r="R813" s="2">
        <v>14</v>
      </c>
      <c r="S813" s="2">
        <v>17.28</v>
      </c>
      <c r="T813" s="2" t="s">
        <v>13</v>
      </c>
      <c r="U813" s="2">
        <v>28.787877999999999</v>
      </c>
      <c r="V813" s="2" t="s">
        <v>14</v>
      </c>
      <c r="W813" s="5" t="str" cm="1">
        <f t="array" ref="W813">_xlfn.TEXTJOIN(", ",TRUE, IF(COUNTIF(G813,"*"&amp;Afferenti!$A$1:'Afferenti'!$A$46&amp;"*"), Afferenti!$A$1:'Afferenti'!$A$46, ""))</f>
        <v>BROGI, MARROCCHESI</v>
      </c>
    </row>
    <row r="814" spans="1:23" x14ac:dyDescent="0.2">
      <c r="A814" s="2" t="s">
        <v>1915</v>
      </c>
      <c r="B814" s="2" t="s">
        <v>1916</v>
      </c>
      <c r="C814" s="2" t="s">
        <v>1917</v>
      </c>
      <c r="E814" s="2" t="s">
        <v>8</v>
      </c>
      <c r="F814" s="2" t="s">
        <v>590</v>
      </c>
      <c r="G814" s="2" t="s">
        <v>201</v>
      </c>
      <c r="H814" s="2">
        <v>2</v>
      </c>
      <c r="I814" s="2" t="s">
        <v>208</v>
      </c>
      <c r="J814" s="2" t="s">
        <v>109</v>
      </c>
      <c r="K814" s="2">
        <v>2016</v>
      </c>
      <c r="M814" s="2">
        <v>0</v>
      </c>
      <c r="N814" s="2">
        <v>50.204999999999998</v>
      </c>
      <c r="O814" s="2" t="s">
        <v>26</v>
      </c>
      <c r="R814" s="2">
        <v>0</v>
      </c>
      <c r="S814" s="2">
        <v>100</v>
      </c>
      <c r="T814" s="2" t="s">
        <v>33</v>
      </c>
      <c r="W814" s="5" t="str" cm="1">
        <f t="array" ref="W814">_xlfn.TEXTJOIN(", ",TRUE, IF(COUNTIF(G814,"*"&amp;Afferenti!$A$1:'Afferenti'!$A$46&amp;"*"), Afferenti!$A$1:'Afferenti'!$A$46, ""))</f>
        <v>BROGI, MARROCCHESI</v>
      </c>
    </row>
    <row r="815" spans="1:23" x14ac:dyDescent="0.2">
      <c r="A815" s="2" t="s">
        <v>1915</v>
      </c>
      <c r="B815" s="2" t="s">
        <v>1916</v>
      </c>
      <c r="C815" s="2" t="s">
        <v>1917</v>
      </c>
      <c r="E815" s="2" t="s">
        <v>8</v>
      </c>
      <c r="F815" s="2" t="s">
        <v>590</v>
      </c>
      <c r="G815" s="2" t="s">
        <v>201</v>
      </c>
      <c r="H815" s="2">
        <v>2</v>
      </c>
      <c r="I815" s="2" t="s">
        <v>209</v>
      </c>
      <c r="J815" s="2" t="s">
        <v>11</v>
      </c>
      <c r="K815" s="2">
        <v>2018</v>
      </c>
      <c r="L815" s="2" t="s">
        <v>210</v>
      </c>
      <c r="M815" s="2">
        <v>5</v>
      </c>
      <c r="N815" s="2">
        <v>62.292000000000002</v>
      </c>
      <c r="O815" s="2" t="s">
        <v>26</v>
      </c>
      <c r="P815" s="2">
        <v>19.167000000000002</v>
      </c>
      <c r="Q815" s="2" t="s">
        <v>13</v>
      </c>
      <c r="R815" s="2">
        <v>3</v>
      </c>
      <c r="S815" s="2">
        <v>69.989999999999995</v>
      </c>
      <c r="T815" s="2" t="s">
        <v>26</v>
      </c>
      <c r="U815" s="2">
        <v>10</v>
      </c>
      <c r="V815" s="2" t="s">
        <v>13</v>
      </c>
      <c r="W815" s="5" t="str" cm="1">
        <f t="array" ref="W815">_xlfn.TEXTJOIN(", ",TRUE, IF(COUNTIF(G815,"*"&amp;Afferenti!$A$1:'Afferenti'!$A$46&amp;"*"), Afferenti!$A$1:'Afferenti'!$A$46, ""))</f>
        <v>BROGI, MARROCCHESI</v>
      </c>
    </row>
    <row r="816" spans="1:23" x14ac:dyDescent="0.2">
      <c r="A816" s="2" t="s">
        <v>1915</v>
      </c>
      <c r="B816" s="2" t="s">
        <v>1916</v>
      </c>
      <c r="C816" s="2" t="s">
        <v>1917</v>
      </c>
      <c r="E816" s="2" t="s">
        <v>8</v>
      </c>
      <c r="F816" s="2" t="s">
        <v>590</v>
      </c>
      <c r="G816" s="2" t="s">
        <v>211</v>
      </c>
      <c r="H816" s="2">
        <v>3</v>
      </c>
      <c r="I816" s="2" t="s">
        <v>212</v>
      </c>
      <c r="J816" s="2" t="s">
        <v>11</v>
      </c>
      <c r="K816" s="2">
        <v>2017</v>
      </c>
      <c r="L816" s="2" t="s">
        <v>213</v>
      </c>
      <c r="M816" s="2">
        <v>22</v>
      </c>
      <c r="N816" s="2">
        <v>25.131</v>
      </c>
      <c r="O816" s="2" t="s">
        <v>14</v>
      </c>
      <c r="P816" s="2">
        <v>25.84</v>
      </c>
      <c r="Q816" s="2" t="s">
        <v>14</v>
      </c>
      <c r="R816" s="2">
        <v>17</v>
      </c>
      <c r="S816" s="2">
        <v>32.35</v>
      </c>
      <c r="T816" s="2" t="s">
        <v>14</v>
      </c>
      <c r="U816" s="2">
        <v>31.73077</v>
      </c>
      <c r="V816" s="2" t="s">
        <v>14</v>
      </c>
      <c r="W816" s="5" t="str" cm="1">
        <f t="array" ref="W816">_xlfn.TEXTJOIN(", ",TRUE, IF(COUNTIF(G816,"*"&amp;Afferenti!$A$1:'Afferenti'!$A$46&amp;"*"), Afferenti!$A$1:'Afferenti'!$A$46, ""))</f>
        <v>BROGI, MARROCCHESI</v>
      </c>
    </row>
    <row r="817" spans="1:23" x14ac:dyDescent="0.2">
      <c r="A817" s="2" t="s">
        <v>1915</v>
      </c>
      <c r="B817" s="2" t="s">
        <v>1916</v>
      </c>
      <c r="C817" s="2" t="s">
        <v>1917</v>
      </c>
      <c r="E817" s="2" t="s">
        <v>8</v>
      </c>
      <c r="F817" s="2" t="s">
        <v>590</v>
      </c>
      <c r="G817" s="2" t="s">
        <v>214</v>
      </c>
      <c r="H817" s="2">
        <v>3</v>
      </c>
      <c r="I817" s="2" t="s">
        <v>215</v>
      </c>
      <c r="J817" s="2" t="s">
        <v>109</v>
      </c>
      <c r="K817" s="2">
        <v>2015</v>
      </c>
      <c r="L817" s="2" t="s">
        <v>216</v>
      </c>
      <c r="M817" s="2">
        <v>7</v>
      </c>
      <c r="N817" s="2">
        <v>0.97099999999999997</v>
      </c>
      <c r="O817" s="2" t="s">
        <v>13</v>
      </c>
      <c r="W817" s="5" t="str" cm="1">
        <f t="array" ref="W817">_xlfn.TEXTJOIN(", ",TRUE, IF(COUNTIF(G817,"*"&amp;Afferenti!$A$1:'Afferenti'!$A$46&amp;"*"), Afferenti!$A$1:'Afferenti'!$A$46, ""))</f>
        <v>BROGI, MAESTRO, MARROCCHESI</v>
      </c>
    </row>
    <row r="818" spans="1:23" x14ac:dyDescent="0.2">
      <c r="A818" s="2" t="s">
        <v>1915</v>
      </c>
      <c r="B818" s="2" t="s">
        <v>1916</v>
      </c>
      <c r="C818" s="2" t="s">
        <v>1917</v>
      </c>
      <c r="E818" s="2" t="s">
        <v>8</v>
      </c>
      <c r="F818" s="2" t="s">
        <v>590</v>
      </c>
      <c r="G818" s="2" t="s">
        <v>891</v>
      </c>
      <c r="H818" s="2">
        <v>3</v>
      </c>
      <c r="I818" s="2" t="s">
        <v>892</v>
      </c>
      <c r="J818" s="2" t="s">
        <v>11</v>
      </c>
      <c r="K818" s="2">
        <v>2015</v>
      </c>
      <c r="L818" s="2" t="s">
        <v>216</v>
      </c>
      <c r="M818" s="2">
        <v>1</v>
      </c>
      <c r="N818" s="2">
        <v>11.36</v>
      </c>
      <c r="O818" s="2" t="s">
        <v>13</v>
      </c>
      <c r="W818" s="5" t="str" cm="1">
        <f t="array" ref="W818">_xlfn.TEXTJOIN(", ",TRUE, IF(COUNTIF(G818,"*"&amp;Afferenti!$A$1:'Afferenti'!$A$46&amp;"*"), Afferenti!$A$1:'Afferenti'!$A$46, ""))</f>
        <v>BIGONGIARI, MAESTRO, MARROCCHESI</v>
      </c>
    </row>
    <row r="819" spans="1:23" x14ac:dyDescent="0.2">
      <c r="A819" s="2" t="s">
        <v>1915</v>
      </c>
      <c r="B819" s="2" t="s">
        <v>1916</v>
      </c>
      <c r="C819" s="2" t="s">
        <v>1917</v>
      </c>
      <c r="E819" s="2" t="s">
        <v>8</v>
      </c>
      <c r="F819" s="2" t="s">
        <v>590</v>
      </c>
      <c r="G819" s="2" t="s">
        <v>891</v>
      </c>
      <c r="H819" s="2">
        <v>3</v>
      </c>
      <c r="I819" s="2" t="s">
        <v>893</v>
      </c>
      <c r="J819" s="2" t="s">
        <v>11</v>
      </c>
      <c r="K819" s="2">
        <v>2015</v>
      </c>
      <c r="L819" s="2" t="s">
        <v>894</v>
      </c>
      <c r="M819" s="2">
        <v>8</v>
      </c>
      <c r="N819" s="2">
        <v>11.073</v>
      </c>
      <c r="O819" s="2" t="s">
        <v>13</v>
      </c>
      <c r="P819" s="2">
        <v>68.159000000000006</v>
      </c>
      <c r="Q819" s="2" t="s">
        <v>26</v>
      </c>
      <c r="R819" s="2">
        <v>5</v>
      </c>
      <c r="S819" s="2">
        <v>13.96</v>
      </c>
      <c r="T819" s="2" t="s">
        <v>13</v>
      </c>
      <c r="W819" s="5" t="str" cm="1">
        <f t="array" ref="W819">_xlfn.TEXTJOIN(", ",TRUE, IF(COUNTIF(G819,"*"&amp;Afferenti!$A$1:'Afferenti'!$A$46&amp;"*"), Afferenti!$A$1:'Afferenti'!$A$46, ""))</f>
        <v>BIGONGIARI, MAESTRO, MARROCCHESI</v>
      </c>
    </row>
    <row r="820" spans="1:23" x14ac:dyDescent="0.2">
      <c r="A820" s="2" t="s">
        <v>1915</v>
      </c>
      <c r="B820" s="2" t="s">
        <v>1916</v>
      </c>
      <c r="C820" s="2" t="s">
        <v>1917</v>
      </c>
      <c r="E820" s="2" t="s">
        <v>8</v>
      </c>
      <c r="F820" s="2" t="s">
        <v>590</v>
      </c>
      <c r="G820" s="2" t="s">
        <v>891</v>
      </c>
      <c r="H820" s="2">
        <v>3</v>
      </c>
      <c r="I820" s="2" t="s">
        <v>895</v>
      </c>
      <c r="J820" s="2" t="s">
        <v>109</v>
      </c>
      <c r="K820" s="2">
        <v>2016</v>
      </c>
      <c r="L820" s="2" t="s">
        <v>232</v>
      </c>
      <c r="M820" s="2">
        <v>21</v>
      </c>
      <c r="N820" s="2">
        <v>2.2320000000000002</v>
      </c>
      <c r="O820" s="2" t="s">
        <v>13</v>
      </c>
      <c r="P820" s="2">
        <v>66.706000000000003</v>
      </c>
      <c r="Q820" s="2" t="s">
        <v>26</v>
      </c>
      <c r="R820" s="2">
        <v>18</v>
      </c>
      <c r="S820" s="2">
        <v>3.64</v>
      </c>
      <c r="T820" s="2" t="s">
        <v>13</v>
      </c>
      <c r="W820" s="5" t="str" cm="1">
        <f t="array" ref="W820">_xlfn.TEXTJOIN(", ",TRUE, IF(COUNTIF(G820,"*"&amp;Afferenti!$A$1:'Afferenti'!$A$46&amp;"*"), Afferenti!$A$1:'Afferenti'!$A$46, ""))</f>
        <v>BIGONGIARI, MAESTRO, MARROCCHESI</v>
      </c>
    </row>
    <row r="821" spans="1:23" x14ac:dyDescent="0.2">
      <c r="A821" s="2" t="s">
        <v>1915</v>
      </c>
      <c r="B821" s="2" t="s">
        <v>1916</v>
      </c>
      <c r="C821" s="2" t="s">
        <v>1917</v>
      </c>
      <c r="E821" s="2" t="s">
        <v>8</v>
      </c>
      <c r="F821" s="2" t="s">
        <v>590</v>
      </c>
      <c r="G821" s="2" t="s">
        <v>891</v>
      </c>
      <c r="H821" s="2">
        <v>3</v>
      </c>
      <c r="I821" s="2" t="s">
        <v>896</v>
      </c>
      <c r="J821" s="2" t="s">
        <v>109</v>
      </c>
      <c r="K821" s="2">
        <v>2016</v>
      </c>
      <c r="L821" s="2" t="s">
        <v>232</v>
      </c>
      <c r="M821" s="2">
        <v>11</v>
      </c>
      <c r="N821" s="2">
        <v>6.9649999999999999</v>
      </c>
      <c r="O821" s="2" t="s">
        <v>13</v>
      </c>
      <c r="P821" s="2">
        <v>66.706000000000003</v>
      </c>
      <c r="Q821" s="2" t="s">
        <v>26</v>
      </c>
      <c r="R821" s="2">
        <v>4</v>
      </c>
      <c r="S821" s="2">
        <v>16.95</v>
      </c>
      <c r="T821" s="2" t="s">
        <v>13</v>
      </c>
      <c r="W821" s="5" t="str" cm="1">
        <f t="array" ref="W821">_xlfn.TEXTJOIN(", ",TRUE, IF(COUNTIF(G821,"*"&amp;Afferenti!$A$1:'Afferenti'!$A$46&amp;"*"), Afferenti!$A$1:'Afferenti'!$A$46, ""))</f>
        <v>BIGONGIARI, MAESTRO, MARROCCHESI</v>
      </c>
    </row>
    <row r="822" spans="1:23" x14ac:dyDescent="0.2">
      <c r="A822" s="2" t="s">
        <v>1915</v>
      </c>
      <c r="B822" s="2" t="s">
        <v>1916</v>
      </c>
      <c r="C822" s="2" t="s">
        <v>1917</v>
      </c>
      <c r="E822" s="2" t="s">
        <v>8</v>
      </c>
      <c r="F822" s="2" t="s">
        <v>590</v>
      </c>
      <c r="G822" s="2" t="s">
        <v>217</v>
      </c>
      <c r="H822" s="2">
        <v>4</v>
      </c>
      <c r="I822" s="2" t="s">
        <v>218</v>
      </c>
      <c r="J822" s="2" t="s">
        <v>11</v>
      </c>
      <c r="K822" s="2">
        <v>2019</v>
      </c>
      <c r="L822" s="2" t="s">
        <v>219</v>
      </c>
      <c r="M822" s="2">
        <v>4</v>
      </c>
      <c r="N822" s="2">
        <v>56.615000000000002</v>
      </c>
      <c r="O822" s="2" t="s">
        <v>26</v>
      </c>
      <c r="P822" s="2">
        <v>19.225999999999999</v>
      </c>
      <c r="Q822" s="2" t="s">
        <v>13</v>
      </c>
      <c r="R822" s="2">
        <v>4</v>
      </c>
      <c r="S822" s="2">
        <v>61.57</v>
      </c>
      <c r="T822" s="2" t="s">
        <v>26</v>
      </c>
      <c r="U822" s="2">
        <v>24.193999999999999</v>
      </c>
      <c r="V822" s="2" t="s">
        <v>13</v>
      </c>
      <c r="W822" s="5" t="str" cm="1">
        <f t="array" ref="W822">_xlfn.TEXTJOIN(", ",TRUE, IF(COUNTIF(G822,"*"&amp;Afferenti!$A$1:'Afferenti'!$A$46&amp;"*"), Afferenti!$A$1:'Afferenti'!$A$46, ""))</f>
        <v>BIGONGIARI, BROGI, MAESTRO, MARROCCHESI</v>
      </c>
    </row>
    <row r="823" spans="1:23" x14ac:dyDescent="0.2">
      <c r="A823" s="2" t="s">
        <v>1915</v>
      </c>
      <c r="B823" s="2" t="s">
        <v>1916</v>
      </c>
      <c r="C823" s="2" t="s">
        <v>1917</v>
      </c>
      <c r="E823" s="2" t="s">
        <v>8</v>
      </c>
      <c r="F823" s="2" t="s">
        <v>590</v>
      </c>
      <c r="G823" s="2" t="s">
        <v>897</v>
      </c>
      <c r="H823" s="2">
        <v>4</v>
      </c>
      <c r="I823" s="2" t="s">
        <v>898</v>
      </c>
      <c r="J823" s="2" t="s">
        <v>11</v>
      </c>
      <c r="K823" s="2">
        <v>2015</v>
      </c>
      <c r="L823" s="2" t="s">
        <v>899</v>
      </c>
      <c r="M823" s="2">
        <v>35</v>
      </c>
      <c r="N823" s="2">
        <v>21.498999999999999</v>
      </c>
      <c r="O823" s="2" t="s">
        <v>13</v>
      </c>
      <c r="P823" s="2">
        <v>95.947000000000003</v>
      </c>
      <c r="Q823" s="2" t="s">
        <v>33</v>
      </c>
      <c r="W823" s="5" t="str" cm="1">
        <f t="array" ref="W823">_xlfn.TEXTJOIN(", ",TRUE, IF(COUNTIF(G823,"*"&amp;Afferenti!$A$1:'Afferenti'!$A$46&amp;"*"), Afferenti!$A$1:'Afferenti'!$A$46, ""))</f>
        <v>BIGONGIARI, MAESTRO, MARROCCHESI</v>
      </c>
    </row>
    <row r="824" spans="1:23" x14ac:dyDescent="0.2">
      <c r="A824" s="2" t="s">
        <v>1915</v>
      </c>
      <c r="B824" s="2" t="s">
        <v>1916</v>
      </c>
      <c r="C824" s="2" t="s">
        <v>1917</v>
      </c>
      <c r="E824" s="2" t="s">
        <v>8</v>
      </c>
      <c r="F824" s="2" t="s">
        <v>590</v>
      </c>
      <c r="G824" s="2" t="s">
        <v>897</v>
      </c>
      <c r="H824" s="2">
        <v>4</v>
      </c>
      <c r="I824" s="2" t="s">
        <v>900</v>
      </c>
      <c r="J824" s="2" t="s">
        <v>11</v>
      </c>
      <c r="K824" s="2">
        <v>2015</v>
      </c>
      <c r="L824" s="2" t="s">
        <v>219</v>
      </c>
      <c r="M824" s="2">
        <v>9</v>
      </c>
      <c r="N824" s="2">
        <v>39.067999999999998</v>
      </c>
      <c r="O824" s="2" t="s">
        <v>14</v>
      </c>
      <c r="P824" s="2">
        <v>29.327000000000002</v>
      </c>
      <c r="Q824" s="2" t="s">
        <v>14</v>
      </c>
      <c r="R824" s="2">
        <v>8</v>
      </c>
      <c r="S824" s="2">
        <v>52.72</v>
      </c>
      <c r="T824" s="2" t="s">
        <v>26</v>
      </c>
      <c r="U824" s="2">
        <v>58.966999999999999</v>
      </c>
      <c r="V824" s="2" t="s">
        <v>26</v>
      </c>
      <c r="W824" s="5" t="str" cm="1">
        <f t="array" ref="W824">_xlfn.TEXTJOIN(", ",TRUE, IF(COUNTIF(G824,"*"&amp;Afferenti!$A$1:'Afferenti'!$A$46&amp;"*"), Afferenti!$A$1:'Afferenti'!$A$46, ""))</f>
        <v>BIGONGIARI, MAESTRO, MARROCCHESI</v>
      </c>
    </row>
    <row r="825" spans="1:23" x14ac:dyDescent="0.2">
      <c r="A825" s="2" t="s">
        <v>1915</v>
      </c>
      <c r="B825" s="2" t="s">
        <v>1916</v>
      </c>
      <c r="C825" s="2" t="s">
        <v>1917</v>
      </c>
      <c r="E825" s="2" t="s">
        <v>8</v>
      </c>
      <c r="F825" s="2" t="s">
        <v>590</v>
      </c>
      <c r="G825" s="2" t="s">
        <v>901</v>
      </c>
      <c r="H825" s="2">
        <v>4</v>
      </c>
      <c r="I825" s="2" t="s">
        <v>902</v>
      </c>
      <c r="J825" s="2" t="s">
        <v>109</v>
      </c>
      <c r="K825" s="2">
        <v>2015</v>
      </c>
      <c r="L825" s="2" t="s">
        <v>232</v>
      </c>
      <c r="M825" s="2">
        <v>6</v>
      </c>
      <c r="N825" s="2">
        <v>15.157999999999999</v>
      </c>
      <c r="O825" s="2" t="s">
        <v>13</v>
      </c>
      <c r="P825" s="2">
        <v>75.224999999999994</v>
      </c>
      <c r="Q825" s="2" t="s">
        <v>33</v>
      </c>
      <c r="R825" s="2">
        <v>6</v>
      </c>
      <c r="S825" s="2">
        <v>11.26</v>
      </c>
      <c r="T825" s="2" t="s">
        <v>13</v>
      </c>
      <c r="W825" s="5" t="str" cm="1">
        <f t="array" ref="W825">_xlfn.TEXTJOIN(", ",TRUE, IF(COUNTIF(G825,"*"&amp;Afferenti!$A$1:'Afferenti'!$A$46&amp;"*"), Afferenti!$A$1:'Afferenti'!$A$46, ""))</f>
        <v>BIGONGIARI, MAESTRO, MARROCCHESI</v>
      </c>
    </row>
    <row r="826" spans="1:23" x14ac:dyDescent="0.2">
      <c r="A826" s="2" t="s">
        <v>1915</v>
      </c>
      <c r="B826" s="2" t="s">
        <v>1916</v>
      </c>
      <c r="C826" s="2" t="s">
        <v>1917</v>
      </c>
      <c r="E826" s="2" t="s">
        <v>8</v>
      </c>
      <c r="F826" s="2" t="s">
        <v>590</v>
      </c>
      <c r="G826" s="2" t="s">
        <v>220</v>
      </c>
      <c r="H826" s="2">
        <v>5</v>
      </c>
      <c r="I826" s="2" t="s">
        <v>221</v>
      </c>
      <c r="J826" s="2" t="s">
        <v>11</v>
      </c>
      <c r="K826" s="2">
        <v>2017</v>
      </c>
      <c r="L826" s="2" t="s">
        <v>207</v>
      </c>
      <c r="M826" s="2">
        <v>0</v>
      </c>
      <c r="N826" s="2">
        <v>89.962000000000003</v>
      </c>
      <c r="O826" s="2" t="s">
        <v>33</v>
      </c>
      <c r="P826" s="2">
        <v>47.213999999999999</v>
      </c>
      <c r="Q826" s="2" t="s">
        <v>14</v>
      </c>
      <c r="R826" s="2">
        <v>0</v>
      </c>
      <c r="S826" s="2">
        <v>100</v>
      </c>
      <c r="T826" s="2" t="s">
        <v>33</v>
      </c>
      <c r="U826" s="2">
        <v>28.787877999999999</v>
      </c>
      <c r="V826" s="2" t="s">
        <v>14</v>
      </c>
      <c r="W826" s="5" t="str" cm="1">
        <f t="array" ref="W826">_xlfn.TEXTJOIN(", ",TRUE, IF(COUNTIF(G826,"*"&amp;Afferenti!$A$1:'Afferenti'!$A$46&amp;"*"), Afferenti!$A$1:'Afferenti'!$A$46, ""))</f>
        <v>BIGONGIARI, BROGI, MARROCCHESI</v>
      </c>
    </row>
    <row r="827" spans="1:23" x14ac:dyDescent="0.2">
      <c r="A827" s="2" t="s">
        <v>1915</v>
      </c>
      <c r="B827" s="2" t="s">
        <v>1916</v>
      </c>
      <c r="C827" s="2" t="s">
        <v>1917</v>
      </c>
      <c r="E827" s="2" t="s">
        <v>8</v>
      </c>
      <c r="F827" s="2" t="s">
        <v>590</v>
      </c>
      <c r="G827" s="2" t="s">
        <v>222</v>
      </c>
      <c r="H827" s="2">
        <v>5</v>
      </c>
      <c r="I827" s="2" t="s">
        <v>223</v>
      </c>
      <c r="J827" s="2" t="s">
        <v>11</v>
      </c>
      <c r="K827" s="2">
        <v>2016</v>
      </c>
      <c r="L827" s="2" t="s">
        <v>207</v>
      </c>
      <c r="M827" s="2">
        <v>16</v>
      </c>
      <c r="N827" s="2">
        <v>28.173999999999999</v>
      </c>
      <c r="O827" s="2" t="s">
        <v>14</v>
      </c>
      <c r="P827" s="2">
        <v>46.341000000000001</v>
      </c>
      <c r="Q827" s="2" t="s">
        <v>14</v>
      </c>
      <c r="R827" s="2">
        <v>10</v>
      </c>
      <c r="S827" s="2">
        <v>29.15</v>
      </c>
      <c r="T827" s="2" t="s">
        <v>14</v>
      </c>
      <c r="U827" s="2">
        <v>16.666665999999999</v>
      </c>
      <c r="V827" s="2" t="s">
        <v>13</v>
      </c>
      <c r="W827" s="5" t="str" cm="1">
        <f t="array" ref="W827">_xlfn.TEXTJOIN(", ",TRUE, IF(COUNTIF(G827,"*"&amp;Afferenti!$A$1:'Afferenti'!$A$46&amp;"*"), Afferenti!$A$1:'Afferenti'!$A$46, ""))</f>
        <v>BIGONGIARI, BROGI, MAESTRO, MARROCCHESI</v>
      </c>
    </row>
    <row r="828" spans="1:23" x14ac:dyDescent="0.2">
      <c r="A828" s="2" t="s">
        <v>1915</v>
      </c>
      <c r="B828" s="2" t="s">
        <v>1916</v>
      </c>
      <c r="C828" s="2" t="s">
        <v>1917</v>
      </c>
      <c r="E828" s="2" t="s">
        <v>8</v>
      </c>
      <c r="F828" s="2" t="s">
        <v>590</v>
      </c>
      <c r="G828" s="2" t="s">
        <v>224</v>
      </c>
      <c r="H828" s="2">
        <v>6</v>
      </c>
      <c r="I828" s="2" t="s">
        <v>225</v>
      </c>
      <c r="J828" s="2" t="s">
        <v>109</v>
      </c>
      <c r="K828" s="2">
        <v>2015</v>
      </c>
      <c r="L828" s="2" t="s">
        <v>216</v>
      </c>
      <c r="M828" s="2">
        <v>0</v>
      </c>
      <c r="N828" s="2">
        <v>25.456</v>
      </c>
      <c r="O828" s="2" t="s">
        <v>14</v>
      </c>
      <c r="W828" s="5" t="str" cm="1">
        <f t="array" ref="W828">_xlfn.TEXTJOIN(", ",TRUE, IF(COUNTIF(G828,"*"&amp;Afferenti!$A$1:'Afferenti'!$A$46&amp;"*"), Afferenti!$A$1:'Afferenti'!$A$46, ""))</f>
        <v>BIGONGIARI, BROGI, MAESTRO, MARROCCHESI</v>
      </c>
    </row>
    <row r="829" spans="1:23" x14ac:dyDescent="0.2">
      <c r="A829" s="2" t="s">
        <v>1915</v>
      </c>
      <c r="B829" s="2" t="s">
        <v>1916</v>
      </c>
      <c r="C829" s="2" t="s">
        <v>1917</v>
      </c>
      <c r="E829" s="2" t="s">
        <v>8</v>
      </c>
      <c r="F829" s="2" t="s">
        <v>590</v>
      </c>
      <c r="G829" s="2" t="s">
        <v>226</v>
      </c>
      <c r="H829" s="2">
        <v>6</v>
      </c>
      <c r="I829" s="2" t="s">
        <v>227</v>
      </c>
      <c r="J829" s="2" t="s">
        <v>11</v>
      </c>
      <c r="K829" s="2">
        <v>2017</v>
      </c>
      <c r="L829" s="2" t="s">
        <v>207</v>
      </c>
      <c r="M829" s="2">
        <v>18</v>
      </c>
      <c r="N829" s="2">
        <v>24.164000000000001</v>
      </c>
      <c r="O829" s="2" t="s">
        <v>13</v>
      </c>
      <c r="P829" s="2">
        <v>47.213999999999999</v>
      </c>
      <c r="Q829" s="2" t="s">
        <v>14</v>
      </c>
      <c r="R829" s="2">
        <v>14</v>
      </c>
      <c r="S829" s="2">
        <v>17.28</v>
      </c>
      <c r="T829" s="2" t="s">
        <v>13</v>
      </c>
      <c r="U829" s="2">
        <v>28.787877999999999</v>
      </c>
      <c r="V829" s="2" t="s">
        <v>14</v>
      </c>
      <c r="W829" s="5" t="str" cm="1">
        <f t="array" ref="W829">_xlfn.TEXTJOIN(", ",TRUE, IF(COUNTIF(G829,"*"&amp;Afferenti!$A$1:'Afferenti'!$A$46&amp;"*"), Afferenti!$A$1:'Afferenti'!$A$46, ""))</f>
        <v>BIGONGIARI, BROGI, MAESTRO, MARROCCHESI</v>
      </c>
    </row>
    <row r="830" spans="1:23" x14ac:dyDescent="0.2">
      <c r="A830" s="2" t="s">
        <v>1915</v>
      </c>
      <c r="B830" s="2" t="s">
        <v>1916</v>
      </c>
      <c r="C830" s="2" t="s">
        <v>1917</v>
      </c>
      <c r="E830" s="2" t="s">
        <v>8</v>
      </c>
      <c r="F830" s="2" t="s">
        <v>590</v>
      </c>
      <c r="G830" s="2" t="s">
        <v>913</v>
      </c>
      <c r="H830" s="2">
        <v>6</v>
      </c>
      <c r="I830" s="2" t="s">
        <v>902</v>
      </c>
      <c r="J830" s="2" t="s">
        <v>109</v>
      </c>
      <c r="K830" s="2">
        <v>2015</v>
      </c>
      <c r="L830" s="2" t="s">
        <v>235</v>
      </c>
      <c r="M830" s="2">
        <v>1</v>
      </c>
      <c r="N830" s="2">
        <v>46.643000000000001</v>
      </c>
      <c r="O830" s="2" t="s">
        <v>14</v>
      </c>
      <c r="R830" s="2">
        <v>1</v>
      </c>
      <c r="S830" s="2">
        <v>58.49</v>
      </c>
      <c r="T830" s="2" t="s">
        <v>26</v>
      </c>
      <c r="W830" s="5" t="str" cm="1">
        <f t="array" ref="W830">_xlfn.TEXTJOIN(", ",TRUE, IF(COUNTIF(G830,"*"&amp;Afferenti!$A$1:'Afferenti'!$A$46&amp;"*"), Afferenti!$A$1:'Afferenti'!$A$46, ""))</f>
        <v>BIGONGIARI, MAESTRO, MARROCCHESI</v>
      </c>
    </row>
    <row r="831" spans="1:23" x14ac:dyDescent="0.2">
      <c r="A831" s="2" t="s">
        <v>1915</v>
      </c>
      <c r="B831" s="2" t="s">
        <v>1916</v>
      </c>
      <c r="C831" s="2" t="s">
        <v>1917</v>
      </c>
      <c r="E831" s="2" t="s">
        <v>8</v>
      </c>
      <c r="F831" s="2" t="s">
        <v>590</v>
      </c>
      <c r="G831" s="2" t="s">
        <v>228</v>
      </c>
      <c r="H831" s="2">
        <v>7</v>
      </c>
      <c r="I831" s="2" t="s">
        <v>229</v>
      </c>
      <c r="J831" s="2" t="s">
        <v>11</v>
      </c>
      <c r="K831" s="2">
        <v>2017</v>
      </c>
      <c r="L831" s="2" t="s">
        <v>230</v>
      </c>
      <c r="M831" s="2">
        <v>1</v>
      </c>
      <c r="N831" s="2">
        <v>53.042999999999999</v>
      </c>
      <c r="O831" s="2" t="s">
        <v>26</v>
      </c>
      <c r="P831" s="2">
        <v>58.868000000000002</v>
      </c>
      <c r="Q831" s="2" t="s">
        <v>26</v>
      </c>
      <c r="R831" s="2">
        <v>1</v>
      </c>
      <c r="W831" s="5" t="str" cm="1">
        <f t="array" ref="W831">_xlfn.TEXTJOIN(", ",TRUE, IF(COUNTIF(G831,"*"&amp;Afferenti!$A$1:'Afferenti'!$A$46&amp;"*"), Afferenti!$A$1:'Afferenti'!$A$46, ""))</f>
        <v>BIGONGIARI, BROGI, MAESTRO, MARROCCHESI</v>
      </c>
    </row>
    <row r="832" spans="1:23" x14ac:dyDescent="0.2">
      <c r="A832" s="2" t="s">
        <v>1915</v>
      </c>
      <c r="B832" s="2" t="s">
        <v>1916</v>
      </c>
      <c r="C832" s="2" t="s">
        <v>1917</v>
      </c>
      <c r="E832" s="2" t="s">
        <v>8</v>
      </c>
      <c r="F832" s="2" t="s">
        <v>590</v>
      </c>
      <c r="G832" s="2" t="s">
        <v>228</v>
      </c>
      <c r="H832" s="2">
        <v>7</v>
      </c>
      <c r="I832" s="2" t="s">
        <v>231</v>
      </c>
      <c r="J832" s="2" t="s">
        <v>109</v>
      </c>
      <c r="K832" s="2">
        <v>2019</v>
      </c>
      <c r="L832" s="2" t="s">
        <v>232</v>
      </c>
      <c r="M832" s="2">
        <v>6</v>
      </c>
      <c r="N832" s="2">
        <v>6.78</v>
      </c>
      <c r="O832" s="2" t="s">
        <v>13</v>
      </c>
      <c r="P832" s="2">
        <v>55.137</v>
      </c>
      <c r="Q832" s="2" t="s">
        <v>26</v>
      </c>
      <c r="R832" s="2">
        <v>5</v>
      </c>
      <c r="W832" s="5" t="str" cm="1">
        <f t="array" ref="W832">_xlfn.TEXTJOIN(", ",TRUE, IF(COUNTIF(G832,"*"&amp;Afferenti!$A$1:'Afferenti'!$A$46&amp;"*"), Afferenti!$A$1:'Afferenti'!$A$46, ""))</f>
        <v>BIGONGIARI, BROGI, MAESTRO, MARROCCHESI</v>
      </c>
    </row>
    <row r="833" spans="1:23" x14ac:dyDescent="0.2">
      <c r="A833" s="2" t="s">
        <v>1915</v>
      </c>
      <c r="B833" s="2" t="s">
        <v>1916</v>
      </c>
      <c r="C833" s="2" t="s">
        <v>1917</v>
      </c>
      <c r="E833" s="2" t="s">
        <v>8</v>
      </c>
      <c r="F833" s="2" t="s">
        <v>590</v>
      </c>
      <c r="G833" s="2" t="s">
        <v>228</v>
      </c>
      <c r="H833" s="2">
        <v>7</v>
      </c>
      <c r="I833" s="2" t="s">
        <v>233</v>
      </c>
      <c r="J833" s="2" t="s">
        <v>109</v>
      </c>
      <c r="K833" s="2">
        <v>2017</v>
      </c>
      <c r="L833" s="2" t="s">
        <v>232</v>
      </c>
      <c r="M833" s="2">
        <v>12</v>
      </c>
      <c r="N833" s="2">
        <v>4.1859999999999999</v>
      </c>
      <c r="O833" s="2" t="s">
        <v>13</v>
      </c>
      <c r="P833" s="2">
        <v>62.39</v>
      </c>
      <c r="Q833" s="2" t="s">
        <v>26</v>
      </c>
      <c r="R833" s="2">
        <v>9</v>
      </c>
      <c r="S833" s="2">
        <v>7.3</v>
      </c>
      <c r="T833" s="2" t="s">
        <v>13</v>
      </c>
      <c r="W833" s="5" t="str" cm="1">
        <f t="array" ref="W833">_xlfn.TEXTJOIN(", ",TRUE, IF(COUNTIF(G833,"*"&amp;Afferenti!$A$1:'Afferenti'!$A$46&amp;"*"), Afferenti!$A$1:'Afferenti'!$A$46, ""))</f>
        <v>BIGONGIARI, BROGI, MAESTRO, MARROCCHESI</v>
      </c>
    </row>
    <row r="834" spans="1:23" x14ac:dyDescent="0.2">
      <c r="A834" s="2" t="s">
        <v>1915</v>
      </c>
      <c r="B834" s="2" t="s">
        <v>1916</v>
      </c>
      <c r="C834" s="2" t="s">
        <v>1917</v>
      </c>
      <c r="E834" s="2" t="s">
        <v>8</v>
      </c>
      <c r="F834" s="2" t="s">
        <v>590</v>
      </c>
      <c r="G834" s="2" t="s">
        <v>234</v>
      </c>
      <c r="H834" s="2">
        <v>7</v>
      </c>
      <c r="I834" s="2" t="s">
        <v>229</v>
      </c>
      <c r="J834" s="2" t="s">
        <v>109</v>
      </c>
      <c r="K834" s="2">
        <v>2017</v>
      </c>
      <c r="L834" s="2" t="s">
        <v>235</v>
      </c>
      <c r="M834" s="2">
        <v>0</v>
      </c>
      <c r="N834" s="2">
        <v>66.622</v>
      </c>
      <c r="O834" s="2" t="s">
        <v>26</v>
      </c>
      <c r="P834" s="2">
        <v>77.972999999999999</v>
      </c>
      <c r="Q834" s="2" t="s">
        <v>33</v>
      </c>
      <c r="R834" s="2">
        <v>0</v>
      </c>
      <c r="S834" s="2">
        <v>100</v>
      </c>
      <c r="T834" s="2" t="s">
        <v>33</v>
      </c>
      <c r="W834" s="5" t="str" cm="1">
        <f t="array" ref="W834">_xlfn.TEXTJOIN(", ",TRUE, IF(COUNTIF(G834,"*"&amp;Afferenti!$A$1:'Afferenti'!$A$46&amp;"*"), Afferenti!$A$1:'Afferenti'!$A$46, ""))</f>
        <v>BIGONGIARI, BROGI, MAESTRO, MARROCCHESI</v>
      </c>
    </row>
    <row r="835" spans="1:23" x14ac:dyDescent="0.2">
      <c r="A835" s="2" t="s">
        <v>1915</v>
      </c>
      <c r="B835" s="2" t="s">
        <v>1916</v>
      </c>
      <c r="C835" s="2" t="s">
        <v>1917</v>
      </c>
      <c r="E835" s="2" t="s">
        <v>8</v>
      </c>
      <c r="F835" s="2" t="s">
        <v>590</v>
      </c>
      <c r="G835" s="2" t="s">
        <v>236</v>
      </c>
      <c r="H835" s="2">
        <v>7</v>
      </c>
      <c r="I835" s="2" t="s">
        <v>237</v>
      </c>
      <c r="J835" s="2" t="s">
        <v>11</v>
      </c>
      <c r="K835" s="2">
        <v>2019</v>
      </c>
      <c r="L835" s="2" t="s">
        <v>207</v>
      </c>
      <c r="M835" s="2">
        <v>3</v>
      </c>
      <c r="N835" s="2">
        <v>54.616999999999997</v>
      </c>
      <c r="O835" s="2" t="s">
        <v>26</v>
      </c>
      <c r="P835" s="2">
        <v>53.072000000000003</v>
      </c>
      <c r="Q835" s="2" t="s">
        <v>26</v>
      </c>
      <c r="R835" s="2">
        <v>3</v>
      </c>
      <c r="S835" s="2">
        <v>50.83</v>
      </c>
      <c r="T835" s="2" t="s">
        <v>26</v>
      </c>
      <c r="U835" s="2">
        <v>51.470999999999997</v>
      </c>
      <c r="V835" s="2" t="s">
        <v>26</v>
      </c>
      <c r="W835" s="5" t="str" cm="1">
        <f t="array" ref="W835">_xlfn.TEXTJOIN(", ",TRUE, IF(COUNTIF(G835,"*"&amp;Afferenti!$A$1:'Afferenti'!$A$46&amp;"*"), Afferenti!$A$1:'Afferenti'!$A$46, ""))</f>
        <v>BIGONGIARI, BROGI, MARROCCHESI</v>
      </c>
    </row>
    <row r="836" spans="1:23" x14ac:dyDescent="0.2">
      <c r="A836" s="2" t="s">
        <v>1915</v>
      </c>
      <c r="B836" s="2" t="s">
        <v>1916</v>
      </c>
      <c r="C836" s="2" t="s">
        <v>1917</v>
      </c>
      <c r="E836" s="2" t="s">
        <v>8</v>
      </c>
      <c r="F836" s="2" t="s">
        <v>590</v>
      </c>
      <c r="G836" s="2" t="s">
        <v>238</v>
      </c>
      <c r="H836" s="2">
        <v>7</v>
      </c>
      <c r="I836" s="2" t="s">
        <v>239</v>
      </c>
      <c r="J836" s="2" t="s">
        <v>109</v>
      </c>
      <c r="K836" s="2">
        <v>2017</v>
      </c>
      <c r="M836" s="2">
        <v>1</v>
      </c>
      <c r="N836" s="2">
        <v>22.78</v>
      </c>
      <c r="O836" s="2" t="s">
        <v>13</v>
      </c>
      <c r="R836" s="2">
        <v>1</v>
      </c>
      <c r="S836" s="2">
        <v>50.17</v>
      </c>
      <c r="T836" s="2" t="s">
        <v>26</v>
      </c>
      <c r="W836" s="5" t="str" cm="1">
        <f t="array" ref="W836">_xlfn.TEXTJOIN(", ",TRUE, IF(COUNTIF(G836,"*"&amp;Afferenti!$A$1:'Afferenti'!$A$46&amp;"*"), Afferenti!$A$1:'Afferenti'!$A$46, ""))</f>
        <v>BIGONGIARI, BROGI, MARROCCHESI</v>
      </c>
    </row>
    <row r="837" spans="1:23" x14ac:dyDescent="0.2">
      <c r="A837" s="2" t="s">
        <v>1915</v>
      </c>
      <c r="B837" s="2" t="s">
        <v>1916</v>
      </c>
      <c r="C837" s="2" t="s">
        <v>1917</v>
      </c>
      <c r="E837" s="2" t="s">
        <v>8</v>
      </c>
      <c r="F837" s="2" t="s">
        <v>590</v>
      </c>
      <c r="G837" s="2" t="s">
        <v>240</v>
      </c>
      <c r="H837" s="2">
        <v>7</v>
      </c>
      <c r="I837" s="2" t="s">
        <v>241</v>
      </c>
      <c r="J837" s="2" t="s">
        <v>11</v>
      </c>
      <c r="K837" s="2">
        <v>2017</v>
      </c>
      <c r="L837" s="2" t="s">
        <v>242</v>
      </c>
      <c r="M837" s="2">
        <v>11</v>
      </c>
      <c r="N837" s="2">
        <v>54.112000000000002</v>
      </c>
      <c r="O837" s="2" t="s">
        <v>26</v>
      </c>
      <c r="P837" s="2">
        <v>56.600999999999999</v>
      </c>
      <c r="Q837" s="2" t="s">
        <v>26</v>
      </c>
      <c r="R837" s="2">
        <v>8</v>
      </c>
      <c r="W837" s="5" t="str" cm="1">
        <f t="array" ref="W837">_xlfn.TEXTJOIN(", ",TRUE, IF(COUNTIF(G837,"*"&amp;Afferenti!$A$1:'Afferenti'!$A$46&amp;"*"), Afferenti!$A$1:'Afferenti'!$A$46, ""))</f>
        <v>BIGONGIARI, BROGI, MAESTRO, MARROCCHESI</v>
      </c>
    </row>
    <row r="838" spans="1:23" x14ac:dyDescent="0.2">
      <c r="A838" s="2" t="s">
        <v>1915</v>
      </c>
      <c r="B838" s="2" t="s">
        <v>1916</v>
      </c>
      <c r="C838" s="2" t="s">
        <v>1917</v>
      </c>
      <c r="E838" s="2" t="s">
        <v>8</v>
      </c>
      <c r="F838" s="2" t="s">
        <v>590</v>
      </c>
      <c r="G838" s="2" t="s">
        <v>243</v>
      </c>
      <c r="H838" s="2">
        <v>7</v>
      </c>
      <c r="I838" s="2" t="s">
        <v>244</v>
      </c>
      <c r="J838" s="2" t="s">
        <v>11</v>
      </c>
      <c r="K838" s="2">
        <v>2019</v>
      </c>
      <c r="L838" s="2" t="s">
        <v>245</v>
      </c>
      <c r="M838" s="2">
        <v>3</v>
      </c>
      <c r="N838" s="2">
        <v>64.662000000000006</v>
      </c>
      <c r="O838" s="2" t="s">
        <v>26</v>
      </c>
      <c r="P838" s="2">
        <v>92.5</v>
      </c>
      <c r="Q838" s="2" t="s">
        <v>33</v>
      </c>
      <c r="R838" s="2">
        <v>5</v>
      </c>
      <c r="S838" s="2">
        <v>47.46</v>
      </c>
      <c r="T838" s="2" t="s">
        <v>14</v>
      </c>
      <c r="U838" s="2">
        <v>94.828000000000003</v>
      </c>
      <c r="V838" s="2" t="s">
        <v>33</v>
      </c>
      <c r="W838" s="5" t="str" cm="1">
        <f t="array" ref="W838">_xlfn.TEXTJOIN(", ",TRUE, IF(COUNTIF(G838,"*"&amp;Afferenti!$A$1:'Afferenti'!$A$46&amp;"*"), Afferenti!$A$1:'Afferenti'!$A$46, ""))</f>
        <v>BIGONGIARI, BROGI, MAESTRO, MARROCCHESI</v>
      </c>
    </row>
    <row r="839" spans="1:23" x14ac:dyDescent="0.2">
      <c r="A839" s="2" t="s">
        <v>1915</v>
      </c>
      <c r="B839" s="2" t="s">
        <v>1916</v>
      </c>
      <c r="C839" s="2" t="s">
        <v>1917</v>
      </c>
      <c r="E839" s="2" t="s">
        <v>8</v>
      </c>
      <c r="F839" s="2" t="s">
        <v>590</v>
      </c>
      <c r="G839" s="2" t="s">
        <v>246</v>
      </c>
      <c r="H839" s="2">
        <v>7</v>
      </c>
      <c r="I839" s="2" t="s">
        <v>247</v>
      </c>
      <c r="J839" s="2" t="s">
        <v>11</v>
      </c>
      <c r="K839" s="2">
        <v>2018</v>
      </c>
      <c r="L839" s="2" t="s">
        <v>248</v>
      </c>
      <c r="M839" s="2">
        <v>1</v>
      </c>
      <c r="N839" s="2">
        <v>86.567999999999998</v>
      </c>
      <c r="O839" s="2" t="s">
        <v>33</v>
      </c>
      <c r="P839" s="2">
        <v>87.244</v>
      </c>
      <c r="Q839" s="2" t="s">
        <v>33</v>
      </c>
      <c r="R839" s="2">
        <v>0</v>
      </c>
      <c r="S839" s="2">
        <v>100</v>
      </c>
      <c r="T839" s="2" t="s">
        <v>33</v>
      </c>
      <c r="W839" s="5" t="str" cm="1">
        <f t="array" ref="W839">_xlfn.TEXTJOIN(", ",TRUE, IF(COUNTIF(G839,"*"&amp;Afferenti!$A$1:'Afferenti'!$A$46&amp;"*"), Afferenti!$A$1:'Afferenti'!$A$46, ""))</f>
        <v>BIGONGIARI, BROGI, MAESTRO, MARROCCHESI</v>
      </c>
    </row>
    <row r="840" spans="1:23" x14ac:dyDescent="0.2">
      <c r="A840" s="2" t="s">
        <v>1915</v>
      </c>
      <c r="B840" s="2" t="s">
        <v>1916</v>
      </c>
      <c r="C840" s="2" t="s">
        <v>1917</v>
      </c>
      <c r="E840" s="2" t="s">
        <v>8</v>
      </c>
      <c r="F840" s="2" t="s">
        <v>590</v>
      </c>
      <c r="G840" s="2" t="s">
        <v>249</v>
      </c>
      <c r="H840" s="2">
        <v>7</v>
      </c>
      <c r="I840" s="2" t="s">
        <v>250</v>
      </c>
      <c r="J840" s="2" t="s">
        <v>109</v>
      </c>
      <c r="K840" s="2">
        <v>2015</v>
      </c>
      <c r="L840" s="2" t="s">
        <v>232</v>
      </c>
      <c r="M840" s="2">
        <v>13</v>
      </c>
      <c r="N840" s="2">
        <v>5.5640000000000001</v>
      </c>
      <c r="O840" s="2" t="s">
        <v>13</v>
      </c>
      <c r="P840" s="2">
        <v>75.224999999999994</v>
      </c>
      <c r="Q840" s="2" t="s">
        <v>33</v>
      </c>
      <c r="R840" s="2">
        <v>8</v>
      </c>
      <c r="S840" s="2">
        <v>11.42</v>
      </c>
      <c r="T840" s="2" t="s">
        <v>13</v>
      </c>
      <c r="W840" s="5" t="str" cm="1">
        <f t="array" ref="W840">_xlfn.TEXTJOIN(", ",TRUE, IF(COUNTIF(G840,"*"&amp;Afferenti!$A$1:'Afferenti'!$A$46&amp;"*"), Afferenti!$A$1:'Afferenti'!$A$46, ""))</f>
        <v>BIGONGIARI, BROGI, MAESTRO, MARROCCHESI</v>
      </c>
    </row>
    <row r="841" spans="1:23" x14ac:dyDescent="0.2">
      <c r="A841" s="2" t="s">
        <v>1915</v>
      </c>
      <c r="B841" s="2" t="s">
        <v>1916</v>
      </c>
      <c r="C841" s="2" t="s">
        <v>1917</v>
      </c>
      <c r="E841" s="2" t="s">
        <v>8</v>
      </c>
      <c r="F841" s="2" t="s">
        <v>590</v>
      </c>
      <c r="G841" s="2" t="s">
        <v>251</v>
      </c>
      <c r="H841" s="2">
        <v>7</v>
      </c>
      <c r="I841" s="2" t="s">
        <v>252</v>
      </c>
      <c r="J841" s="2" t="s">
        <v>11</v>
      </c>
      <c r="K841" s="2">
        <v>2017</v>
      </c>
      <c r="L841" s="2" t="s">
        <v>253</v>
      </c>
      <c r="M841" s="2">
        <v>151</v>
      </c>
      <c r="N841" s="2">
        <v>2.4750000000000001</v>
      </c>
      <c r="O841" s="2" t="s">
        <v>13</v>
      </c>
      <c r="P841" s="2">
        <v>9.1020000000000003</v>
      </c>
      <c r="Q841" s="2" t="s">
        <v>13</v>
      </c>
      <c r="R841" s="2">
        <v>102</v>
      </c>
      <c r="S841" s="2">
        <v>2.61</v>
      </c>
      <c r="T841" s="2" t="s">
        <v>13</v>
      </c>
      <c r="U841" s="2">
        <v>7.0512819999999996</v>
      </c>
      <c r="V841" s="2" t="s">
        <v>13</v>
      </c>
      <c r="W841" s="5" t="str" cm="1">
        <f t="array" ref="W841">_xlfn.TEXTJOIN(", ",TRUE, IF(COUNTIF(G841,"*"&amp;Afferenti!$A$1:'Afferenti'!$A$46&amp;"*"), Afferenti!$A$1:'Afferenti'!$A$46, ""))</f>
        <v>BIGONGIARI, BROGI, MAESTRO, MARROCCHESI</v>
      </c>
    </row>
    <row r="842" spans="1:23" x14ac:dyDescent="0.2">
      <c r="A842" s="2" t="s">
        <v>1915</v>
      </c>
      <c r="B842" s="2" t="s">
        <v>1916</v>
      </c>
      <c r="C842" s="2" t="s">
        <v>1917</v>
      </c>
      <c r="E842" s="2" t="s">
        <v>8</v>
      </c>
      <c r="F842" s="2" t="s">
        <v>590</v>
      </c>
      <c r="G842" s="2" t="s">
        <v>254</v>
      </c>
      <c r="H842" s="2">
        <v>8</v>
      </c>
      <c r="I842" s="2" t="s">
        <v>255</v>
      </c>
      <c r="J842" s="2" t="s">
        <v>11</v>
      </c>
      <c r="K842" s="2">
        <v>2019</v>
      </c>
      <c r="L842" s="2" t="s">
        <v>256</v>
      </c>
      <c r="M842" s="2">
        <v>3</v>
      </c>
      <c r="N842" s="2">
        <v>71.715999999999994</v>
      </c>
      <c r="O842" s="2" t="s">
        <v>26</v>
      </c>
      <c r="P842" s="2">
        <v>44.113</v>
      </c>
      <c r="Q842" s="2" t="s">
        <v>14</v>
      </c>
      <c r="R842" s="2">
        <v>2</v>
      </c>
      <c r="W842" s="5" t="str" cm="1">
        <f t="array" ref="W842">_xlfn.TEXTJOIN(", ",TRUE, IF(COUNTIF(G842,"*"&amp;Afferenti!$A$1:'Afferenti'!$A$46&amp;"*"), Afferenti!$A$1:'Afferenti'!$A$46, ""))</f>
        <v>BIGONGIARI, BROGI, MAESTRO, MARROCCHESI</v>
      </c>
    </row>
    <row r="843" spans="1:23" x14ac:dyDescent="0.2">
      <c r="A843" s="2" t="s">
        <v>1915</v>
      </c>
      <c r="B843" s="2" t="s">
        <v>1916</v>
      </c>
      <c r="C843" s="2" t="s">
        <v>1917</v>
      </c>
      <c r="E843" s="2" t="s">
        <v>8</v>
      </c>
      <c r="F843" s="2" t="s">
        <v>590</v>
      </c>
      <c r="G843" s="2" t="s">
        <v>257</v>
      </c>
      <c r="H843" s="2">
        <v>7</v>
      </c>
      <c r="I843" s="2" t="s">
        <v>258</v>
      </c>
      <c r="J843" s="2" t="s">
        <v>11</v>
      </c>
      <c r="K843" s="2">
        <v>2018</v>
      </c>
      <c r="L843" s="2" t="s">
        <v>242</v>
      </c>
      <c r="M843" s="2">
        <v>48</v>
      </c>
      <c r="N843" s="2">
        <v>9.8379999999999992</v>
      </c>
      <c r="O843" s="2" t="s">
        <v>13</v>
      </c>
      <c r="P843" s="2">
        <v>54.762</v>
      </c>
      <c r="Q843" s="2" t="s">
        <v>26</v>
      </c>
      <c r="R843" s="2">
        <v>24</v>
      </c>
      <c r="W843" s="5" t="str" cm="1">
        <f t="array" ref="W843">_xlfn.TEXTJOIN(", ",TRUE, IF(COUNTIF(G843,"*"&amp;Afferenti!$A$1:'Afferenti'!$A$46&amp;"*"), Afferenti!$A$1:'Afferenti'!$A$46, ""))</f>
        <v>BIGONGIARI, BROGI, MAESTRO, MARROCCHESI</v>
      </c>
    </row>
    <row r="844" spans="1:23" x14ac:dyDescent="0.2">
      <c r="A844" s="2" t="s">
        <v>1915</v>
      </c>
      <c r="B844" s="2" t="s">
        <v>1916</v>
      </c>
      <c r="C844" s="2" t="s">
        <v>1917</v>
      </c>
      <c r="E844" s="2" t="s">
        <v>8</v>
      </c>
      <c r="F844" s="2" t="s">
        <v>590</v>
      </c>
      <c r="G844" s="2" t="s">
        <v>259</v>
      </c>
      <c r="H844" s="2">
        <v>8</v>
      </c>
      <c r="I844" s="2" t="s">
        <v>260</v>
      </c>
      <c r="J844" s="2" t="s">
        <v>11</v>
      </c>
      <c r="K844" s="2">
        <v>2017</v>
      </c>
      <c r="L844" s="2" t="s">
        <v>207</v>
      </c>
      <c r="M844" s="2">
        <v>3</v>
      </c>
      <c r="N844" s="2">
        <v>69.176000000000002</v>
      </c>
      <c r="O844" s="2" t="s">
        <v>26</v>
      </c>
      <c r="P844" s="2">
        <v>47.213999999999999</v>
      </c>
      <c r="Q844" s="2" t="s">
        <v>14</v>
      </c>
      <c r="R844" s="2">
        <v>1</v>
      </c>
      <c r="S844" s="2">
        <v>88.95</v>
      </c>
      <c r="T844" s="2" t="s">
        <v>33</v>
      </c>
      <c r="U844" s="2">
        <v>67.5</v>
      </c>
      <c r="V844" s="2" t="s">
        <v>26</v>
      </c>
      <c r="W844" s="5" t="str" cm="1">
        <f t="array" ref="W844">_xlfn.TEXTJOIN(", ",TRUE, IF(COUNTIF(G844,"*"&amp;Afferenti!$A$1:'Afferenti'!$A$46&amp;"*"), Afferenti!$A$1:'Afferenti'!$A$46, ""))</f>
        <v>BIGONGIARI, BROGI, MAESTRO, MARROCCHESI</v>
      </c>
    </row>
    <row r="845" spans="1:23" x14ac:dyDescent="0.2">
      <c r="A845" s="2" t="s">
        <v>1915</v>
      </c>
      <c r="B845" s="2" t="s">
        <v>1916</v>
      </c>
      <c r="C845" s="2" t="s">
        <v>1917</v>
      </c>
      <c r="E845" s="2" t="s">
        <v>8</v>
      </c>
      <c r="F845" s="2" t="s">
        <v>590</v>
      </c>
      <c r="G845" s="2" t="s">
        <v>261</v>
      </c>
      <c r="H845" s="2">
        <v>9</v>
      </c>
      <c r="I845" s="2" t="s">
        <v>262</v>
      </c>
      <c r="J845" s="2" t="s">
        <v>11</v>
      </c>
      <c r="K845" s="2">
        <v>2016</v>
      </c>
      <c r="L845" s="2" t="s">
        <v>207</v>
      </c>
      <c r="M845" s="2">
        <v>2</v>
      </c>
      <c r="N845" s="2">
        <v>74.546999999999997</v>
      </c>
      <c r="O845" s="2" t="s">
        <v>26</v>
      </c>
      <c r="P845" s="2">
        <v>46.341000000000001</v>
      </c>
      <c r="Q845" s="2" t="s">
        <v>14</v>
      </c>
      <c r="R845" s="2">
        <v>2</v>
      </c>
      <c r="S845" s="2">
        <v>80.27</v>
      </c>
      <c r="T845" s="2" t="s">
        <v>33</v>
      </c>
      <c r="U845" s="2">
        <v>57.5</v>
      </c>
      <c r="V845" s="2" t="s">
        <v>26</v>
      </c>
      <c r="W845" s="5" t="str" cm="1">
        <f t="array" ref="W845">_xlfn.TEXTJOIN(", ",TRUE, IF(COUNTIF(G845,"*"&amp;Afferenti!$A$1:'Afferenti'!$A$46&amp;"*"), Afferenti!$A$1:'Afferenti'!$A$46, ""))</f>
        <v>BIGONGIARI, BROGI, MAESTRO, MARROCCHESI</v>
      </c>
    </row>
    <row r="846" spans="1:23" x14ac:dyDescent="0.2">
      <c r="A846" s="2" t="s">
        <v>1915</v>
      </c>
      <c r="B846" s="2" t="s">
        <v>1916</v>
      </c>
      <c r="C846" s="2" t="s">
        <v>1917</v>
      </c>
      <c r="E846" s="2" t="s">
        <v>8</v>
      </c>
      <c r="F846" s="2" t="s">
        <v>590</v>
      </c>
      <c r="G846" s="2" t="s">
        <v>263</v>
      </c>
      <c r="H846" s="2">
        <v>8</v>
      </c>
      <c r="I846" s="2" t="s">
        <v>264</v>
      </c>
      <c r="J846" s="2" t="s">
        <v>11</v>
      </c>
      <c r="K846" s="2">
        <v>2016</v>
      </c>
      <c r="L846" s="2" t="s">
        <v>265</v>
      </c>
      <c r="M846" s="2">
        <v>36</v>
      </c>
      <c r="N846" s="2">
        <v>20.295000000000002</v>
      </c>
      <c r="O846" s="2" t="s">
        <v>13</v>
      </c>
      <c r="P846" s="2">
        <v>1.6220000000000001</v>
      </c>
      <c r="Q846" s="2" t="s">
        <v>13</v>
      </c>
      <c r="R846" s="2">
        <v>19</v>
      </c>
      <c r="W846" s="5" t="str" cm="1">
        <f t="array" ref="W846">_xlfn.TEXTJOIN(", ",TRUE, IF(COUNTIF(G846,"*"&amp;Afferenti!$A$1:'Afferenti'!$A$46&amp;"*"), Afferenti!$A$1:'Afferenti'!$A$46, ""))</f>
        <v>BIGONGIARI, BROGI, MAESTRO, MARROCCHESI</v>
      </c>
    </row>
    <row r="847" spans="1:23" x14ac:dyDescent="0.2">
      <c r="A847" s="2" t="s">
        <v>1915</v>
      </c>
      <c r="B847" s="2" t="s">
        <v>1916</v>
      </c>
      <c r="C847" s="2" t="s">
        <v>1917</v>
      </c>
      <c r="E847" s="2" t="s">
        <v>8</v>
      </c>
      <c r="F847" s="2" t="s">
        <v>590</v>
      </c>
      <c r="G847" s="2" t="s">
        <v>263</v>
      </c>
      <c r="H847" s="2">
        <v>8</v>
      </c>
      <c r="I847" s="2" t="s">
        <v>266</v>
      </c>
      <c r="J847" s="2" t="s">
        <v>11</v>
      </c>
      <c r="K847" s="2">
        <v>2017</v>
      </c>
      <c r="L847" s="2" t="s">
        <v>242</v>
      </c>
      <c r="M847" s="2">
        <v>72</v>
      </c>
      <c r="N847" s="2">
        <v>6.008</v>
      </c>
      <c r="O847" s="2" t="s">
        <v>13</v>
      </c>
      <c r="P847" s="2">
        <v>56.600999999999999</v>
      </c>
      <c r="Q847" s="2" t="s">
        <v>26</v>
      </c>
      <c r="R847" s="2">
        <v>31</v>
      </c>
      <c r="W847" s="5" t="str" cm="1">
        <f t="array" ref="W847">_xlfn.TEXTJOIN(", ",TRUE, IF(COUNTIF(G847,"*"&amp;Afferenti!$A$1:'Afferenti'!$A$46&amp;"*"), Afferenti!$A$1:'Afferenti'!$A$46, ""))</f>
        <v>BIGONGIARI, BROGI, MAESTRO, MARROCCHESI</v>
      </c>
    </row>
    <row r="848" spans="1:23" x14ac:dyDescent="0.2">
      <c r="A848" s="2" t="s">
        <v>1915</v>
      </c>
      <c r="B848" s="2" t="s">
        <v>1916</v>
      </c>
      <c r="C848" s="2" t="s">
        <v>1917</v>
      </c>
      <c r="E848" s="2" t="s">
        <v>8</v>
      </c>
      <c r="F848" s="2" t="s">
        <v>590</v>
      </c>
      <c r="G848" s="2" t="s">
        <v>267</v>
      </c>
      <c r="H848" s="2">
        <v>10</v>
      </c>
      <c r="I848" s="2" t="s">
        <v>268</v>
      </c>
      <c r="J848" s="2" t="s">
        <v>109</v>
      </c>
      <c r="K848" s="2">
        <v>2019</v>
      </c>
      <c r="L848" s="2" t="s">
        <v>232</v>
      </c>
      <c r="M848" s="2">
        <v>14</v>
      </c>
      <c r="N848" s="2">
        <v>1.4650000000000001</v>
      </c>
      <c r="O848" s="2" t="s">
        <v>13</v>
      </c>
      <c r="P848" s="2">
        <v>55.137</v>
      </c>
      <c r="Q848" s="2" t="s">
        <v>26</v>
      </c>
      <c r="R848" s="2">
        <v>5</v>
      </c>
      <c r="S848" s="2">
        <v>5.88</v>
      </c>
      <c r="T848" s="2" t="s">
        <v>13</v>
      </c>
      <c r="W848" s="5" t="str" cm="1">
        <f t="array" ref="W848">_xlfn.TEXTJOIN(", ",TRUE, IF(COUNTIF(G848,"*"&amp;Afferenti!$A$1:'Afferenti'!$A$46&amp;"*"), Afferenti!$A$1:'Afferenti'!$A$46, ""))</f>
        <v>BIGONGIARI, BROGI, MAESTRO, MARROCCHESI</v>
      </c>
    </row>
    <row r="849" spans="1:23" x14ac:dyDescent="0.2">
      <c r="A849" s="2" t="s">
        <v>1915</v>
      </c>
      <c r="B849" s="2" t="s">
        <v>1916</v>
      </c>
      <c r="C849" s="2" t="s">
        <v>1917</v>
      </c>
      <c r="E849" s="2" t="s">
        <v>8</v>
      </c>
      <c r="F849" s="2" t="s">
        <v>590</v>
      </c>
      <c r="G849" s="2" t="s">
        <v>267</v>
      </c>
      <c r="H849" s="2">
        <v>10</v>
      </c>
      <c r="I849" s="2" t="s">
        <v>269</v>
      </c>
      <c r="J849" s="2" t="s">
        <v>11</v>
      </c>
      <c r="K849" s="2">
        <v>2019</v>
      </c>
      <c r="L849" s="2" t="s">
        <v>253</v>
      </c>
      <c r="M849" s="2">
        <v>148</v>
      </c>
      <c r="N849" s="2">
        <v>1.4390000000000001</v>
      </c>
      <c r="O849" s="2" t="s">
        <v>13</v>
      </c>
      <c r="P849" s="2">
        <v>8.9280000000000008</v>
      </c>
      <c r="Q849" s="2" t="s">
        <v>13</v>
      </c>
      <c r="R849" s="2">
        <v>90</v>
      </c>
      <c r="S849" s="2">
        <v>2.13</v>
      </c>
      <c r="T849" s="2" t="s">
        <v>13</v>
      </c>
      <c r="U849" s="2">
        <v>6.4710000000000001</v>
      </c>
      <c r="V849" s="2" t="s">
        <v>13</v>
      </c>
      <c r="W849" s="5" t="str" cm="1">
        <f t="array" ref="W849">_xlfn.TEXTJOIN(", ",TRUE, IF(COUNTIF(G849,"*"&amp;Afferenti!$A$1:'Afferenti'!$A$46&amp;"*"), Afferenti!$A$1:'Afferenti'!$A$46, ""))</f>
        <v>BIGONGIARI, BROGI, MAESTRO, MARROCCHESI</v>
      </c>
    </row>
    <row r="850" spans="1:23" x14ac:dyDescent="0.2">
      <c r="A850" s="2" t="s">
        <v>1915</v>
      </c>
      <c r="B850" s="2" t="s">
        <v>1916</v>
      </c>
      <c r="C850" s="2" t="s">
        <v>1917</v>
      </c>
      <c r="E850" s="2" t="s">
        <v>8</v>
      </c>
      <c r="F850" s="2" t="s">
        <v>590</v>
      </c>
      <c r="G850" s="2" t="s">
        <v>270</v>
      </c>
      <c r="H850" s="2">
        <v>10</v>
      </c>
      <c r="I850" s="2" t="s">
        <v>271</v>
      </c>
      <c r="J850" s="2" t="s">
        <v>11</v>
      </c>
      <c r="K850" s="2">
        <v>2019</v>
      </c>
      <c r="L850" s="2" t="s">
        <v>230</v>
      </c>
      <c r="M850" s="2">
        <v>12</v>
      </c>
      <c r="N850" s="2">
        <v>18.152000000000001</v>
      </c>
      <c r="O850" s="2" t="s">
        <v>13</v>
      </c>
      <c r="P850" s="2">
        <v>53.082000000000001</v>
      </c>
      <c r="Q850" s="2" t="s">
        <v>26</v>
      </c>
      <c r="R850" s="2">
        <v>6</v>
      </c>
      <c r="W850" s="5" t="str" cm="1">
        <f t="array" ref="W850">_xlfn.TEXTJOIN(", ",TRUE, IF(COUNTIF(G850,"*"&amp;Afferenti!$A$1:'Afferenti'!$A$46&amp;"*"), Afferenti!$A$1:'Afferenti'!$A$46, ""))</f>
        <v>BIGONGIARI, BROGI, MAESTRO, MARROCCHESI</v>
      </c>
    </row>
    <row r="851" spans="1:23" x14ac:dyDescent="0.2">
      <c r="A851" s="2" t="s">
        <v>1915</v>
      </c>
      <c r="B851" s="2" t="s">
        <v>1916</v>
      </c>
      <c r="C851" s="2" t="s">
        <v>1917</v>
      </c>
      <c r="E851" s="2" t="s">
        <v>8</v>
      </c>
      <c r="F851" s="2" t="s">
        <v>590</v>
      </c>
      <c r="G851" s="2" t="s">
        <v>272</v>
      </c>
      <c r="H851" s="2">
        <v>11</v>
      </c>
      <c r="I851" s="2" t="s">
        <v>273</v>
      </c>
      <c r="J851" s="2" t="s">
        <v>11</v>
      </c>
      <c r="K851" s="2">
        <v>2018</v>
      </c>
      <c r="L851" s="2" t="s">
        <v>274</v>
      </c>
      <c r="M851" s="2">
        <v>21</v>
      </c>
      <c r="N851" s="2">
        <v>29.318000000000001</v>
      </c>
      <c r="O851" s="2" t="s">
        <v>14</v>
      </c>
      <c r="P851" s="2">
        <v>5.9</v>
      </c>
      <c r="Q851" s="2" t="s">
        <v>13</v>
      </c>
      <c r="R851" s="2">
        <v>2</v>
      </c>
      <c r="S851" s="2">
        <v>89.83</v>
      </c>
      <c r="T851" s="2" t="s">
        <v>33</v>
      </c>
      <c r="U851" s="2">
        <v>16.666665999999999</v>
      </c>
      <c r="V851" s="2" t="s">
        <v>13</v>
      </c>
      <c r="W851" s="5" t="str" cm="1">
        <f t="array" ref="W851">_xlfn.TEXTJOIN(", ",TRUE, IF(COUNTIF(G851,"*"&amp;Afferenti!$A$1:'Afferenti'!$A$46&amp;"*"), Afferenti!$A$1:'Afferenti'!$A$46, ""))</f>
        <v>BIGONGIARI, BROGI, MAESTRO, MARROCCHESI</v>
      </c>
    </row>
    <row r="852" spans="1:23" x14ac:dyDescent="0.2">
      <c r="A852" s="2" t="s">
        <v>1915</v>
      </c>
      <c r="B852" s="2" t="s">
        <v>1916</v>
      </c>
      <c r="C852" s="2" t="s">
        <v>1917</v>
      </c>
      <c r="E852" s="2" t="s">
        <v>8</v>
      </c>
      <c r="F852" s="2" t="s">
        <v>590</v>
      </c>
      <c r="G852" s="2" t="s">
        <v>272</v>
      </c>
      <c r="H852" s="2">
        <v>11</v>
      </c>
      <c r="I852" s="2" t="s">
        <v>275</v>
      </c>
      <c r="J852" s="2" t="s">
        <v>11</v>
      </c>
      <c r="K852" s="2">
        <v>2018</v>
      </c>
      <c r="L852" s="2" t="s">
        <v>276</v>
      </c>
      <c r="M852" s="2">
        <v>19</v>
      </c>
      <c r="N852" s="2">
        <v>32.576000000000001</v>
      </c>
      <c r="O852" s="2" t="s">
        <v>14</v>
      </c>
      <c r="P852" s="2">
        <v>0.23599999999999999</v>
      </c>
      <c r="Q852" s="2" t="s">
        <v>13</v>
      </c>
      <c r="R852" s="2">
        <v>9</v>
      </c>
      <c r="S852" s="2">
        <v>59.1</v>
      </c>
      <c r="T852" s="2" t="s">
        <v>26</v>
      </c>
      <c r="U852" s="2">
        <v>9.4202899999999996</v>
      </c>
      <c r="V852" s="2" t="s">
        <v>13</v>
      </c>
      <c r="W852" s="5" t="str" cm="1">
        <f t="array" ref="W852">_xlfn.TEXTJOIN(", ",TRUE, IF(COUNTIF(G852,"*"&amp;Afferenti!$A$1:'Afferenti'!$A$46&amp;"*"), Afferenti!$A$1:'Afferenti'!$A$46, ""))</f>
        <v>BIGONGIARI, BROGI, MAESTRO, MARROCCHESI</v>
      </c>
    </row>
    <row r="853" spans="1:23" x14ac:dyDescent="0.2">
      <c r="A853" s="2" t="s">
        <v>1915</v>
      </c>
      <c r="B853" s="2" t="s">
        <v>1916</v>
      </c>
      <c r="C853" s="2" t="s">
        <v>1917</v>
      </c>
      <c r="E853" s="2" t="s">
        <v>8</v>
      </c>
      <c r="F853" s="2" t="s">
        <v>590</v>
      </c>
      <c r="G853" s="2" t="s">
        <v>272</v>
      </c>
      <c r="H853" s="2">
        <v>11</v>
      </c>
      <c r="I853" s="2" t="s">
        <v>277</v>
      </c>
      <c r="J853" s="2" t="s">
        <v>11</v>
      </c>
      <c r="K853" s="2">
        <v>2018</v>
      </c>
      <c r="L853" s="2" t="s">
        <v>253</v>
      </c>
      <c r="M853" s="2">
        <v>179</v>
      </c>
      <c r="N853" s="2">
        <v>1.4850000000000001</v>
      </c>
      <c r="O853" s="2" t="s">
        <v>13</v>
      </c>
      <c r="P853" s="2">
        <v>9.8620000000000001</v>
      </c>
      <c r="Q853" s="2" t="s">
        <v>13</v>
      </c>
      <c r="R853" s="2">
        <v>120</v>
      </c>
      <c r="S853" s="2">
        <v>1.76</v>
      </c>
      <c r="T853" s="2" t="s">
        <v>13</v>
      </c>
      <c r="U853" s="2">
        <v>6.7901235</v>
      </c>
      <c r="V853" s="2" t="s">
        <v>13</v>
      </c>
      <c r="W853" s="5" t="str" cm="1">
        <f t="array" ref="W853">_xlfn.TEXTJOIN(", ",TRUE, IF(COUNTIF(G853,"*"&amp;Afferenti!$A$1:'Afferenti'!$A$46&amp;"*"), Afferenti!$A$1:'Afferenti'!$A$46, ""))</f>
        <v>BIGONGIARI, BROGI, MAESTRO, MARROCCHESI</v>
      </c>
    </row>
    <row r="854" spans="1:23" x14ac:dyDescent="0.2">
      <c r="A854" s="2" t="s">
        <v>917</v>
      </c>
      <c r="B854" s="2" t="s">
        <v>918</v>
      </c>
      <c r="C854" s="2" t="s">
        <v>919</v>
      </c>
      <c r="E854" s="2" t="s">
        <v>8</v>
      </c>
      <c r="F854" s="2" t="s">
        <v>102</v>
      </c>
      <c r="G854" s="2" t="s">
        <v>920</v>
      </c>
      <c r="H854" s="2">
        <v>1</v>
      </c>
      <c r="I854" s="2" t="s">
        <v>921</v>
      </c>
      <c r="J854" s="2" t="s">
        <v>11</v>
      </c>
      <c r="K854" s="2">
        <v>2016</v>
      </c>
      <c r="L854" s="2" t="s">
        <v>461</v>
      </c>
      <c r="M854" s="2">
        <v>5</v>
      </c>
      <c r="N854" s="2">
        <v>9.8010000000000002</v>
      </c>
      <c r="O854" s="2" t="s">
        <v>13</v>
      </c>
      <c r="P854" s="2">
        <v>9.5090000000000003</v>
      </c>
      <c r="Q854" s="2" t="s">
        <v>13</v>
      </c>
      <c r="R854" s="2">
        <v>5</v>
      </c>
      <c r="S854" s="2">
        <v>82.63</v>
      </c>
      <c r="T854" s="2" t="s">
        <v>33</v>
      </c>
      <c r="U854" s="2">
        <v>13.755459</v>
      </c>
      <c r="V854" s="2" t="s">
        <v>13</v>
      </c>
      <c r="W854" s="5" t="str" cm="1">
        <f t="array" ref="W854">_xlfn.TEXTJOIN(", ",TRUE, IF(COUNTIF(G854,"*"&amp;Afferenti!$A$1:'Afferenti'!$A$46&amp;"*"), Afferenti!$A$1:'Afferenti'!$A$46, ""))</f>
        <v>MARSILI</v>
      </c>
    </row>
    <row r="855" spans="1:23" x14ac:dyDescent="0.2">
      <c r="A855" s="2" t="s">
        <v>917</v>
      </c>
      <c r="B855" s="2" t="s">
        <v>918</v>
      </c>
      <c r="C855" s="2" t="s">
        <v>919</v>
      </c>
      <c r="E855" s="2" t="s">
        <v>8</v>
      </c>
      <c r="F855" s="2" t="s">
        <v>102</v>
      </c>
      <c r="G855" s="2" t="s">
        <v>920</v>
      </c>
      <c r="H855" s="2">
        <v>1</v>
      </c>
      <c r="I855" s="2" t="s">
        <v>922</v>
      </c>
      <c r="J855" s="2" t="s">
        <v>92</v>
      </c>
      <c r="K855" s="2">
        <v>2018</v>
      </c>
      <c r="M855" s="2">
        <v>28</v>
      </c>
      <c r="N855" s="2">
        <v>2.206</v>
      </c>
      <c r="O855" s="2" t="s">
        <v>13</v>
      </c>
      <c r="W855" s="5" t="str" cm="1">
        <f t="array" ref="W855">_xlfn.TEXTJOIN(", ",TRUE, IF(COUNTIF(G855,"*"&amp;Afferenti!$A$1:'Afferenti'!$A$46&amp;"*"), Afferenti!$A$1:'Afferenti'!$A$46, ""))</f>
        <v>MARSILI</v>
      </c>
    </row>
    <row r="856" spans="1:23" x14ac:dyDescent="0.2">
      <c r="A856" s="2" t="s">
        <v>917</v>
      </c>
      <c r="B856" s="2" t="s">
        <v>918</v>
      </c>
      <c r="C856" s="2" t="s">
        <v>919</v>
      </c>
      <c r="E856" s="2" t="s">
        <v>8</v>
      </c>
      <c r="F856" s="2" t="s">
        <v>102</v>
      </c>
      <c r="G856" s="2" t="s">
        <v>920</v>
      </c>
      <c r="H856" s="2">
        <v>1</v>
      </c>
      <c r="I856" s="2" t="s">
        <v>923</v>
      </c>
      <c r="J856" s="2" t="s">
        <v>11</v>
      </c>
      <c r="K856" s="2">
        <v>2019</v>
      </c>
      <c r="L856" s="2" t="s">
        <v>41</v>
      </c>
      <c r="M856" s="2">
        <v>9</v>
      </c>
      <c r="N856" s="2">
        <v>56.329000000000001</v>
      </c>
      <c r="O856" s="2" t="s">
        <v>26</v>
      </c>
      <c r="P856" s="2">
        <v>17.471</v>
      </c>
      <c r="Q856" s="2" t="s">
        <v>13</v>
      </c>
      <c r="R856" s="2">
        <v>7</v>
      </c>
      <c r="S856" s="2">
        <v>41.2</v>
      </c>
      <c r="T856" s="2" t="s">
        <v>14</v>
      </c>
      <c r="U856" s="2">
        <v>23.239000000000001</v>
      </c>
      <c r="V856" s="2" t="s">
        <v>13</v>
      </c>
      <c r="W856" s="5" t="str" cm="1">
        <f t="array" ref="W856">_xlfn.TEXTJOIN(", ",TRUE, IF(COUNTIF(G856,"*"&amp;Afferenti!$A$1:'Afferenti'!$A$46&amp;"*"), Afferenti!$A$1:'Afferenti'!$A$46, ""))</f>
        <v>MARSILI</v>
      </c>
    </row>
    <row r="857" spans="1:23" x14ac:dyDescent="0.2">
      <c r="A857" s="2" t="s">
        <v>917</v>
      </c>
      <c r="B857" s="2" t="s">
        <v>918</v>
      </c>
      <c r="C857" s="2" t="s">
        <v>919</v>
      </c>
      <c r="E857" s="2" t="s">
        <v>8</v>
      </c>
      <c r="F857" s="2" t="s">
        <v>102</v>
      </c>
      <c r="G857" s="2" t="s">
        <v>920</v>
      </c>
      <c r="H857" s="2">
        <v>1</v>
      </c>
      <c r="I857" s="2" t="s">
        <v>924</v>
      </c>
      <c r="J857" s="2" t="s">
        <v>11</v>
      </c>
      <c r="K857" s="2">
        <v>2019</v>
      </c>
      <c r="L857" s="2" t="s">
        <v>925</v>
      </c>
      <c r="M857" s="2">
        <v>4</v>
      </c>
      <c r="N857" s="2">
        <v>51.652999999999999</v>
      </c>
      <c r="O857" s="2" t="s">
        <v>26</v>
      </c>
      <c r="P857" s="2">
        <v>23.454000000000001</v>
      </c>
      <c r="Q857" s="2" t="s">
        <v>13</v>
      </c>
      <c r="R857" s="2">
        <v>4</v>
      </c>
      <c r="S857" s="2">
        <v>56.45</v>
      </c>
      <c r="T857" s="2" t="s">
        <v>26</v>
      </c>
      <c r="U857" s="2">
        <v>16.271999999999998</v>
      </c>
      <c r="V857" s="2" t="s">
        <v>13</v>
      </c>
      <c r="W857" s="5" t="str" cm="1">
        <f t="array" ref="W857">_xlfn.TEXTJOIN(", ",TRUE, IF(COUNTIF(G857,"*"&amp;Afferenti!$A$1:'Afferenti'!$A$46&amp;"*"), Afferenti!$A$1:'Afferenti'!$A$46, ""))</f>
        <v>MARSILI</v>
      </c>
    </row>
    <row r="858" spans="1:23" x14ac:dyDescent="0.2">
      <c r="A858" s="2" t="s">
        <v>917</v>
      </c>
      <c r="B858" s="2" t="s">
        <v>918</v>
      </c>
      <c r="C858" s="2" t="s">
        <v>919</v>
      </c>
      <c r="E858" s="2" t="s">
        <v>8</v>
      </c>
      <c r="F858" s="2" t="s">
        <v>102</v>
      </c>
      <c r="G858" s="2" t="s">
        <v>920</v>
      </c>
      <c r="H858" s="2">
        <v>1</v>
      </c>
      <c r="I858" s="2" t="s">
        <v>926</v>
      </c>
      <c r="J858" s="2" t="s">
        <v>11</v>
      </c>
      <c r="K858" s="2">
        <v>2019</v>
      </c>
      <c r="L858" s="2" t="s">
        <v>596</v>
      </c>
      <c r="M858" s="2">
        <v>9</v>
      </c>
      <c r="N858" s="2">
        <v>52.152000000000001</v>
      </c>
      <c r="O858" s="2" t="s">
        <v>26</v>
      </c>
      <c r="P858" s="2">
        <v>42.957999999999998</v>
      </c>
      <c r="Q858" s="2" t="s">
        <v>14</v>
      </c>
      <c r="R858" s="2">
        <v>10</v>
      </c>
      <c r="S858" s="2">
        <v>48.97</v>
      </c>
      <c r="T858" s="2" t="s">
        <v>14</v>
      </c>
      <c r="U858" s="2">
        <v>24.213999999999999</v>
      </c>
      <c r="V858" s="2" t="s">
        <v>13</v>
      </c>
      <c r="W858" s="5" t="str" cm="1">
        <f t="array" ref="W858">_xlfn.TEXTJOIN(", ",TRUE, IF(COUNTIF(G858,"*"&amp;Afferenti!$A$1:'Afferenti'!$A$46&amp;"*"), Afferenti!$A$1:'Afferenti'!$A$46, ""))</f>
        <v>MARSILI</v>
      </c>
    </row>
    <row r="859" spans="1:23" x14ac:dyDescent="0.2">
      <c r="A859" s="2" t="s">
        <v>917</v>
      </c>
      <c r="B859" s="2" t="s">
        <v>918</v>
      </c>
      <c r="C859" s="2" t="s">
        <v>919</v>
      </c>
      <c r="E859" s="2" t="s">
        <v>8</v>
      </c>
      <c r="F859" s="2" t="s">
        <v>102</v>
      </c>
      <c r="G859" s="2" t="s">
        <v>920</v>
      </c>
      <c r="H859" s="2">
        <v>1</v>
      </c>
      <c r="I859" s="2" t="s">
        <v>927</v>
      </c>
      <c r="J859" s="2" t="s">
        <v>11</v>
      </c>
      <c r="K859" s="2">
        <v>2017</v>
      </c>
      <c r="L859" s="2" t="s">
        <v>328</v>
      </c>
      <c r="M859" s="2">
        <v>5</v>
      </c>
      <c r="N859" s="2">
        <v>74.899000000000001</v>
      </c>
      <c r="O859" s="2" t="s">
        <v>26</v>
      </c>
      <c r="P859" s="2">
        <v>13.917999999999999</v>
      </c>
      <c r="Q859" s="2" t="s">
        <v>13</v>
      </c>
      <c r="R859" s="2">
        <v>4</v>
      </c>
      <c r="S859" s="2">
        <v>85.37</v>
      </c>
      <c r="T859" s="2" t="s">
        <v>33</v>
      </c>
      <c r="U859" s="2">
        <v>10.950412999999999</v>
      </c>
      <c r="V859" s="2" t="s">
        <v>13</v>
      </c>
      <c r="W859" s="5" t="str" cm="1">
        <f t="array" ref="W859">_xlfn.TEXTJOIN(", ",TRUE, IF(COUNTIF(G859,"*"&amp;Afferenti!$A$1:'Afferenti'!$A$46&amp;"*"), Afferenti!$A$1:'Afferenti'!$A$46, ""))</f>
        <v>MARSILI</v>
      </c>
    </row>
    <row r="860" spans="1:23" x14ac:dyDescent="0.2">
      <c r="A860" s="2" t="s">
        <v>917</v>
      </c>
      <c r="B860" s="2" t="s">
        <v>918</v>
      </c>
      <c r="C860" s="2" t="s">
        <v>919</v>
      </c>
      <c r="E860" s="2" t="s">
        <v>8</v>
      </c>
      <c r="F860" s="2" t="s">
        <v>102</v>
      </c>
      <c r="G860" s="2" t="s">
        <v>920</v>
      </c>
      <c r="H860" s="2">
        <v>1</v>
      </c>
      <c r="I860" s="2" t="s">
        <v>928</v>
      </c>
      <c r="J860" s="2" t="s">
        <v>11</v>
      </c>
      <c r="K860" s="2">
        <v>2016</v>
      </c>
      <c r="L860" s="2" t="s">
        <v>929</v>
      </c>
      <c r="M860" s="2">
        <v>22</v>
      </c>
      <c r="N860" s="2">
        <v>23.231999999999999</v>
      </c>
      <c r="O860" s="2" t="s">
        <v>13</v>
      </c>
      <c r="P860" s="2">
        <v>27.937000000000001</v>
      </c>
      <c r="Q860" s="2" t="s">
        <v>14</v>
      </c>
      <c r="R860" s="2">
        <v>22</v>
      </c>
      <c r="S860" s="2">
        <v>13.63</v>
      </c>
      <c r="T860" s="2" t="s">
        <v>13</v>
      </c>
      <c r="U860" s="2">
        <v>23.161764000000002</v>
      </c>
      <c r="V860" s="2" t="s">
        <v>13</v>
      </c>
      <c r="W860" s="5" t="str" cm="1">
        <f t="array" ref="W860">_xlfn.TEXTJOIN(", ",TRUE, IF(COUNTIF(G860,"*"&amp;Afferenti!$A$1:'Afferenti'!$A$46&amp;"*"), Afferenti!$A$1:'Afferenti'!$A$46, ""))</f>
        <v>MARSILI</v>
      </c>
    </row>
    <row r="861" spans="1:23" x14ac:dyDescent="0.2">
      <c r="A861" s="2" t="s">
        <v>917</v>
      </c>
      <c r="B861" s="2" t="s">
        <v>918</v>
      </c>
      <c r="C861" s="2" t="s">
        <v>919</v>
      </c>
      <c r="E861" s="2" t="s">
        <v>8</v>
      </c>
      <c r="F861" s="2" t="s">
        <v>102</v>
      </c>
      <c r="G861" s="2" t="s">
        <v>920</v>
      </c>
      <c r="H861" s="2">
        <v>1</v>
      </c>
      <c r="I861" s="2" t="s">
        <v>930</v>
      </c>
      <c r="J861" s="2" t="s">
        <v>11</v>
      </c>
      <c r="K861" s="2">
        <v>2018</v>
      </c>
      <c r="L861" s="2" t="s">
        <v>929</v>
      </c>
      <c r="M861" s="2">
        <v>5</v>
      </c>
      <c r="N861" s="2">
        <v>59.536000000000001</v>
      </c>
      <c r="O861" s="2" t="s">
        <v>26</v>
      </c>
      <c r="P861" s="2">
        <v>34.506</v>
      </c>
      <c r="Q861" s="2" t="s">
        <v>14</v>
      </c>
      <c r="R861" s="2">
        <v>4</v>
      </c>
      <c r="S861" s="2">
        <v>61.94</v>
      </c>
      <c r="T861" s="2" t="s">
        <v>26</v>
      </c>
      <c r="U861" s="2">
        <v>24.468084000000001</v>
      </c>
      <c r="V861" s="2" t="s">
        <v>13</v>
      </c>
      <c r="W861" s="5" t="str" cm="1">
        <f t="array" ref="W861">_xlfn.TEXTJOIN(", ",TRUE, IF(COUNTIF(G861,"*"&amp;Afferenti!$A$1:'Afferenti'!$A$46&amp;"*"), Afferenti!$A$1:'Afferenti'!$A$46, ""))</f>
        <v>MARSILI</v>
      </c>
    </row>
    <row r="862" spans="1:23" x14ac:dyDescent="0.2">
      <c r="A862" s="2" t="s">
        <v>917</v>
      </c>
      <c r="B862" s="2" t="s">
        <v>918</v>
      </c>
      <c r="C862" s="2" t="s">
        <v>919</v>
      </c>
      <c r="E862" s="2" t="s">
        <v>8</v>
      </c>
      <c r="F862" s="2" t="s">
        <v>102</v>
      </c>
      <c r="G862" s="2" t="s">
        <v>920</v>
      </c>
      <c r="H862" s="2">
        <v>1</v>
      </c>
      <c r="I862" s="2" t="s">
        <v>931</v>
      </c>
      <c r="J862" s="2" t="s">
        <v>11</v>
      </c>
      <c r="K862" s="2">
        <v>2018</v>
      </c>
      <c r="L862" s="2" t="s">
        <v>932</v>
      </c>
      <c r="M862" s="2">
        <v>10</v>
      </c>
      <c r="N862" s="2">
        <v>24.704999999999998</v>
      </c>
      <c r="O862" s="2" t="s">
        <v>13</v>
      </c>
      <c r="P862" s="2">
        <v>34.356000000000002</v>
      </c>
      <c r="Q862" s="2" t="s">
        <v>14</v>
      </c>
      <c r="R862" s="2">
        <v>10</v>
      </c>
      <c r="S862" s="2">
        <v>33.14</v>
      </c>
      <c r="T862" s="2" t="s">
        <v>14</v>
      </c>
      <c r="U862" s="2">
        <v>12.411346999999999</v>
      </c>
      <c r="V862" s="2" t="s">
        <v>13</v>
      </c>
      <c r="W862" s="5" t="str" cm="1">
        <f t="array" ref="W862">_xlfn.TEXTJOIN(", ",TRUE, IF(COUNTIF(G862,"*"&amp;Afferenti!$A$1:'Afferenti'!$A$46&amp;"*"), Afferenti!$A$1:'Afferenti'!$A$46, ""))</f>
        <v>MARSILI</v>
      </c>
    </row>
    <row r="863" spans="1:23" x14ac:dyDescent="0.2">
      <c r="A863" s="2" t="s">
        <v>917</v>
      </c>
      <c r="B863" s="2" t="s">
        <v>918</v>
      </c>
      <c r="C863" s="2" t="s">
        <v>919</v>
      </c>
      <c r="E863" s="2" t="s">
        <v>8</v>
      </c>
      <c r="F863" s="2" t="s">
        <v>102</v>
      </c>
      <c r="G863" s="2" t="s">
        <v>920</v>
      </c>
      <c r="H863" s="2">
        <v>1</v>
      </c>
      <c r="I863" s="2" t="s">
        <v>933</v>
      </c>
      <c r="J863" s="2" t="s">
        <v>11</v>
      </c>
      <c r="K863" s="2">
        <v>2015</v>
      </c>
      <c r="L863" s="2" t="s">
        <v>934</v>
      </c>
      <c r="M863" s="2">
        <v>5</v>
      </c>
      <c r="N863" s="2">
        <v>13.420999999999999</v>
      </c>
      <c r="O863" s="2" t="s">
        <v>13</v>
      </c>
      <c r="P863" s="2">
        <v>63.478000000000002</v>
      </c>
      <c r="Q863" s="2" t="s">
        <v>26</v>
      </c>
      <c r="R863" s="2">
        <v>5</v>
      </c>
      <c r="S863" s="2">
        <v>72.66</v>
      </c>
      <c r="T863" s="2" t="s">
        <v>26</v>
      </c>
      <c r="U863" s="2">
        <v>68.951999999999998</v>
      </c>
      <c r="V863" s="2" t="s">
        <v>26</v>
      </c>
      <c r="W863" s="5" t="str" cm="1">
        <f t="array" ref="W863">_xlfn.TEXTJOIN(", ",TRUE, IF(COUNTIF(G863,"*"&amp;Afferenti!$A$1:'Afferenti'!$A$46&amp;"*"), Afferenti!$A$1:'Afferenti'!$A$46, ""))</f>
        <v>MARSILI</v>
      </c>
    </row>
    <row r="864" spans="1:23" x14ac:dyDescent="0.2">
      <c r="A864" s="2" t="s">
        <v>917</v>
      </c>
      <c r="B864" s="2" t="s">
        <v>918</v>
      </c>
      <c r="C864" s="2" t="s">
        <v>919</v>
      </c>
      <c r="E864" s="2" t="s">
        <v>8</v>
      </c>
      <c r="F864" s="2" t="s">
        <v>102</v>
      </c>
      <c r="G864" s="2" t="s">
        <v>935</v>
      </c>
      <c r="H864" s="2">
        <v>2</v>
      </c>
      <c r="I864" s="2" t="s">
        <v>936</v>
      </c>
      <c r="J864" s="2" t="s">
        <v>476</v>
      </c>
      <c r="K864" s="2">
        <v>2018</v>
      </c>
      <c r="W864" s="5" t="str" cm="1">
        <f t="array" ref="W864">_xlfn.TEXTJOIN(", ",TRUE, IF(COUNTIF(G864,"*"&amp;Afferenti!$A$1:'Afferenti'!$A$46&amp;"*"), Afferenti!$A$1:'Afferenti'!$A$46, ""))</f>
        <v>MARSILI</v>
      </c>
    </row>
    <row r="865" spans="1:23" x14ac:dyDescent="0.2">
      <c r="A865" s="2" t="s">
        <v>917</v>
      </c>
      <c r="B865" s="2" t="s">
        <v>918</v>
      </c>
      <c r="C865" s="2" t="s">
        <v>919</v>
      </c>
      <c r="E865" s="2" t="s">
        <v>8</v>
      </c>
      <c r="F865" s="2" t="s">
        <v>102</v>
      </c>
      <c r="G865" s="2" t="s">
        <v>935</v>
      </c>
      <c r="H865" s="2">
        <v>2</v>
      </c>
      <c r="I865" s="2" t="s">
        <v>937</v>
      </c>
      <c r="J865" s="2" t="s">
        <v>11</v>
      </c>
      <c r="K865" s="2">
        <v>2019</v>
      </c>
      <c r="L865" s="2" t="s">
        <v>105</v>
      </c>
      <c r="M865" s="2">
        <v>16</v>
      </c>
      <c r="N865" s="2">
        <v>21.986999999999998</v>
      </c>
      <c r="O865" s="2" t="s">
        <v>13</v>
      </c>
      <c r="P865" s="2">
        <v>3.1749999999999998</v>
      </c>
      <c r="Q865" s="2" t="s">
        <v>13</v>
      </c>
      <c r="R865" s="2">
        <v>14</v>
      </c>
      <c r="S865" s="2">
        <v>27.67</v>
      </c>
      <c r="T865" s="2" t="s">
        <v>14</v>
      </c>
      <c r="U865" s="2">
        <v>3.2709999999999999</v>
      </c>
      <c r="V865" s="2" t="s">
        <v>13</v>
      </c>
      <c r="W865" s="5" t="str" cm="1">
        <f t="array" ref="W865">_xlfn.TEXTJOIN(", ",TRUE, IF(COUNTIF(G865,"*"&amp;Afferenti!$A$1:'Afferenti'!$A$46&amp;"*"), Afferenti!$A$1:'Afferenti'!$A$46, ""))</f>
        <v>MARSILI</v>
      </c>
    </row>
    <row r="866" spans="1:23" x14ac:dyDescent="0.2">
      <c r="A866" s="2" t="s">
        <v>917</v>
      </c>
      <c r="B866" s="2" t="s">
        <v>918</v>
      </c>
      <c r="C866" s="2" t="s">
        <v>919</v>
      </c>
      <c r="E866" s="2" t="s">
        <v>8</v>
      </c>
      <c r="F866" s="2" t="s">
        <v>102</v>
      </c>
      <c r="G866" s="2" t="s">
        <v>594</v>
      </c>
      <c r="H866" s="2">
        <v>2</v>
      </c>
      <c r="I866" s="2" t="s">
        <v>595</v>
      </c>
      <c r="J866" s="2" t="s">
        <v>11</v>
      </c>
      <c r="K866" s="2">
        <v>2019</v>
      </c>
      <c r="L866" s="2" t="s">
        <v>596</v>
      </c>
      <c r="M866" s="2">
        <v>15</v>
      </c>
      <c r="N866" s="2">
        <v>39.935000000000002</v>
      </c>
      <c r="O866" s="2" t="s">
        <v>14</v>
      </c>
      <c r="P866" s="2">
        <v>42.957999999999998</v>
      </c>
      <c r="Q866" s="2" t="s">
        <v>14</v>
      </c>
      <c r="R866" s="2">
        <v>13</v>
      </c>
      <c r="S866" s="2">
        <v>38.53</v>
      </c>
      <c r="T866" s="2" t="s">
        <v>14</v>
      </c>
      <c r="U866" s="2">
        <v>24.213999999999999</v>
      </c>
      <c r="V866" s="2" t="s">
        <v>13</v>
      </c>
      <c r="W866" s="5" t="str" cm="1">
        <f t="array" ref="W866">_xlfn.TEXTJOIN(", ",TRUE, IF(COUNTIF(G866,"*"&amp;Afferenti!$A$1:'Afferenti'!$A$46&amp;"*"), Afferenti!$A$1:'Afferenti'!$A$46, ""))</f>
        <v>CASINI, MARSILI</v>
      </c>
    </row>
    <row r="867" spans="1:23" x14ac:dyDescent="0.2">
      <c r="A867" s="2" t="s">
        <v>917</v>
      </c>
      <c r="B867" s="2" t="s">
        <v>918</v>
      </c>
      <c r="C867" s="2" t="s">
        <v>919</v>
      </c>
      <c r="E867" s="2" t="s">
        <v>8</v>
      </c>
      <c r="F867" s="2" t="s">
        <v>102</v>
      </c>
      <c r="G867" s="2" t="s">
        <v>938</v>
      </c>
      <c r="H867" s="2">
        <v>2</v>
      </c>
      <c r="I867" s="2" t="s">
        <v>939</v>
      </c>
      <c r="J867" s="2" t="s">
        <v>11</v>
      </c>
      <c r="K867" s="2">
        <v>2018</v>
      </c>
      <c r="L867" s="2" t="s">
        <v>940</v>
      </c>
      <c r="M867" s="2">
        <v>26</v>
      </c>
      <c r="N867" s="2">
        <v>17.533999999999999</v>
      </c>
      <c r="O867" s="2" t="s">
        <v>13</v>
      </c>
      <c r="P867" s="2">
        <v>2.5099999999999998</v>
      </c>
      <c r="Q867" s="2" t="s">
        <v>13</v>
      </c>
      <c r="R867" s="2">
        <v>21</v>
      </c>
      <c r="S867" s="2">
        <v>21.34</v>
      </c>
      <c r="T867" s="2" t="s">
        <v>13</v>
      </c>
      <c r="U867" s="2">
        <v>2.7638191999999999</v>
      </c>
      <c r="V867" s="2" t="s">
        <v>13</v>
      </c>
      <c r="W867" s="5" t="str" cm="1">
        <f t="array" ref="W867">_xlfn.TEXTJOIN(", ",TRUE, IF(COUNTIF(G867,"*"&amp;Afferenti!$A$1:'Afferenti'!$A$46&amp;"*"), Afferenti!$A$1:'Afferenti'!$A$46, ""))</f>
        <v>MARSILI</v>
      </c>
    </row>
    <row r="868" spans="1:23" x14ac:dyDescent="0.2">
      <c r="A868" s="2" t="s">
        <v>917</v>
      </c>
      <c r="B868" s="2" t="s">
        <v>918</v>
      </c>
      <c r="C868" s="2" t="s">
        <v>919</v>
      </c>
      <c r="E868" s="2" t="s">
        <v>8</v>
      </c>
      <c r="F868" s="2" t="s">
        <v>102</v>
      </c>
      <c r="G868" s="2" t="s">
        <v>941</v>
      </c>
      <c r="H868" s="2">
        <v>2</v>
      </c>
      <c r="I868" s="2" t="s">
        <v>942</v>
      </c>
      <c r="J868" s="2" t="s">
        <v>43</v>
      </c>
      <c r="K868" s="2">
        <v>2019</v>
      </c>
      <c r="W868" s="5" t="str" cm="1">
        <f t="array" ref="W868">_xlfn.TEXTJOIN(", ",TRUE, IF(COUNTIF(G868,"*"&amp;Afferenti!$A$1:'Afferenti'!$A$46&amp;"*"), Afferenti!$A$1:'Afferenti'!$A$46, ""))</f>
        <v>MARSILI</v>
      </c>
    </row>
    <row r="869" spans="1:23" x14ac:dyDescent="0.2">
      <c r="A869" s="2" t="s">
        <v>917</v>
      </c>
      <c r="B869" s="2" t="s">
        <v>918</v>
      </c>
      <c r="C869" s="2" t="s">
        <v>919</v>
      </c>
      <c r="E869" s="2" t="s">
        <v>8</v>
      </c>
      <c r="F869" s="2" t="s">
        <v>102</v>
      </c>
      <c r="G869" s="2" t="s">
        <v>941</v>
      </c>
      <c r="H869" s="2">
        <v>2</v>
      </c>
      <c r="I869" s="2" t="s">
        <v>943</v>
      </c>
      <c r="J869" s="2" t="s">
        <v>109</v>
      </c>
      <c r="K869" s="2">
        <v>2018</v>
      </c>
      <c r="W869" s="5" t="str" cm="1">
        <f t="array" ref="W869">_xlfn.TEXTJOIN(", ",TRUE, IF(COUNTIF(G869,"*"&amp;Afferenti!$A$1:'Afferenti'!$A$46&amp;"*"), Afferenti!$A$1:'Afferenti'!$A$46, ""))</f>
        <v>MARSILI</v>
      </c>
    </row>
    <row r="870" spans="1:23" x14ac:dyDescent="0.2">
      <c r="A870" s="2" t="s">
        <v>917</v>
      </c>
      <c r="B870" s="2" t="s">
        <v>918</v>
      </c>
      <c r="C870" s="2" t="s">
        <v>919</v>
      </c>
      <c r="E870" s="2" t="s">
        <v>8</v>
      </c>
      <c r="F870" s="2" t="s">
        <v>102</v>
      </c>
      <c r="G870" s="2" t="s">
        <v>452</v>
      </c>
      <c r="H870" s="2">
        <v>2</v>
      </c>
      <c r="I870" s="2" t="s">
        <v>453</v>
      </c>
      <c r="J870" s="2" t="s">
        <v>11</v>
      </c>
      <c r="K870" s="2">
        <v>2016</v>
      </c>
      <c r="L870" s="2" t="s">
        <v>454</v>
      </c>
      <c r="M870" s="2">
        <v>20</v>
      </c>
      <c r="N870" s="2">
        <v>15</v>
      </c>
      <c r="O870" s="2" t="s">
        <v>13</v>
      </c>
      <c r="P870" s="2">
        <v>43.149000000000001</v>
      </c>
      <c r="Q870" s="2" t="s">
        <v>14</v>
      </c>
      <c r="R870" s="2">
        <v>15</v>
      </c>
      <c r="S870" s="2">
        <v>70.13</v>
      </c>
      <c r="T870" s="2" t="s">
        <v>26</v>
      </c>
      <c r="U870" s="2">
        <v>23.333334000000001</v>
      </c>
      <c r="V870" s="2" t="s">
        <v>13</v>
      </c>
      <c r="W870" s="5" t="str" cm="1">
        <f t="array" ref="W870">_xlfn.TEXTJOIN(", ",TRUE, IF(COUNTIF(G870,"*"&amp;Afferenti!$A$1:'Afferenti'!$A$46&amp;"*"), Afferenti!$A$1:'Afferenti'!$A$46, ""))</f>
        <v>FOSSI, MARSILI</v>
      </c>
    </row>
    <row r="871" spans="1:23" x14ac:dyDescent="0.2">
      <c r="A871" s="2" t="s">
        <v>917</v>
      </c>
      <c r="B871" s="2" t="s">
        <v>918</v>
      </c>
      <c r="C871" s="2" t="s">
        <v>919</v>
      </c>
      <c r="E871" s="2" t="s">
        <v>8</v>
      </c>
      <c r="F871" s="2" t="s">
        <v>102</v>
      </c>
      <c r="G871" s="2" t="s">
        <v>455</v>
      </c>
      <c r="H871" s="2">
        <v>2</v>
      </c>
      <c r="I871" s="2" t="s">
        <v>456</v>
      </c>
      <c r="J871" s="2" t="s">
        <v>11</v>
      </c>
      <c r="K871" s="2">
        <v>2019</v>
      </c>
      <c r="L871" s="2" t="s">
        <v>328</v>
      </c>
      <c r="M871" s="2">
        <v>16</v>
      </c>
      <c r="N871" s="2">
        <v>40.241999999999997</v>
      </c>
      <c r="O871" s="2" t="s">
        <v>14</v>
      </c>
      <c r="P871" s="2">
        <v>20.911000000000001</v>
      </c>
      <c r="Q871" s="2" t="s">
        <v>13</v>
      </c>
      <c r="R871" s="2">
        <v>15</v>
      </c>
      <c r="S871" s="2">
        <v>39.520000000000003</v>
      </c>
      <c r="T871" s="2" t="s">
        <v>14</v>
      </c>
      <c r="U871" s="2">
        <v>8.1129999999999995</v>
      </c>
      <c r="V871" s="2" t="s">
        <v>13</v>
      </c>
      <c r="W871" s="5" t="str" cm="1">
        <f t="array" ref="W871">_xlfn.TEXTJOIN(", ",TRUE, IF(COUNTIF(G871,"*"&amp;Afferenti!$A$1:'Afferenti'!$A$46&amp;"*"), Afferenti!$A$1:'Afferenti'!$A$46, ""))</f>
        <v>FOSSI, MARSILI</v>
      </c>
    </row>
    <row r="872" spans="1:23" x14ac:dyDescent="0.2">
      <c r="A872" s="2" t="s">
        <v>917</v>
      </c>
      <c r="B872" s="2" t="s">
        <v>918</v>
      </c>
      <c r="C872" s="2" t="s">
        <v>919</v>
      </c>
      <c r="E872" s="2" t="s">
        <v>8</v>
      </c>
      <c r="F872" s="2" t="s">
        <v>102</v>
      </c>
      <c r="G872" s="2" t="s">
        <v>455</v>
      </c>
      <c r="H872" s="2">
        <v>2</v>
      </c>
      <c r="I872" s="2" t="s">
        <v>457</v>
      </c>
      <c r="J872" s="2" t="s">
        <v>109</v>
      </c>
      <c r="K872" s="2">
        <v>2018</v>
      </c>
      <c r="W872" s="5" t="str" cm="1">
        <f t="array" ref="W872">_xlfn.TEXTJOIN(", ",TRUE, IF(COUNTIF(G872,"*"&amp;Afferenti!$A$1:'Afferenti'!$A$46&amp;"*"), Afferenti!$A$1:'Afferenti'!$A$46, ""))</f>
        <v>FOSSI, MARSILI</v>
      </c>
    </row>
    <row r="873" spans="1:23" x14ac:dyDescent="0.2">
      <c r="A873" s="2" t="s">
        <v>917</v>
      </c>
      <c r="B873" s="2" t="s">
        <v>918</v>
      </c>
      <c r="C873" s="2" t="s">
        <v>919</v>
      </c>
      <c r="E873" s="2" t="s">
        <v>8</v>
      </c>
      <c r="F873" s="2" t="s">
        <v>102</v>
      </c>
      <c r="G873" s="2" t="s">
        <v>455</v>
      </c>
      <c r="H873" s="2">
        <v>2</v>
      </c>
      <c r="I873" s="2" t="s">
        <v>458</v>
      </c>
      <c r="J873" s="2" t="s">
        <v>11</v>
      </c>
      <c r="K873" s="2">
        <v>2018</v>
      </c>
      <c r="L873" s="2" t="s">
        <v>41</v>
      </c>
      <c r="M873" s="2">
        <v>19</v>
      </c>
      <c r="N873" s="2">
        <v>37.585999999999999</v>
      </c>
      <c r="O873" s="2" t="s">
        <v>14</v>
      </c>
      <c r="P873" s="2">
        <v>17.844999999999999</v>
      </c>
      <c r="Q873" s="2" t="s">
        <v>13</v>
      </c>
      <c r="R873" s="2">
        <v>21</v>
      </c>
      <c r="S873" s="2">
        <v>19</v>
      </c>
      <c r="T873" s="2" t="s">
        <v>13</v>
      </c>
      <c r="U873" s="2">
        <v>21.014492000000001</v>
      </c>
      <c r="V873" s="2" t="s">
        <v>13</v>
      </c>
      <c r="W873" s="5" t="str" cm="1">
        <f t="array" ref="W873">_xlfn.TEXTJOIN(", ",TRUE, IF(COUNTIF(G873,"*"&amp;Afferenti!$A$1:'Afferenti'!$A$46&amp;"*"), Afferenti!$A$1:'Afferenti'!$A$46, ""))</f>
        <v>FOSSI, MARSILI</v>
      </c>
    </row>
    <row r="874" spans="1:23" x14ac:dyDescent="0.2">
      <c r="A874" s="2" t="s">
        <v>917</v>
      </c>
      <c r="B874" s="2" t="s">
        <v>918</v>
      </c>
      <c r="C874" s="2" t="s">
        <v>919</v>
      </c>
      <c r="E874" s="2" t="s">
        <v>8</v>
      </c>
      <c r="F874" s="2" t="s">
        <v>102</v>
      </c>
      <c r="G874" s="2" t="s">
        <v>944</v>
      </c>
      <c r="H874" s="2">
        <v>3</v>
      </c>
      <c r="I874" s="2" t="s">
        <v>945</v>
      </c>
      <c r="J874" s="2" t="s">
        <v>11</v>
      </c>
      <c r="K874" s="2">
        <v>2019</v>
      </c>
      <c r="L874" s="2" t="s">
        <v>946</v>
      </c>
      <c r="W874" s="5" t="str" cm="1">
        <f t="array" ref="W874">_xlfn.TEXTJOIN(", ",TRUE, IF(COUNTIF(G874,"*"&amp;Afferenti!$A$1:'Afferenti'!$A$46&amp;"*"), Afferenti!$A$1:'Afferenti'!$A$46, ""))</f>
        <v>MARSILI</v>
      </c>
    </row>
    <row r="875" spans="1:23" x14ac:dyDescent="0.2">
      <c r="A875" s="2" t="s">
        <v>917</v>
      </c>
      <c r="B875" s="2" t="s">
        <v>918</v>
      </c>
      <c r="C875" s="2" t="s">
        <v>919</v>
      </c>
      <c r="E875" s="2" t="s">
        <v>8</v>
      </c>
      <c r="F875" s="2" t="s">
        <v>102</v>
      </c>
      <c r="G875" s="2" t="s">
        <v>947</v>
      </c>
      <c r="H875" s="2">
        <v>3</v>
      </c>
      <c r="I875" s="2" t="s">
        <v>948</v>
      </c>
      <c r="J875" s="2" t="s">
        <v>43</v>
      </c>
      <c r="K875" s="2">
        <v>2019</v>
      </c>
      <c r="W875" s="5" t="str" cm="1">
        <f t="array" ref="W875">_xlfn.TEXTJOIN(", ",TRUE, IF(COUNTIF(G875,"*"&amp;Afferenti!$A$1:'Afferenti'!$A$46&amp;"*"), Afferenti!$A$1:'Afferenti'!$A$46, ""))</f>
        <v>MARSILI</v>
      </c>
    </row>
    <row r="876" spans="1:23" x14ac:dyDescent="0.2">
      <c r="A876" s="2" t="s">
        <v>917</v>
      </c>
      <c r="B876" s="2" t="s">
        <v>918</v>
      </c>
      <c r="C876" s="2" t="s">
        <v>919</v>
      </c>
      <c r="E876" s="2" t="s">
        <v>8</v>
      </c>
      <c r="F876" s="2" t="s">
        <v>102</v>
      </c>
      <c r="G876" s="2" t="s">
        <v>947</v>
      </c>
      <c r="H876" s="2">
        <v>3</v>
      </c>
      <c r="I876" s="2" t="s">
        <v>949</v>
      </c>
      <c r="J876" s="2" t="s">
        <v>109</v>
      </c>
      <c r="K876" s="2">
        <v>2018</v>
      </c>
      <c r="W876" s="5" t="str" cm="1">
        <f t="array" ref="W876">_xlfn.TEXTJOIN(", ",TRUE, IF(COUNTIF(G876,"*"&amp;Afferenti!$A$1:'Afferenti'!$A$46&amp;"*"), Afferenti!$A$1:'Afferenti'!$A$46, ""))</f>
        <v>MARSILI</v>
      </c>
    </row>
    <row r="877" spans="1:23" x14ac:dyDescent="0.2">
      <c r="A877" s="2" t="s">
        <v>917</v>
      </c>
      <c r="B877" s="2" t="s">
        <v>918</v>
      </c>
      <c r="C877" s="2" t="s">
        <v>919</v>
      </c>
      <c r="E877" s="2" t="s">
        <v>8</v>
      </c>
      <c r="F877" s="2" t="s">
        <v>102</v>
      </c>
      <c r="G877" s="2" t="s">
        <v>471</v>
      </c>
      <c r="H877" s="2">
        <v>3</v>
      </c>
      <c r="I877" s="2" t="s">
        <v>472</v>
      </c>
      <c r="J877" s="2" t="s">
        <v>11</v>
      </c>
      <c r="K877" s="2">
        <v>2016</v>
      </c>
      <c r="L877" s="2" t="s">
        <v>331</v>
      </c>
      <c r="M877" s="2">
        <v>30</v>
      </c>
      <c r="N877" s="2">
        <v>14.7</v>
      </c>
      <c r="O877" s="2" t="s">
        <v>13</v>
      </c>
      <c r="P877" s="2">
        <v>13.721</v>
      </c>
      <c r="Q877" s="2" t="s">
        <v>13</v>
      </c>
      <c r="R877" s="2">
        <v>27</v>
      </c>
      <c r="S877" s="2">
        <v>23.12</v>
      </c>
      <c r="T877" s="2" t="s">
        <v>13</v>
      </c>
      <c r="U877" s="2">
        <v>29.039300000000001</v>
      </c>
      <c r="V877" s="2" t="s">
        <v>14</v>
      </c>
      <c r="W877" s="5" t="str" cm="1">
        <f t="array" ref="W877">_xlfn.TEXTJOIN(", ",TRUE, IF(COUNTIF(G877,"*"&amp;Afferenti!$A$1:'Afferenti'!$A$46&amp;"*"), Afferenti!$A$1:'Afferenti'!$A$46, ""))</f>
        <v>FOSSI, MARSILI, PANTI</v>
      </c>
    </row>
    <row r="878" spans="1:23" x14ac:dyDescent="0.2">
      <c r="A878" s="2" t="s">
        <v>917</v>
      </c>
      <c r="B878" s="2" t="s">
        <v>918</v>
      </c>
      <c r="C878" s="2" t="s">
        <v>919</v>
      </c>
      <c r="E878" s="2" t="s">
        <v>8</v>
      </c>
      <c r="F878" s="2" t="s">
        <v>102</v>
      </c>
      <c r="G878" s="2" t="s">
        <v>471</v>
      </c>
      <c r="H878" s="2">
        <v>3</v>
      </c>
      <c r="I878" s="2" t="s">
        <v>473</v>
      </c>
      <c r="J878" s="2" t="s">
        <v>43</v>
      </c>
      <c r="K878" s="2">
        <v>2015</v>
      </c>
      <c r="W878" s="5" t="str" cm="1">
        <f t="array" ref="W878">_xlfn.TEXTJOIN(", ",TRUE, IF(COUNTIF(G878,"*"&amp;Afferenti!$A$1:'Afferenti'!$A$46&amp;"*"), Afferenti!$A$1:'Afferenti'!$A$46, ""))</f>
        <v>FOSSI, MARSILI, PANTI</v>
      </c>
    </row>
    <row r="879" spans="1:23" x14ac:dyDescent="0.2">
      <c r="A879" s="2" t="s">
        <v>917</v>
      </c>
      <c r="B879" s="2" t="s">
        <v>918</v>
      </c>
      <c r="C879" s="2" t="s">
        <v>919</v>
      </c>
      <c r="E879" s="2" t="s">
        <v>8</v>
      </c>
      <c r="F879" s="2" t="s">
        <v>102</v>
      </c>
      <c r="G879" s="2" t="s">
        <v>950</v>
      </c>
      <c r="H879" s="2">
        <v>3</v>
      </c>
      <c r="I879" s="2" t="s">
        <v>951</v>
      </c>
      <c r="J879" s="2" t="s">
        <v>109</v>
      </c>
      <c r="K879" s="2">
        <v>2018</v>
      </c>
      <c r="L879" s="2" t="s">
        <v>484</v>
      </c>
      <c r="W879" s="5" t="str" cm="1">
        <f t="array" ref="W879">_xlfn.TEXTJOIN(", ",TRUE, IF(COUNTIF(G879,"*"&amp;Afferenti!$A$1:'Afferenti'!$A$46&amp;"*"), Afferenti!$A$1:'Afferenti'!$A$46, ""))</f>
        <v>MARSILI</v>
      </c>
    </row>
    <row r="880" spans="1:23" x14ac:dyDescent="0.2">
      <c r="A880" s="2" t="s">
        <v>917</v>
      </c>
      <c r="B880" s="2" t="s">
        <v>918</v>
      </c>
      <c r="C880" s="2" t="s">
        <v>919</v>
      </c>
      <c r="E880" s="2" t="s">
        <v>8</v>
      </c>
      <c r="F880" s="2" t="s">
        <v>102</v>
      </c>
      <c r="G880" s="2" t="s">
        <v>474</v>
      </c>
      <c r="H880" s="2">
        <v>3</v>
      </c>
      <c r="I880" s="2" t="s">
        <v>475</v>
      </c>
      <c r="J880" s="2" t="s">
        <v>476</v>
      </c>
      <c r="K880" s="2">
        <v>2017</v>
      </c>
      <c r="W880" s="5" t="str" cm="1">
        <f t="array" ref="W880">_xlfn.TEXTJOIN(", ",TRUE, IF(COUNTIF(G880,"*"&amp;Afferenti!$A$1:'Afferenti'!$A$46&amp;"*"), Afferenti!$A$1:'Afferenti'!$A$46, ""))</f>
        <v>FOSSI, MARSILI</v>
      </c>
    </row>
    <row r="881" spans="1:23" x14ac:dyDescent="0.2">
      <c r="A881" s="2" t="s">
        <v>917</v>
      </c>
      <c r="B881" s="2" t="s">
        <v>918</v>
      </c>
      <c r="C881" s="2" t="s">
        <v>919</v>
      </c>
      <c r="E881" s="2" t="s">
        <v>8</v>
      </c>
      <c r="F881" s="2" t="s">
        <v>102</v>
      </c>
      <c r="G881" s="2" t="s">
        <v>477</v>
      </c>
      <c r="H881" s="2">
        <v>3</v>
      </c>
      <c r="I881" s="2" t="s">
        <v>478</v>
      </c>
      <c r="J881" s="2" t="s">
        <v>109</v>
      </c>
      <c r="K881" s="2">
        <v>2018</v>
      </c>
      <c r="W881" s="5" t="str" cm="1">
        <f t="array" ref="W881">_xlfn.TEXTJOIN(", ",TRUE, IF(COUNTIF(G881,"*"&amp;Afferenti!$A$1:'Afferenti'!$A$46&amp;"*"), Afferenti!$A$1:'Afferenti'!$A$46, ""))</f>
        <v>FOSSI, MARSILI</v>
      </c>
    </row>
    <row r="882" spans="1:23" x14ac:dyDescent="0.2">
      <c r="A882" s="2" t="s">
        <v>917</v>
      </c>
      <c r="B882" s="2" t="s">
        <v>918</v>
      </c>
      <c r="C882" s="2" t="s">
        <v>919</v>
      </c>
      <c r="E882" s="2" t="s">
        <v>8</v>
      </c>
      <c r="F882" s="2" t="s">
        <v>102</v>
      </c>
      <c r="G882" s="2" t="s">
        <v>477</v>
      </c>
      <c r="H882" s="2">
        <v>3</v>
      </c>
      <c r="I882" s="2" t="s">
        <v>479</v>
      </c>
      <c r="J882" s="2" t="s">
        <v>43</v>
      </c>
      <c r="K882" s="2">
        <v>2018</v>
      </c>
      <c r="W882" s="5" t="str" cm="1">
        <f t="array" ref="W882">_xlfn.TEXTJOIN(", ",TRUE, IF(COUNTIF(G882,"*"&amp;Afferenti!$A$1:'Afferenti'!$A$46&amp;"*"), Afferenti!$A$1:'Afferenti'!$A$46, ""))</f>
        <v>FOSSI, MARSILI</v>
      </c>
    </row>
    <row r="883" spans="1:23" x14ac:dyDescent="0.2">
      <c r="A883" s="2" t="s">
        <v>917</v>
      </c>
      <c r="B883" s="2" t="s">
        <v>918</v>
      </c>
      <c r="C883" s="2" t="s">
        <v>919</v>
      </c>
      <c r="E883" s="2" t="s">
        <v>8</v>
      </c>
      <c r="F883" s="2" t="s">
        <v>102</v>
      </c>
      <c r="G883" s="2" t="s">
        <v>480</v>
      </c>
      <c r="H883" s="2">
        <v>3</v>
      </c>
      <c r="I883" s="2" t="s">
        <v>481</v>
      </c>
      <c r="J883" s="2" t="s">
        <v>43</v>
      </c>
      <c r="K883" s="2">
        <v>2018</v>
      </c>
      <c r="W883" s="5" t="str" cm="1">
        <f t="array" ref="W883">_xlfn.TEXTJOIN(", ",TRUE, IF(COUNTIF(G883,"*"&amp;Afferenti!$A$1:'Afferenti'!$A$46&amp;"*"), Afferenti!$A$1:'Afferenti'!$A$46, ""))</f>
        <v>FOSSI, MARSILI</v>
      </c>
    </row>
    <row r="884" spans="1:23" x14ac:dyDescent="0.2">
      <c r="A884" s="2" t="s">
        <v>917</v>
      </c>
      <c r="B884" s="2" t="s">
        <v>918</v>
      </c>
      <c r="C884" s="2" t="s">
        <v>919</v>
      </c>
      <c r="E884" s="2" t="s">
        <v>8</v>
      </c>
      <c r="F884" s="2" t="s">
        <v>102</v>
      </c>
      <c r="G884" s="2" t="s">
        <v>131</v>
      </c>
      <c r="H884" s="2">
        <v>4</v>
      </c>
      <c r="I884" s="2" t="s">
        <v>132</v>
      </c>
      <c r="J884" s="2" t="s">
        <v>99</v>
      </c>
      <c r="K884" s="2">
        <v>2016</v>
      </c>
      <c r="W884" s="5" t="str" cm="1">
        <f t="array" ref="W884">_xlfn.TEXTJOIN(", ",TRUE, IF(COUNTIF(G884,"*"&amp;Afferenti!$A$1:'Afferenti'!$A$46&amp;"*"), Afferenti!$A$1:'Afferenti'!$A$46, ""))</f>
        <v>CALIANI, MARSILI</v>
      </c>
    </row>
    <row r="885" spans="1:23" x14ac:dyDescent="0.2">
      <c r="A885" s="2" t="s">
        <v>917</v>
      </c>
      <c r="B885" s="2" t="s">
        <v>918</v>
      </c>
      <c r="C885" s="2" t="s">
        <v>919</v>
      </c>
      <c r="E885" s="2" t="s">
        <v>8</v>
      </c>
      <c r="F885" s="2" t="s">
        <v>102</v>
      </c>
      <c r="G885" s="2" t="s">
        <v>142</v>
      </c>
      <c r="H885" s="2">
        <v>4</v>
      </c>
      <c r="I885" s="2" t="s">
        <v>143</v>
      </c>
      <c r="J885" s="2" t="s">
        <v>92</v>
      </c>
      <c r="K885" s="2">
        <v>2016</v>
      </c>
      <c r="W885" s="5" t="str" cm="1">
        <f t="array" ref="W885">_xlfn.TEXTJOIN(", ",TRUE, IF(COUNTIF(G885,"*"&amp;Afferenti!$A$1:'Afferenti'!$A$46&amp;"*"), Afferenti!$A$1:'Afferenti'!$A$46, ""))</f>
        <v>CASINI, FOSSI, MARSILI</v>
      </c>
    </row>
    <row r="886" spans="1:23" x14ac:dyDescent="0.2">
      <c r="A886" s="2" t="s">
        <v>917</v>
      </c>
      <c r="B886" s="2" t="s">
        <v>918</v>
      </c>
      <c r="C886" s="2" t="s">
        <v>919</v>
      </c>
      <c r="E886" s="2" t="s">
        <v>8</v>
      </c>
      <c r="F886" s="2" t="s">
        <v>102</v>
      </c>
      <c r="G886" s="2" t="s">
        <v>602</v>
      </c>
      <c r="H886" s="2">
        <v>4</v>
      </c>
      <c r="I886" s="2" t="s">
        <v>603</v>
      </c>
      <c r="J886" s="2" t="s">
        <v>109</v>
      </c>
      <c r="K886" s="2">
        <v>2017</v>
      </c>
      <c r="W886" s="5" t="str" cm="1">
        <f t="array" ref="W886">_xlfn.TEXTJOIN(", ",TRUE, IF(COUNTIF(G886,"*"&amp;Afferenti!$A$1:'Afferenti'!$A$46&amp;"*"), Afferenti!$A$1:'Afferenti'!$A$46, ""))</f>
        <v>CASINI, MARSILI</v>
      </c>
    </row>
    <row r="887" spans="1:23" x14ac:dyDescent="0.2">
      <c r="A887" s="2" t="s">
        <v>917</v>
      </c>
      <c r="B887" s="2" t="s">
        <v>918</v>
      </c>
      <c r="C887" s="2" t="s">
        <v>919</v>
      </c>
      <c r="E887" s="2" t="s">
        <v>8</v>
      </c>
      <c r="F887" s="2" t="s">
        <v>102</v>
      </c>
      <c r="G887" s="2" t="s">
        <v>144</v>
      </c>
      <c r="H887" s="2">
        <v>4</v>
      </c>
      <c r="I887" s="2" t="s">
        <v>145</v>
      </c>
      <c r="J887" s="2" t="s">
        <v>43</v>
      </c>
      <c r="K887" s="2">
        <v>2016</v>
      </c>
      <c r="W887" s="5" t="str" cm="1">
        <f t="array" ref="W887">_xlfn.TEXTJOIN(", ",TRUE, IF(COUNTIF(G887,"*"&amp;Afferenti!$A$1:'Afferenti'!$A$46&amp;"*"), Afferenti!$A$1:'Afferenti'!$A$46, ""))</f>
        <v>FOSSI, MARSILI, PANTI</v>
      </c>
    </row>
    <row r="888" spans="1:23" x14ac:dyDescent="0.2">
      <c r="A888" s="2" t="s">
        <v>917</v>
      </c>
      <c r="B888" s="2" t="s">
        <v>918</v>
      </c>
      <c r="C888" s="2" t="s">
        <v>919</v>
      </c>
      <c r="E888" s="2" t="s">
        <v>8</v>
      </c>
      <c r="F888" s="2" t="s">
        <v>102</v>
      </c>
      <c r="G888" s="2" t="s">
        <v>146</v>
      </c>
      <c r="H888" s="2">
        <v>4</v>
      </c>
      <c r="I888" s="2" t="s">
        <v>147</v>
      </c>
      <c r="J888" s="2" t="s">
        <v>43</v>
      </c>
      <c r="K888" s="2">
        <v>2016</v>
      </c>
      <c r="W888" s="5" t="str" cm="1">
        <f t="array" ref="W888">_xlfn.TEXTJOIN(", ",TRUE, IF(COUNTIF(G888,"*"&amp;Afferenti!$A$1:'Afferenti'!$A$46&amp;"*"), Afferenti!$A$1:'Afferenti'!$A$46, ""))</f>
        <v>FOSSI, MARSILI, PANTI</v>
      </c>
    </row>
    <row r="889" spans="1:23" x14ac:dyDescent="0.2">
      <c r="A889" s="2" t="s">
        <v>917</v>
      </c>
      <c r="B889" s="2" t="s">
        <v>918</v>
      </c>
      <c r="C889" s="2" t="s">
        <v>919</v>
      </c>
      <c r="E889" s="2" t="s">
        <v>8</v>
      </c>
      <c r="F889" s="2" t="s">
        <v>102</v>
      </c>
      <c r="G889" s="2" t="s">
        <v>148</v>
      </c>
      <c r="H889" s="2">
        <v>4</v>
      </c>
      <c r="I889" s="2" t="s">
        <v>149</v>
      </c>
      <c r="J889" s="2" t="s">
        <v>92</v>
      </c>
      <c r="K889" s="2">
        <v>2017</v>
      </c>
      <c r="W889" s="5" t="str" cm="1">
        <f t="array" ref="W889">_xlfn.TEXTJOIN(", ",TRUE, IF(COUNTIF(G889,"*"&amp;Afferenti!$A$1:'Afferenti'!$A$46&amp;"*"), Afferenti!$A$1:'Afferenti'!$A$46, ""))</f>
        <v>FOSSI, MARSILI, PANTI</v>
      </c>
    </row>
    <row r="890" spans="1:23" x14ac:dyDescent="0.2">
      <c r="A890" s="2" t="s">
        <v>917</v>
      </c>
      <c r="B890" s="2" t="s">
        <v>918</v>
      </c>
      <c r="C890" s="2" t="s">
        <v>919</v>
      </c>
      <c r="E890" s="2" t="s">
        <v>8</v>
      </c>
      <c r="F890" s="2" t="s">
        <v>102</v>
      </c>
      <c r="G890" s="2" t="s">
        <v>150</v>
      </c>
      <c r="H890" s="2">
        <v>4</v>
      </c>
      <c r="I890" s="2" t="s">
        <v>151</v>
      </c>
      <c r="J890" s="2" t="s">
        <v>43</v>
      </c>
      <c r="K890" s="2">
        <v>2016</v>
      </c>
      <c r="W890" s="5" t="str" cm="1">
        <f t="array" ref="W890">_xlfn.TEXTJOIN(", ",TRUE, IF(COUNTIF(G890,"*"&amp;Afferenti!$A$1:'Afferenti'!$A$46&amp;"*"), Afferenti!$A$1:'Afferenti'!$A$46, ""))</f>
        <v>FOSSI, MARSILI, PANTI</v>
      </c>
    </row>
    <row r="891" spans="1:23" x14ac:dyDescent="0.2">
      <c r="A891" s="2" t="s">
        <v>917</v>
      </c>
      <c r="B891" s="2" t="s">
        <v>918</v>
      </c>
      <c r="C891" s="2" t="s">
        <v>919</v>
      </c>
      <c r="E891" s="2" t="s">
        <v>8</v>
      </c>
      <c r="F891" s="2" t="s">
        <v>102</v>
      </c>
      <c r="G891" s="2" t="s">
        <v>488</v>
      </c>
      <c r="H891" s="2">
        <v>4</v>
      </c>
      <c r="I891" s="2" t="s">
        <v>489</v>
      </c>
      <c r="J891" s="2" t="s">
        <v>476</v>
      </c>
      <c r="K891" s="2">
        <v>2017</v>
      </c>
      <c r="W891" s="5" t="str" cm="1">
        <f t="array" ref="W891">_xlfn.TEXTJOIN(", ",TRUE, IF(COUNTIF(G891,"*"&amp;Afferenti!$A$1:'Afferenti'!$A$46&amp;"*"), Afferenti!$A$1:'Afferenti'!$A$46, ""))</f>
        <v>FOSSI, MARSILI</v>
      </c>
    </row>
    <row r="892" spans="1:23" x14ac:dyDescent="0.2">
      <c r="A892" s="2" t="s">
        <v>917</v>
      </c>
      <c r="B892" s="2" t="s">
        <v>918</v>
      </c>
      <c r="C892" s="2" t="s">
        <v>919</v>
      </c>
      <c r="E892" s="2" t="s">
        <v>8</v>
      </c>
      <c r="F892" s="2" t="s">
        <v>102</v>
      </c>
      <c r="G892" s="2" t="s">
        <v>952</v>
      </c>
      <c r="H892" s="2">
        <v>5</v>
      </c>
      <c r="I892" s="2" t="s">
        <v>953</v>
      </c>
      <c r="J892" s="2" t="s">
        <v>43</v>
      </c>
      <c r="K892" s="2">
        <v>2019</v>
      </c>
      <c r="W892" s="5" t="str" cm="1">
        <f t="array" ref="W892">_xlfn.TEXTJOIN(", ",TRUE, IF(COUNTIF(G892,"*"&amp;Afferenti!$A$1:'Afferenti'!$A$46&amp;"*"), Afferenti!$A$1:'Afferenti'!$A$46, ""))</f>
        <v>MARSILI</v>
      </c>
    </row>
    <row r="893" spans="1:23" x14ac:dyDescent="0.2">
      <c r="A893" s="2" t="s">
        <v>917</v>
      </c>
      <c r="B893" s="2" t="s">
        <v>918</v>
      </c>
      <c r="C893" s="2" t="s">
        <v>919</v>
      </c>
      <c r="E893" s="2" t="s">
        <v>8</v>
      </c>
      <c r="F893" s="2" t="s">
        <v>102</v>
      </c>
      <c r="G893" s="2" t="s">
        <v>159</v>
      </c>
      <c r="H893" s="2">
        <v>5</v>
      </c>
      <c r="I893" s="2" t="s">
        <v>160</v>
      </c>
      <c r="J893" s="2" t="s">
        <v>11</v>
      </c>
      <c r="K893" s="2">
        <v>2017</v>
      </c>
      <c r="L893" s="2" t="s">
        <v>161</v>
      </c>
      <c r="M893" s="2">
        <v>79</v>
      </c>
      <c r="N893" s="2">
        <v>0.66500000000000004</v>
      </c>
      <c r="O893" s="2" t="s">
        <v>13</v>
      </c>
      <c r="P893" s="2">
        <v>13.551</v>
      </c>
      <c r="Q893" s="2" t="s">
        <v>13</v>
      </c>
      <c r="R893" s="2">
        <v>63</v>
      </c>
      <c r="S893" s="2">
        <v>0.49</v>
      </c>
      <c r="T893" s="2" t="s">
        <v>13</v>
      </c>
      <c r="U893" s="2">
        <v>12.275449</v>
      </c>
      <c r="V893" s="2" t="s">
        <v>13</v>
      </c>
      <c r="W893" s="5" t="str" cm="1">
        <f t="array" ref="W893">_xlfn.TEXTJOIN(", ",TRUE, IF(COUNTIF(G893,"*"&amp;Afferenti!$A$1:'Afferenti'!$A$46&amp;"*"), Afferenti!$A$1:'Afferenti'!$A$46, ""))</f>
        <v>FOSSI, MARSILI, PANTI</v>
      </c>
    </row>
    <row r="894" spans="1:23" x14ac:dyDescent="0.2">
      <c r="A894" s="2" t="s">
        <v>917</v>
      </c>
      <c r="B894" s="2" t="s">
        <v>918</v>
      </c>
      <c r="C894" s="2" t="s">
        <v>919</v>
      </c>
      <c r="E894" s="2" t="s">
        <v>8</v>
      </c>
      <c r="F894" s="2" t="s">
        <v>102</v>
      </c>
      <c r="G894" s="2" t="s">
        <v>166</v>
      </c>
      <c r="H894" s="2">
        <v>5</v>
      </c>
      <c r="I894" s="2" t="s">
        <v>167</v>
      </c>
      <c r="J894" s="2" t="s">
        <v>43</v>
      </c>
      <c r="K894" s="2">
        <v>2015</v>
      </c>
      <c r="W894" s="5" t="str" cm="1">
        <f t="array" ref="W894">_xlfn.TEXTJOIN(", ",TRUE, IF(COUNTIF(G894,"*"&amp;Afferenti!$A$1:'Afferenti'!$A$46&amp;"*"), Afferenti!$A$1:'Afferenti'!$A$46, ""))</f>
        <v>CALIANI, FOSSI, MARSILI, PANTI</v>
      </c>
    </row>
    <row r="895" spans="1:23" x14ac:dyDescent="0.2">
      <c r="A895" s="2" t="s">
        <v>917</v>
      </c>
      <c r="B895" s="2" t="s">
        <v>918</v>
      </c>
      <c r="C895" s="2" t="s">
        <v>919</v>
      </c>
      <c r="E895" s="2" t="s">
        <v>8</v>
      </c>
      <c r="F895" s="2" t="s">
        <v>102</v>
      </c>
      <c r="G895" s="2" t="s">
        <v>168</v>
      </c>
      <c r="H895" s="2">
        <v>5</v>
      </c>
      <c r="I895" s="2" t="s">
        <v>169</v>
      </c>
      <c r="J895" s="2" t="s">
        <v>11</v>
      </c>
      <c r="K895" s="2">
        <v>2017</v>
      </c>
      <c r="L895" s="2" t="s">
        <v>122</v>
      </c>
      <c r="M895" s="2">
        <v>144</v>
      </c>
      <c r="N895" s="2">
        <v>0.312</v>
      </c>
      <c r="O895" s="2" t="s">
        <v>13</v>
      </c>
      <c r="P895" s="2">
        <v>24.942</v>
      </c>
      <c r="Q895" s="2" t="s">
        <v>13</v>
      </c>
      <c r="R895" s="2">
        <v>133</v>
      </c>
      <c r="S895" s="2">
        <v>0.48</v>
      </c>
      <c r="T895" s="2" t="s">
        <v>13</v>
      </c>
      <c r="W895" s="5" t="str" cm="1">
        <f t="array" ref="W895">_xlfn.TEXTJOIN(", ",TRUE, IF(COUNTIF(G895,"*"&amp;Afferenti!$A$1:'Afferenti'!$A$46&amp;"*"), Afferenti!$A$1:'Afferenti'!$A$46, ""))</f>
        <v>FOSSI, MARSILI, PANTI</v>
      </c>
    </row>
    <row r="896" spans="1:23" x14ac:dyDescent="0.2">
      <c r="A896" s="2" t="s">
        <v>917</v>
      </c>
      <c r="B896" s="2" t="s">
        <v>918</v>
      </c>
      <c r="C896" s="2" t="s">
        <v>919</v>
      </c>
      <c r="E896" s="2" t="s">
        <v>8</v>
      </c>
      <c r="F896" s="2" t="s">
        <v>102</v>
      </c>
      <c r="G896" s="2" t="s">
        <v>170</v>
      </c>
      <c r="H896" s="2">
        <v>5</v>
      </c>
      <c r="I896" s="2" t="s">
        <v>171</v>
      </c>
      <c r="J896" s="2" t="s">
        <v>43</v>
      </c>
      <c r="K896" s="2">
        <v>2015</v>
      </c>
      <c r="W896" s="5" t="str" cm="1">
        <f t="array" ref="W896">_xlfn.TEXTJOIN(", ",TRUE, IF(COUNTIF(G896,"*"&amp;Afferenti!$A$1:'Afferenti'!$A$46&amp;"*"), Afferenti!$A$1:'Afferenti'!$A$46, ""))</f>
        <v>FOSSI, MARSILI, PANTI</v>
      </c>
    </row>
    <row r="897" spans="1:23" x14ac:dyDescent="0.2">
      <c r="A897" s="2" t="s">
        <v>917</v>
      </c>
      <c r="B897" s="2" t="s">
        <v>918</v>
      </c>
      <c r="C897" s="2" t="s">
        <v>919</v>
      </c>
      <c r="E897" s="2" t="s">
        <v>8</v>
      </c>
      <c r="F897" s="2" t="s">
        <v>102</v>
      </c>
      <c r="G897" s="2" t="s">
        <v>172</v>
      </c>
      <c r="H897" s="2">
        <v>5</v>
      </c>
      <c r="I897" s="2" t="s">
        <v>173</v>
      </c>
      <c r="J897" s="2" t="s">
        <v>43</v>
      </c>
      <c r="K897" s="2">
        <v>2016</v>
      </c>
      <c r="W897" s="5" t="str" cm="1">
        <f t="array" ref="W897">_xlfn.TEXTJOIN(", ",TRUE, IF(COUNTIF(G897,"*"&amp;Afferenti!$A$1:'Afferenti'!$A$46&amp;"*"), Afferenti!$A$1:'Afferenti'!$A$46, ""))</f>
        <v>FOSSI, MARSILI, PANTI</v>
      </c>
    </row>
    <row r="898" spans="1:23" x14ac:dyDescent="0.2">
      <c r="A898" s="2" t="s">
        <v>917</v>
      </c>
      <c r="B898" s="2" t="s">
        <v>918</v>
      </c>
      <c r="C898" s="2" t="s">
        <v>919</v>
      </c>
      <c r="E898" s="2" t="s">
        <v>8</v>
      </c>
      <c r="F898" s="2" t="s">
        <v>102</v>
      </c>
      <c r="G898" s="2" t="s">
        <v>181</v>
      </c>
      <c r="H898" s="2">
        <v>6</v>
      </c>
      <c r="I898" s="2" t="s">
        <v>182</v>
      </c>
      <c r="J898" s="2" t="s">
        <v>43</v>
      </c>
      <c r="K898" s="2">
        <v>2016</v>
      </c>
      <c r="W898" s="5" t="str" cm="1">
        <f t="array" ref="W898">_xlfn.TEXTJOIN(", ",TRUE, IF(COUNTIF(G898,"*"&amp;Afferenti!$A$1:'Afferenti'!$A$46&amp;"*"), Afferenti!$A$1:'Afferenti'!$A$46, ""))</f>
        <v>FOSSI, MARSILI, PANTI</v>
      </c>
    </row>
    <row r="899" spans="1:23" x14ac:dyDescent="0.2">
      <c r="A899" s="2" t="s">
        <v>917</v>
      </c>
      <c r="B899" s="2" t="s">
        <v>918</v>
      </c>
      <c r="C899" s="2" t="s">
        <v>919</v>
      </c>
      <c r="E899" s="2" t="s">
        <v>8</v>
      </c>
      <c r="F899" s="2" t="s">
        <v>102</v>
      </c>
      <c r="G899" s="2" t="s">
        <v>493</v>
      </c>
      <c r="H899" s="2">
        <v>6</v>
      </c>
      <c r="I899" s="2" t="s">
        <v>494</v>
      </c>
      <c r="J899" s="2" t="s">
        <v>11</v>
      </c>
      <c r="K899" s="2">
        <v>2016</v>
      </c>
      <c r="L899" s="2" t="s">
        <v>495</v>
      </c>
      <c r="W899" s="5" t="str" cm="1">
        <f t="array" ref="W899">_xlfn.TEXTJOIN(", ",TRUE, IF(COUNTIF(G899,"*"&amp;Afferenti!$A$1:'Afferenti'!$A$46&amp;"*"), Afferenti!$A$1:'Afferenti'!$A$46, ""))</f>
        <v>CASINI, FOSSI, MARSILI</v>
      </c>
    </row>
    <row r="900" spans="1:23" x14ac:dyDescent="0.2">
      <c r="A900" s="2" t="s">
        <v>917</v>
      </c>
      <c r="B900" s="2" t="s">
        <v>918</v>
      </c>
      <c r="C900" s="2" t="s">
        <v>919</v>
      </c>
      <c r="E900" s="2" t="s">
        <v>8</v>
      </c>
      <c r="F900" s="2" t="s">
        <v>102</v>
      </c>
      <c r="G900" s="2" t="s">
        <v>496</v>
      </c>
      <c r="H900" s="2">
        <v>6</v>
      </c>
      <c r="I900" s="2" t="s">
        <v>497</v>
      </c>
      <c r="J900" s="2" t="s">
        <v>43</v>
      </c>
      <c r="K900" s="2">
        <v>2015</v>
      </c>
      <c r="W900" s="5" t="str" cm="1">
        <f t="array" ref="W900">_xlfn.TEXTJOIN(", ",TRUE, IF(COUNTIF(G900,"*"&amp;Afferenti!$A$1:'Afferenti'!$A$46&amp;"*"), Afferenti!$A$1:'Afferenti'!$A$46, ""))</f>
        <v>CASINI, FOSSI, MARSILI</v>
      </c>
    </row>
    <row r="901" spans="1:23" x14ac:dyDescent="0.2">
      <c r="A901" s="2" t="s">
        <v>917</v>
      </c>
      <c r="B901" s="2" t="s">
        <v>918</v>
      </c>
      <c r="C901" s="2" t="s">
        <v>919</v>
      </c>
      <c r="E901" s="2" t="s">
        <v>8</v>
      </c>
      <c r="F901" s="2" t="s">
        <v>102</v>
      </c>
      <c r="G901" s="2" t="s">
        <v>498</v>
      </c>
      <c r="H901" s="2">
        <v>7</v>
      </c>
      <c r="I901" s="2" t="s">
        <v>499</v>
      </c>
      <c r="J901" s="2" t="s">
        <v>109</v>
      </c>
      <c r="K901" s="2">
        <v>2018</v>
      </c>
      <c r="W901" s="5" t="str" cm="1">
        <f t="array" ref="W901">_xlfn.TEXTJOIN(", ",TRUE, IF(COUNTIF(G901,"*"&amp;Afferenti!$A$1:'Afferenti'!$A$46&amp;"*"), Afferenti!$A$1:'Afferenti'!$A$46, ""))</f>
        <v>CALIANI, CASINI, FOSSI, MARSILI</v>
      </c>
    </row>
    <row r="902" spans="1:23" x14ac:dyDescent="0.2">
      <c r="A902" s="2" t="s">
        <v>917</v>
      </c>
      <c r="B902" s="2" t="s">
        <v>918</v>
      </c>
      <c r="C902" s="2" t="s">
        <v>919</v>
      </c>
      <c r="E902" s="2" t="s">
        <v>8</v>
      </c>
      <c r="F902" s="2" t="s">
        <v>102</v>
      </c>
      <c r="G902" s="2" t="s">
        <v>187</v>
      </c>
      <c r="H902" s="2">
        <v>7</v>
      </c>
      <c r="I902" s="2" t="s">
        <v>188</v>
      </c>
      <c r="J902" s="2" t="s">
        <v>43</v>
      </c>
      <c r="K902" s="2">
        <v>2015</v>
      </c>
      <c r="W902" s="5" t="str" cm="1">
        <f t="array" ref="W902">_xlfn.TEXTJOIN(", ",TRUE, IF(COUNTIF(G902,"*"&amp;Afferenti!$A$1:'Afferenti'!$A$46&amp;"*"), Afferenti!$A$1:'Afferenti'!$A$46, ""))</f>
        <v>FOSSI, MARSILI, PANTI</v>
      </c>
    </row>
    <row r="903" spans="1:23" x14ac:dyDescent="0.2">
      <c r="A903" s="2" t="s">
        <v>917</v>
      </c>
      <c r="B903" s="2" t="s">
        <v>918</v>
      </c>
      <c r="C903" s="2" t="s">
        <v>919</v>
      </c>
      <c r="E903" s="2" t="s">
        <v>8</v>
      </c>
      <c r="F903" s="2" t="s">
        <v>102</v>
      </c>
      <c r="G903" s="2" t="s">
        <v>500</v>
      </c>
      <c r="H903" s="2">
        <v>9</v>
      </c>
      <c r="I903" s="2" t="s">
        <v>501</v>
      </c>
      <c r="J903" s="2" t="s">
        <v>11</v>
      </c>
      <c r="K903" s="2">
        <v>2018</v>
      </c>
      <c r="L903" s="2" t="s">
        <v>328</v>
      </c>
      <c r="M903" s="2">
        <v>36</v>
      </c>
      <c r="N903" s="2">
        <v>19.242999999999999</v>
      </c>
      <c r="O903" s="2" t="s">
        <v>13</v>
      </c>
      <c r="P903" s="2">
        <v>13.275</v>
      </c>
      <c r="Q903" s="2" t="s">
        <v>13</v>
      </c>
      <c r="R903" s="2">
        <v>34</v>
      </c>
      <c r="S903" s="2">
        <v>19.260000000000002</v>
      </c>
      <c r="T903" s="2" t="s">
        <v>13</v>
      </c>
      <c r="U903" s="2">
        <v>10.557769</v>
      </c>
      <c r="V903" s="2" t="s">
        <v>13</v>
      </c>
      <c r="W903" s="5" t="str" cm="1">
        <f t="array" ref="W903">_xlfn.TEXTJOIN(", ",TRUE, IF(COUNTIF(G903,"*"&amp;Afferenti!$A$1:'Afferenti'!$A$46&amp;"*"), Afferenti!$A$1:'Afferenti'!$A$46, ""))</f>
        <v>CALIANI, CASINI, FOSSI, MARSILI</v>
      </c>
    </row>
    <row r="904" spans="1:23" x14ac:dyDescent="0.2">
      <c r="A904" s="2" t="s">
        <v>917</v>
      </c>
      <c r="B904" s="2" t="s">
        <v>918</v>
      </c>
      <c r="C904" s="2" t="s">
        <v>919</v>
      </c>
      <c r="E904" s="2" t="s">
        <v>8</v>
      </c>
      <c r="F904" s="2" t="s">
        <v>102</v>
      </c>
      <c r="G904" s="2" t="s">
        <v>189</v>
      </c>
      <c r="H904" s="2">
        <v>9</v>
      </c>
      <c r="I904" s="2" t="s">
        <v>190</v>
      </c>
      <c r="J904" s="2" t="s">
        <v>43</v>
      </c>
      <c r="K904" s="2">
        <v>2015</v>
      </c>
      <c r="W904" s="5" t="str" cm="1">
        <f t="array" ref="W904">_xlfn.TEXTJOIN(", ",TRUE, IF(COUNTIF(G904,"*"&amp;Afferenti!$A$1:'Afferenti'!$A$46&amp;"*"), Afferenti!$A$1:'Afferenti'!$A$46, ""))</f>
        <v>CALIANI, FOSSI, MARSILI, PANTI</v>
      </c>
    </row>
    <row r="905" spans="1:23" x14ac:dyDescent="0.2">
      <c r="A905" s="2" t="s">
        <v>917</v>
      </c>
      <c r="B905" s="2" t="s">
        <v>918</v>
      </c>
      <c r="C905" s="2" t="s">
        <v>919</v>
      </c>
      <c r="E905" s="2" t="s">
        <v>8</v>
      </c>
      <c r="F905" s="2" t="s">
        <v>102</v>
      </c>
      <c r="G905" s="2" t="s">
        <v>191</v>
      </c>
      <c r="H905" s="2">
        <v>9</v>
      </c>
      <c r="I905" s="2" t="s">
        <v>192</v>
      </c>
      <c r="J905" s="2" t="s">
        <v>11</v>
      </c>
      <c r="K905" s="2">
        <v>2016</v>
      </c>
      <c r="L905" s="2" t="s">
        <v>126</v>
      </c>
      <c r="M905" s="2">
        <v>270</v>
      </c>
      <c r="N905" s="2">
        <v>0.192</v>
      </c>
      <c r="O905" s="2" t="s">
        <v>13</v>
      </c>
      <c r="P905" s="2">
        <v>11.727</v>
      </c>
      <c r="Q905" s="2" t="s">
        <v>13</v>
      </c>
      <c r="R905" s="2">
        <v>235</v>
      </c>
      <c r="S905" s="2">
        <v>0.67</v>
      </c>
      <c r="T905" s="2" t="s">
        <v>13</v>
      </c>
      <c r="U905" s="2">
        <v>8.5152839999999994</v>
      </c>
      <c r="V905" s="2" t="s">
        <v>13</v>
      </c>
      <c r="W905" s="5" t="str" cm="1">
        <f t="array" ref="W905">_xlfn.TEXTJOIN(", ",TRUE, IF(COUNTIF(G905,"*"&amp;Afferenti!$A$1:'Afferenti'!$A$46&amp;"*"), Afferenti!$A$1:'Afferenti'!$A$46, ""))</f>
        <v>CALIANI, FOSSI, MARSILI, PANTI</v>
      </c>
    </row>
    <row r="906" spans="1:23" x14ac:dyDescent="0.2">
      <c r="A906" s="2" t="s">
        <v>954</v>
      </c>
      <c r="B906" s="2" t="s">
        <v>955</v>
      </c>
      <c r="C906" s="2" t="s">
        <v>956</v>
      </c>
      <c r="E906" s="2" t="s">
        <v>280</v>
      </c>
      <c r="F906" s="2" t="s">
        <v>957</v>
      </c>
      <c r="G906" s="2" t="s">
        <v>958</v>
      </c>
      <c r="H906" s="2">
        <v>1</v>
      </c>
      <c r="I906" s="2" t="s">
        <v>959</v>
      </c>
      <c r="J906" s="2" t="s">
        <v>11</v>
      </c>
      <c r="K906" s="2">
        <v>2017</v>
      </c>
      <c r="L906" s="2" t="s">
        <v>723</v>
      </c>
      <c r="M906" s="2">
        <v>10</v>
      </c>
      <c r="N906" s="2">
        <v>46.545000000000002</v>
      </c>
      <c r="O906" s="2" t="s">
        <v>14</v>
      </c>
      <c r="P906" s="2">
        <v>62.198</v>
      </c>
      <c r="Q906" s="2" t="s">
        <v>26</v>
      </c>
      <c r="R906" s="2">
        <v>9</v>
      </c>
      <c r="S906" s="2">
        <v>47.89</v>
      </c>
      <c r="T906" s="2" t="s">
        <v>14</v>
      </c>
      <c r="U906" s="2">
        <v>58.510640000000002</v>
      </c>
      <c r="V906" s="2" t="s">
        <v>26</v>
      </c>
      <c r="W906" s="5" t="str" cm="1">
        <f t="array" ref="W906">_xlfn.TEXTJOIN(", ",TRUE, IF(COUNTIF(G906,"*"&amp;Afferenti!$A$1:'Afferenti'!$A$46&amp;"*"), Afferenti!$A$1:'Afferenti'!$A$46, ""))</f>
        <v>MARTINI</v>
      </c>
    </row>
    <row r="907" spans="1:23" x14ac:dyDescent="0.2">
      <c r="A907" s="2" t="s">
        <v>954</v>
      </c>
      <c r="B907" s="2" t="s">
        <v>955</v>
      </c>
      <c r="C907" s="2" t="s">
        <v>956</v>
      </c>
      <c r="E907" s="2" t="s">
        <v>280</v>
      </c>
      <c r="F907" s="2" t="s">
        <v>957</v>
      </c>
      <c r="G907" s="2" t="s">
        <v>960</v>
      </c>
      <c r="H907" s="2">
        <v>2</v>
      </c>
      <c r="I907" s="2" t="s">
        <v>961</v>
      </c>
      <c r="J907" s="2" t="s">
        <v>11</v>
      </c>
      <c r="K907" s="2">
        <v>2015</v>
      </c>
      <c r="L907" s="2" t="s">
        <v>962</v>
      </c>
      <c r="M907" s="2">
        <v>45</v>
      </c>
      <c r="N907" s="2">
        <v>13.683</v>
      </c>
      <c r="O907" s="2" t="s">
        <v>13</v>
      </c>
      <c r="P907" s="2">
        <v>12.367000000000001</v>
      </c>
      <c r="Q907" s="2" t="s">
        <v>13</v>
      </c>
      <c r="R907" s="2">
        <v>40</v>
      </c>
      <c r="S907" s="2">
        <v>11.84</v>
      </c>
      <c r="T907" s="2" t="s">
        <v>13</v>
      </c>
      <c r="U907" s="2">
        <v>7.4470000000000001</v>
      </c>
      <c r="V907" s="2" t="s">
        <v>13</v>
      </c>
      <c r="W907" s="5" t="str" cm="1">
        <f t="array" ref="W907">_xlfn.TEXTJOIN(", ",TRUE, IF(COUNTIF(G907,"*"&amp;Afferenti!$A$1:'Afferenti'!$A$46&amp;"*"), Afferenti!$A$1:'Afferenti'!$A$46, ""))</f>
        <v>MARTINI</v>
      </c>
    </row>
    <row r="908" spans="1:23" x14ac:dyDescent="0.2">
      <c r="A908" s="2" t="s">
        <v>954</v>
      </c>
      <c r="B908" s="2" t="s">
        <v>955</v>
      </c>
      <c r="C908" s="2" t="s">
        <v>956</v>
      </c>
      <c r="E908" s="2" t="s">
        <v>280</v>
      </c>
      <c r="F908" s="2" t="s">
        <v>957</v>
      </c>
      <c r="G908" s="2" t="s">
        <v>963</v>
      </c>
      <c r="H908" s="2">
        <v>3</v>
      </c>
      <c r="I908" s="2" t="s">
        <v>964</v>
      </c>
      <c r="J908" s="2" t="s">
        <v>11</v>
      </c>
      <c r="K908" s="2">
        <v>2017</v>
      </c>
      <c r="L908" s="2" t="s">
        <v>962</v>
      </c>
      <c r="M908" s="2">
        <v>25</v>
      </c>
      <c r="N908" s="2">
        <v>21.64</v>
      </c>
      <c r="O908" s="2" t="s">
        <v>13</v>
      </c>
      <c r="P908" s="2">
        <v>7.9459999999999997</v>
      </c>
      <c r="Q908" s="2" t="s">
        <v>13</v>
      </c>
      <c r="R908" s="2">
        <v>21</v>
      </c>
      <c r="S908" s="2">
        <v>54.05</v>
      </c>
      <c r="T908" s="2" t="s">
        <v>26</v>
      </c>
      <c r="U908" s="2">
        <v>11.702127000000001</v>
      </c>
      <c r="V908" s="2" t="s">
        <v>13</v>
      </c>
      <c r="W908" s="5" t="str" cm="1">
        <f t="array" ref="W908">_xlfn.TEXTJOIN(", ",TRUE, IF(COUNTIF(G908,"*"&amp;Afferenti!$A$1:'Afferenti'!$A$46&amp;"*"), Afferenti!$A$1:'Afferenti'!$A$46, ""))</f>
        <v>MARTINI</v>
      </c>
    </row>
    <row r="909" spans="1:23" x14ac:dyDescent="0.2">
      <c r="A909" s="2" t="s">
        <v>954</v>
      </c>
      <c r="B909" s="2" t="s">
        <v>955</v>
      </c>
      <c r="C909" s="2" t="s">
        <v>956</v>
      </c>
      <c r="E909" s="2" t="s">
        <v>280</v>
      </c>
      <c r="F909" s="2" t="s">
        <v>957</v>
      </c>
      <c r="G909" s="2" t="s">
        <v>965</v>
      </c>
      <c r="H909" s="2">
        <v>3</v>
      </c>
      <c r="I909" s="2" t="s">
        <v>966</v>
      </c>
      <c r="J909" s="2" t="s">
        <v>11</v>
      </c>
      <c r="K909" s="2">
        <v>2017</v>
      </c>
      <c r="L909" s="2" t="s">
        <v>690</v>
      </c>
      <c r="M909" s="2">
        <v>19</v>
      </c>
      <c r="N909" s="2">
        <v>29.690999999999999</v>
      </c>
      <c r="O909" s="2" t="s">
        <v>14</v>
      </c>
      <c r="P909" s="2">
        <v>32.741999999999997</v>
      </c>
      <c r="Q909" s="2" t="s">
        <v>14</v>
      </c>
      <c r="R909" s="2">
        <v>18</v>
      </c>
      <c r="S909" s="2">
        <v>26.16</v>
      </c>
      <c r="T909" s="2" t="s">
        <v>14</v>
      </c>
      <c r="U909" s="2">
        <v>18.085106</v>
      </c>
      <c r="V909" s="2" t="s">
        <v>13</v>
      </c>
      <c r="W909" s="5" t="str" cm="1">
        <f t="array" ref="W909">_xlfn.TEXTJOIN(", ",TRUE, IF(COUNTIF(G909,"*"&amp;Afferenti!$A$1:'Afferenti'!$A$46&amp;"*"), Afferenti!$A$1:'Afferenti'!$A$46, ""))</f>
        <v>MARTINI</v>
      </c>
    </row>
    <row r="910" spans="1:23" x14ac:dyDescent="0.2">
      <c r="A910" s="2" t="s">
        <v>954</v>
      </c>
      <c r="B910" s="2" t="s">
        <v>955</v>
      </c>
      <c r="C910" s="2" t="s">
        <v>956</v>
      </c>
      <c r="E910" s="2" t="s">
        <v>280</v>
      </c>
      <c r="F910" s="2" t="s">
        <v>957</v>
      </c>
      <c r="G910" s="2" t="s">
        <v>688</v>
      </c>
      <c r="H910" s="2">
        <v>3</v>
      </c>
      <c r="I910" s="2" t="s">
        <v>689</v>
      </c>
      <c r="J910" s="2" t="s">
        <v>11</v>
      </c>
      <c r="K910" s="2">
        <v>2019</v>
      </c>
      <c r="L910" s="2" t="s">
        <v>690</v>
      </c>
      <c r="M910" s="2">
        <v>9</v>
      </c>
      <c r="N910" s="2">
        <v>39.576000000000001</v>
      </c>
      <c r="O910" s="2" t="s">
        <v>14</v>
      </c>
      <c r="P910" s="2">
        <v>20.538</v>
      </c>
      <c r="Q910" s="2" t="s">
        <v>13</v>
      </c>
      <c r="R910" s="2">
        <v>7</v>
      </c>
      <c r="S910" s="2">
        <v>40.5</v>
      </c>
      <c r="T910" s="2" t="s">
        <v>14</v>
      </c>
      <c r="U910" s="2">
        <v>15.957000000000001</v>
      </c>
      <c r="V910" s="2" t="s">
        <v>13</v>
      </c>
      <c r="W910" s="5" t="str" cm="1">
        <f t="array" ref="W910">_xlfn.TEXTJOIN(", ",TRUE, IF(COUNTIF(G910,"*"&amp;Afferenti!$A$1:'Afferenti'!$A$46&amp;"*"), Afferenti!$A$1:'Afferenti'!$A$46, ""))</f>
        <v>FORESI, MARTINI</v>
      </c>
    </row>
    <row r="911" spans="1:23" x14ac:dyDescent="0.2">
      <c r="A911" s="2" t="s">
        <v>954</v>
      </c>
      <c r="B911" s="2" t="s">
        <v>955</v>
      </c>
      <c r="C911" s="2" t="s">
        <v>956</v>
      </c>
      <c r="E911" s="2" t="s">
        <v>280</v>
      </c>
      <c r="F911" s="2" t="s">
        <v>957</v>
      </c>
      <c r="G911" s="2" t="s">
        <v>967</v>
      </c>
      <c r="H911" s="2">
        <v>4</v>
      </c>
      <c r="I911" s="2" t="s">
        <v>968</v>
      </c>
      <c r="J911" s="2" t="s">
        <v>11</v>
      </c>
      <c r="K911" s="2">
        <v>2018</v>
      </c>
      <c r="L911" s="2" t="s">
        <v>300</v>
      </c>
      <c r="M911" s="2">
        <v>3</v>
      </c>
      <c r="N911" s="2">
        <v>73.897999999999996</v>
      </c>
      <c r="O911" s="2" t="s">
        <v>26</v>
      </c>
      <c r="P911" s="2">
        <v>24.260999999999999</v>
      </c>
      <c r="Q911" s="2" t="s">
        <v>13</v>
      </c>
      <c r="R911" s="2">
        <v>3</v>
      </c>
      <c r="S911" s="2">
        <v>73.3</v>
      </c>
      <c r="T911" s="2" t="s">
        <v>26</v>
      </c>
      <c r="U911" s="2">
        <v>62.5</v>
      </c>
      <c r="V911" s="2" t="s">
        <v>26</v>
      </c>
      <c r="W911" s="5" t="str" cm="1">
        <f t="array" ref="W911">_xlfn.TEXTJOIN(", ",TRUE, IF(COUNTIF(G911,"*"&amp;Afferenti!$A$1:'Afferenti'!$A$46&amp;"*"), Afferenti!$A$1:'Afferenti'!$A$46, ""))</f>
        <v>MARTINI</v>
      </c>
    </row>
    <row r="912" spans="1:23" x14ac:dyDescent="0.2">
      <c r="A912" s="2" t="s">
        <v>954</v>
      </c>
      <c r="B912" s="2" t="s">
        <v>955</v>
      </c>
      <c r="C912" s="2" t="s">
        <v>956</v>
      </c>
      <c r="E912" s="2" t="s">
        <v>280</v>
      </c>
      <c r="F912" s="2" t="s">
        <v>957</v>
      </c>
      <c r="G912" s="2" t="s">
        <v>698</v>
      </c>
      <c r="H912" s="2">
        <v>6</v>
      </c>
      <c r="I912" s="2" t="s">
        <v>699</v>
      </c>
      <c r="J912" s="2" t="s">
        <v>11</v>
      </c>
      <c r="K912" s="2">
        <v>2016</v>
      </c>
      <c r="L912" s="2" t="s">
        <v>300</v>
      </c>
      <c r="M912" s="2">
        <v>5</v>
      </c>
      <c r="N912" s="2">
        <v>64.480999999999995</v>
      </c>
      <c r="O912" s="2" t="s">
        <v>26</v>
      </c>
      <c r="P912" s="2">
        <v>32.412999999999997</v>
      </c>
      <c r="Q912" s="2" t="s">
        <v>14</v>
      </c>
      <c r="R912" s="2">
        <v>5</v>
      </c>
      <c r="S912" s="2">
        <v>65.069999999999993</v>
      </c>
      <c r="T912" s="2" t="s">
        <v>26</v>
      </c>
      <c r="U912" s="2">
        <v>48.670209999999997</v>
      </c>
      <c r="V912" s="2" t="s">
        <v>14</v>
      </c>
      <c r="W912" s="5" t="str" cm="1">
        <f t="array" ref="W912">_xlfn.TEXTJOIN(", ",TRUE, IF(COUNTIF(G912,"*"&amp;Afferenti!$A$1:'Afferenti'!$A$46&amp;"*"), Afferenti!$A$1:'Afferenti'!$A$46, ""))</f>
        <v>FORESI, MARTINI</v>
      </c>
    </row>
    <row r="913" spans="1:23" x14ac:dyDescent="0.2">
      <c r="A913" s="2" t="s">
        <v>954</v>
      </c>
      <c r="B913" s="2" t="s">
        <v>955</v>
      </c>
      <c r="C913" s="2" t="s">
        <v>956</v>
      </c>
      <c r="E913" s="2" t="s">
        <v>280</v>
      </c>
      <c r="F913" s="2" t="s">
        <v>957</v>
      </c>
      <c r="G913" s="2" t="s">
        <v>700</v>
      </c>
      <c r="H913" s="2">
        <v>7</v>
      </c>
      <c r="I913" s="2" t="s">
        <v>701</v>
      </c>
      <c r="J913" s="2" t="s">
        <v>11</v>
      </c>
      <c r="K913" s="2">
        <v>2015</v>
      </c>
      <c r="L913" s="2" t="s">
        <v>681</v>
      </c>
      <c r="W913" s="5" t="str" cm="1">
        <f t="array" ref="W913">_xlfn.TEXTJOIN(", ",TRUE, IF(COUNTIF(G913,"*"&amp;Afferenti!$A$1:'Afferenti'!$A$46&amp;"*"), Afferenti!$A$1:'Afferenti'!$A$46, ""))</f>
        <v>FORESI, MARTINI</v>
      </c>
    </row>
    <row r="914" spans="1:23" x14ac:dyDescent="0.2">
      <c r="A914" s="2" t="s">
        <v>954</v>
      </c>
      <c r="B914" s="2" t="s">
        <v>955</v>
      </c>
      <c r="C914" s="2" t="s">
        <v>956</v>
      </c>
      <c r="E914" s="2" t="s">
        <v>280</v>
      </c>
      <c r="F914" s="2" t="s">
        <v>957</v>
      </c>
      <c r="G914" s="2" t="s">
        <v>758</v>
      </c>
      <c r="H914" s="2">
        <v>9</v>
      </c>
      <c r="I914" s="2" t="s">
        <v>759</v>
      </c>
      <c r="J914" s="2" t="s">
        <v>11</v>
      </c>
      <c r="K914" s="2">
        <v>2018</v>
      </c>
      <c r="L914" s="2" t="s">
        <v>760</v>
      </c>
      <c r="M914" s="2">
        <v>17</v>
      </c>
      <c r="N914" s="2">
        <v>18.402999999999999</v>
      </c>
      <c r="O914" s="2" t="s">
        <v>13</v>
      </c>
      <c r="P914" s="2">
        <v>9.9220000000000006</v>
      </c>
      <c r="Q914" s="2" t="s">
        <v>13</v>
      </c>
      <c r="R914" s="2">
        <v>16</v>
      </c>
      <c r="S914" s="2">
        <v>33.049999999999997</v>
      </c>
      <c r="T914" s="2" t="s">
        <v>14</v>
      </c>
      <c r="U914" s="2">
        <v>29.336735000000001</v>
      </c>
      <c r="V914" s="2" t="s">
        <v>14</v>
      </c>
      <c r="W914" s="5" t="str" cm="1">
        <f t="array" ref="W914">_xlfn.TEXTJOIN(", ",TRUE, IF(COUNTIF(G914,"*"&amp;Afferenti!$A$1:'Afferenti'!$A$46&amp;"*"), Afferenti!$A$1:'Afferenti'!$A$46, ""))</f>
        <v>MARTINI, MORONI</v>
      </c>
    </row>
    <row r="915" spans="1:23" x14ac:dyDescent="0.2">
      <c r="A915" s="2" t="s">
        <v>969</v>
      </c>
      <c r="B915" s="2" t="s">
        <v>970</v>
      </c>
      <c r="C915" s="2" t="s">
        <v>971</v>
      </c>
      <c r="E915" s="2" t="s">
        <v>69</v>
      </c>
      <c r="F915" s="2" t="s">
        <v>972</v>
      </c>
      <c r="G915" s="2" t="s">
        <v>973</v>
      </c>
      <c r="H915" s="2">
        <v>1</v>
      </c>
      <c r="I915" s="2" t="s">
        <v>974</v>
      </c>
      <c r="J915" s="2" t="s">
        <v>11</v>
      </c>
      <c r="K915" s="2">
        <v>2018</v>
      </c>
      <c r="L915" s="2" t="s">
        <v>975</v>
      </c>
      <c r="W915" s="5" t="str" cm="1">
        <f t="array" ref="W915">_xlfn.TEXTJOIN(", ",TRUE, IF(COUNTIF(G915,"*"&amp;Afferenti!$A$1:'Afferenti'!$A$46&amp;"*"), Afferenti!$A$1:'Afferenti'!$A$46, ""))</f>
        <v>MIRALDI</v>
      </c>
    </row>
    <row r="916" spans="1:23" x14ac:dyDescent="0.2">
      <c r="A916" s="2" t="s">
        <v>969</v>
      </c>
      <c r="B916" s="2" t="s">
        <v>970</v>
      </c>
      <c r="C916" s="2" t="s">
        <v>971</v>
      </c>
      <c r="E916" s="2" t="s">
        <v>69</v>
      </c>
      <c r="F916" s="2" t="s">
        <v>972</v>
      </c>
      <c r="G916" s="2" t="s">
        <v>973</v>
      </c>
      <c r="H916" s="2">
        <v>1</v>
      </c>
      <c r="I916" s="2" t="s">
        <v>976</v>
      </c>
      <c r="J916" s="2" t="s">
        <v>72</v>
      </c>
      <c r="K916" s="2">
        <v>2016</v>
      </c>
      <c r="L916" s="2" t="s">
        <v>975</v>
      </c>
      <c r="W916" s="5" t="str" cm="1">
        <f t="array" ref="W916">_xlfn.TEXTJOIN(", ",TRUE, IF(COUNTIF(G916,"*"&amp;Afferenti!$A$1:'Afferenti'!$A$46&amp;"*"), Afferenti!$A$1:'Afferenti'!$A$46, ""))</f>
        <v>MIRALDI</v>
      </c>
    </row>
    <row r="917" spans="1:23" x14ac:dyDescent="0.2">
      <c r="A917" s="2" t="s">
        <v>969</v>
      </c>
      <c r="B917" s="2" t="s">
        <v>970</v>
      </c>
      <c r="C917" s="2" t="s">
        <v>971</v>
      </c>
      <c r="E917" s="2" t="s">
        <v>69</v>
      </c>
      <c r="F917" s="2" t="s">
        <v>972</v>
      </c>
      <c r="G917" s="2" t="s">
        <v>977</v>
      </c>
      <c r="H917" s="2">
        <v>2</v>
      </c>
      <c r="I917" s="2" t="s">
        <v>978</v>
      </c>
      <c r="J917" s="2" t="s">
        <v>11</v>
      </c>
      <c r="K917" s="2">
        <v>2019</v>
      </c>
      <c r="L917" s="2" t="s">
        <v>979</v>
      </c>
      <c r="W917" s="5" t="str" cm="1">
        <f t="array" ref="W917">_xlfn.TEXTJOIN(", ",TRUE, IF(COUNTIF(G917,"*"&amp;Afferenti!$A$1:'Afferenti'!$A$46&amp;"*"), Afferenti!$A$1:'Afferenti'!$A$46, ""))</f>
        <v>BIAGI, MIRALDI</v>
      </c>
    </row>
    <row r="918" spans="1:23" x14ac:dyDescent="0.2">
      <c r="A918" s="2" t="s">
        <v>969</v>
      </c>
      <c r="B918" s="2" t="s">
        <v>970</v>
      </c>
      <c r="C918" s="2" t="s">
        <v>971</v>
      </c>
      <c r="E918" s="2" t="s">
        <v>69</v>
      </c>
      <c r="F918" s="2" t="s">
        <v>972</v>
      </c>
      <c r="G918" s="2" t="s">
        <v>977</v>
      </c>
      <c r="H918" s="2">
        <v>2</v>
      </c>
      <c r="I918" s="2" t="s">
        <v>980</v>
      </c>
      <c r="J918" s="2" t="s">
        <v>11</v>
      </c>
      <c r="K918" s="2">
        <v>2017</v>
      </c>
      <c r="L918" s="2" t="s">
        <v>979</v>
      </c>
      <c r="W918" s="5" t="str" cm="1">
        <f t="array" ref="W918">_xlfn.TEXTJOIN(", ",TRUE, IF(COUNTIF(G918,"*"&amp;Afferenti!$A$1:'Afferenti'!$A$46&amp;"*"), Afferenti!$A$1:'Afferenti'!$A$46, ""))</f>
        <v>BIAGI, MIRALDI</v>
      </c>
    </row>
    <row r="919" spans="1:23" x14ac:dyDescent="0.2">
      <c r="A919" s="2" t="s">
        <v>969</v>
      </c>
      <c r="B919" s="2" t="s">
        <v>970</v>
      </c>
      <c r="C919" s="2" t="s">
        <v>971</v>
      </c>
      <c r="E919" s="2" t="s">
        <v>69</v>
      </c>
      <c r="F919" s="2" t="s">
        <v>972</v>
      </c>
      <c r="G919" s="2" t="s">
        <v>977</v>
      </c>
      <c r="H919" s="2">
        <v>2</v>
      </c>
      <c r="I919" s="2" t="s">
        <v>981</v>
      </c>
      <c r="J919" s="2" t="s">
        <v>11</v>
      </c>
      <c r="K919" s="2">
        <v>2018</v>
      </c>
      <c r="L919" s="2" t="s">
        <v>979</v>
      </c>
      <c r="W919" s="5" t="str" cm="1">
        <f t="array" ref="W919">_xlfn.TEXTJOIN(", ",TRUE, IF(COUNTIF(G919,"*"&amp;Afferenti!$A$1:'Afferenti'!$A$46&amp;"*"), Afferenti!$A$1:'Afferenti'!$A$46, ""))</f>
        <v>BIAGI, MIRALDI</v>
      </c>
    </row>
    <row r="920" spans="1:23" x14ac:dyDescent="0.2">
      <c r="A920" s="2" t="s">
        <v>969</v>
      </c>
      <c r="B920" s="2" t="s">
        <v>970</v>
      </c>
      <c r="C920" s="2" t="s">
        <v>971</v>
      </c>
      <c r="E920" s="2" t="s">
        <v>69</v>
      </c>
      <c r="F920" s="2" t="s">
        <v>972</v>
      </c>
      <c r="G920" s="2" t="s">
        <v>982</v>
      </c>
      <c r="H920" s="2">
        <v>2</v>
      </c>
      <c r="I920" s="2" t="s">
        <v>983</v>
      </c>
      <c r="J920" s="2" t="s">
        <v>11</v>
      </c>
      <c r="K920" s="2">
        <v>2015</v>
      </c>
      <c r="L920" s="2" t="s">
        <v>979</v>
      </c>
      <c r="W920" s="5" t="str" cm="1">
        <f t="array" ref="W920">_xlfn.TEXTJOIN(", ",TRUE, IF(COUNTIF(G920,"*"&amp;Afferenti!$A$1:'Afferenti'!$A$46&amp;"*"), Afferenti!$A$1:'Afferenti'!$A$46, ""))</f>
        <v>BIAGI, MIRALDI</v>
      </c>
    </row>
    <row r="921" spans="1:23" x14ac:dyDescent="0.2">
      <c r="A921" s="2" t="s">
        <v>969</v>
      </c>
      <c r="B921" s="2" t="s">
        <v>970</v>
      </c>
      <c r="C921" s="2" t="s">
        <v>971</v>
      </c>
      <c r="E921" s="2" t="s">
        <v>69</v>
      </c>
      <c r="F921" s="2" t="s">
        <v>972</v>
      </c>
      <c r="G921" s="2" t="s">
        <v>984</v>
      </c>
      <c r="H921" s="2">
        <v>2</v>
      </c>
      <c r="I921" s="2" t="s">
        <v>985</v>
      </c>
      <c r="J921" s="2" t="s">
        <v>11</v>
      </c>
      <c r="K921" s="2">
        <v>2018</v>
      </c>
      <c r="L921" s="2" t="s">
        <v>58</v>
      </c>
      <c r="W921" s="5" t="str" cm="1">
        <f t="array" ref="W921">_xlfn.TEXTJOIN(", ",TRUE, IF(COUNTIF(G921,"*"&amp;Afferenti!$A$1:'Afferenti'!$A$46&amp;"*"), Afferenti!$A$1:'Afferenti'!$A$46, ""))</f>
        <v>MIRALDI</v>
      </c>
    </row>
    <row r="922" spans="1:23" x14ac:dyDescent="0.2">
      <c r="A922" s="2" t="s">
        <v>969</v>
      </c>
      <c r="B922" s="2" t="s">
        <v>970</v>
      </c>
      <c r="C922" s="2" t="s">
        <v>971</v>
      </c>
      <c r="E922" s="2" t="s">
        <v>69</v>
      </c>
      <c r="F922" s="2" t="s">
        <v>972</v>
      </c>
      <c r="G922" s="2" t="s">
        <v>986</v>
      </c>
      <c r="H922" s="2">
        <v>2</v>
      </c>
      <c r="I922" s="2" t="s">
        <v>987</v>
      </c>
      <c r="J922" s="2" t="s">
        <v>11</v>
      </c>
      <c r="K922" s="2">
        <v>2016</v>
      </c>
      <c r="L922" s="2" t="s">
        <v>979</v>
      </c>
      <c r="W922" s="5" t="str" cm="1">
        <f t="array" ref="W922">_xlfn.TEXTJOIN(", ",TRUE, IF(COUNTIF(G922,"*"&amp;Afferenti!$A$1:'Afferenti'!$A$46&amp;"*"), Afferenti!$A$1:'Afferenti'!$A$46, ""))</f>
        <v>MIRALDI</v>
      </c>
    </row>
    <row r="923" spans="1:23" x14ac:dyDescent="0.2">
      <c r="A923" s="2" t="s">
        <v>969</v>
      </c>
      <c r="B923" s="2" t="s">
        <v>970</v>
      </c>
      <c r="C923" s="2" t="s">
        <v>971</v>
      </c>
      <c r="E923" s="2" t="s">
        <v>69</v>
      </c>
      <c r="F923" s="2" t="s">
        <v>972</v>
      </c>
      <c r="G923" s="2" t="s">
        <v>986</v>
      </c>
      <c r="H923" s="2">
        <v>2</v>
      </c>
      <c r="I923" s="2" t="s">
        <v>988</v>
      </c>
      <c r="J923" s="2" t="s">
        <v>11</v>
      </c>
      <c r="K923" s="2">
        <v>2019</v>
      </c>
      <c r="L923" s="2" t="s">
        <v>989</v>
      </c>
      <c r="W923" s="5" t="str" cm="1">
        <f t="array" ref="W923">_xlfn.TEXTJOIN(", ",TRUE, IF(COUNTIF(G923,"*"&amp;Afferenti!$A$1:'Afferenti'!$A$46&amp;"*"), Afferenti!$A$1:'Afferenti'!$A$46, ""))</f>
        <v>MIRALDI</v>
      </c>
    </row>
    <row r="924" spans="1:23" x14ac:dyDescent="0.2">
      <c r="A924" s="2" t="s">
        <v>969</v>
      </c>
      <c r="B924" s="2" t="s">
        <v>970</v>
      </c>
      <c r="C924" s="2" t="s">
        <v>971</v>
      </c>
      <c r="E924" s="2" t="s">
        <v>69</v>
      </c>
      <c r="F924" s="2" t="s">
        <v>972</v>
      </c>
      <c r="G924" s="2" t="s">
        <v>986</v>
      </c>
      <c r="H924" s="2">
        <v>2</v>
      </c>
      <c r="I924" s="2" t="s">
        <v>990</v>
      </c>
      <c r="J924" s="2" t="s">
        <v>11</v>
      </c>
      <c r="K924" s="2">
        <v>2016</v>
      </c>
      <c r="L924" s="2" t="s">
        <v>979</v>
      </c>
      <c r="W924" s="5" t="str" cm="1">
        <f t="array" ref="W924">_xlfn.TEXTJOIN(", ",TRUE, IF(COUNTIF(G924,"*"&amp;Afferenti!$A$1:'Afferenti'!$A$46&amp;"*"), Afferenti!$A$1:'Afferenti'!$A$46, ""))</f>
        <v>MIRALDI</v>
      </c>
    </row>
    <row r="925" spans="1:23" x14ac:dyDescent="0.2">
      <c r="A925" s="2" t="s">
        <v>969</v>
      </c>
      <c r="B925" s="2" t="s">
        <v>970</v>
      </c>
      <c r="C925" s="2" t="s">
        <v>971</v>
      </c>
      <c r="E925" s="2" t="s">
        <v>69</v>
      </c>
      <c r="F925" s="2" t="s">
        <v>972</v>
      </c>
      <c r="G925" s="2" t="s">
        <v>991</v>
      </c>
      <c r="H925" s="2">
        <v>3</v>
      </c>
      <c r="I925" s="2" t="s">
        <v>992</v>
      </c>
      <c r="J925" s="2" t="s">
        <v>11</v>
      </c>
      <c r="K925" s="2">
        <v>2018</v>
      </c>
      <c r="L925" s="2" t="s">
        <v>993</v>
      </c>
      <c r="M925" s="2">
        <v>29</v>
      </c>
      <c r="N925" s="2">
        <v>12.714</v>
      </c>
      <c r="O925" s="2" t="s">
        <v>13</v>
      </c>
      <c r="P925" s="2">
        <v>34.692999999999998</v>
      </c>
      <c r="Q925" s="2" t="s">
        <v>14</v>
      </c>
      <c r="R925" s="2">
        <v>23</v>
      </c>
      <c r="S925" s="2">
        <v>16.899999999999999</v>
      </c>
      <c r="T925" s="2" t="s">
        <v>13</v>
      </c>
      <c r="W925" s="5" t="str" cm="1">
        <f t="array" ref="W925">_xlfn.TEXTJOIN(", ",TRUE, IF(COUNTIF(G925,"*"&amp;Afferenti!$A$1:'Afferenti'!$A$46&amp;"*"), Afferenti!$A$1:'Afferenti'!$A$46, ""))</f>
        <v>BIAGI, MIRALDI</v>
      </c>
    </row>
    <row r="926" spans="1:23" x14ac:dyDescent="0.2">
      <c r="A926" s="2" t="s">
        <v>969</v>
      </c>
      <c r="B926" s="2" t="s">
        <v>970</v>
      </c>
      <c r="C926" s="2" t="s">
        <v>971</v>
      </c>
      <c r="E926" s="2" t="s">
        <v>69</v>
      </c>
      <c r="F926" s="2" t="s">
        <v>972</v>
      </c>
      <c r="G926" s="2" t="s">
        <v>991</v>
      </c>
      <c r="H926" s="2">
        <v>3</v>
      </c>
      <c r="I926" s="2" t="s">
        <v>994</v>
      </c>
      <c r="J926" s="2" t="s">
        <v>11</v>
      </c>
      <c r="K926" s="2">
        <v>2016</v>
      </c>
      <c r="L926" s="2" t="s">
        <v>995</v>
      </c>
      <c r="M926" s="2">
        <v>3</v>
      </c>
      <c r="N926" s="2">
        <v>64.896000000000001</v>
      </c>
      <c r="O926" s="2" t="s">
        <v>26</v>
      </c>
      <c r="P926" s="2">
        <v>50.798999999999999</v>
      </c>
      <c r="Q926" s="2" t="s">
        <v>26</v>
      </c>
      <c r="R926" s="2">
        <v>3</v>
      </c>
      <c r="S926" s="2">
        <v>87.13</v>
      </c>
      <c r="T926" s="2" t="s">
        <v>33</v>
      </c>
      <c r="U926" s="2">
        <v>92.5</v>
      </c>
      <c r="V926" s="2" t="s">
        <v>33</v>
      </c>
      <c r="W926" s="5" t="str" cm="1">
        <f t="array" ref="W926">_xlfn.TEXTJOIN(", ",TRUE, IF(COUNTIF(G926,"*"&amp;Afferenti!$A$1:'Afferenti'!$A$46&amp;"*"), Afferenti!$A$1:'Afferenti'!$A$46, ""))</f>
        <v>BIAGI, MIRALDI</v>
      </c>
    </row>
    <row r="927" spans="1:23" x14ac:dyDescent="0.2">
      <c r="A927" s="2" t="s">
        <v>969</v>
      </c>
      <c r="B927" s="2" t="s">
        <v>970</v>
      </c>
      <c r="C927" s="2" t="s">
        <v>971</v>
      </c>
      <c r="E927" s="2" t="s">
        <v>69</v>
      </c>
      <c r="F927" s="2" t="s">
        <v>972</v>
      </c>
      <c r="G927" s="2" t="s">
        <v>996</v>
      </c>
      <c r="H927" s="2">
        <v>3</v>
      </c>
      <c r="I927" s="2" t="s">
        <v>997</v>
      </c>
      <c r="J927" s="2" t="s">
        <v>11</v>
      </c>
      <c r="K927" s="2">
        <v>2016</v>
      </c>
      <c r="L927" s="2" t="s">
        <v>975</v>
      </c>
      <c r="W927" s="5" t="str" cm="1">
        <f t="array" ref="W927">_xlfn.TEXTJOIN(", ",TRUE, IF(COUNTIF(G927,"*"&amp;Afferenti!$A$1:'Afferenti'!$A$46&amp;"*"), Afferenti!$A$1:'Afferenti'!$A$46, ""))</f>
        <v>BIAGI, MIRALDI</v>
      </c>
    </row>
    <row r="928" spans="1:23" x14ac:dyDescent="0.2">
      <c r="A928" s="2" t="s">
        <v>969</v>
      </c>
      <c r="B928" s="2" t="s">
        <v>970</v>
      </c>
      <c r="C928" s="2" t="s">
        <v>971</v>
      </c>
      <c r="E928" s="2" t="s">
        <v>69</v>
      </c>
      <c r="F928" s="2" t="s">
        <v>972</v>
      </c>
      <c r="G928" s="2" t="s">
        <v>996</v>
      </c>
      <c r="H928" s="2">
        <v>3</v>
      </c>
      <c r="I928" s="2" t="s">
        <v>998</v>
      </c>
      <c r="J928" s="2" t="s">
        <v>11</v>
      </c>
      <c r="K928" s="2">
        <v>2017</v>
      </c>
      <c r="L928" s="2" t="s">
        <v>999</v>
      </c>
      <c r="W928" s="5" t="str" cm="1">
        <f t="array" ref="W928">_xlfn.TEXTJOIN(", ",TRUE, IF(COUNTIF(G928,"*"&amp;Afferenti!$A$1:'Afferenti'!$A$46&amp;"*"), Afferenti!$A$1:'Afferenti'!$A$46, ""))</f>
        <v>BIAGI, MIRALDI</v>
      </c>
    </row>
    <row r="929" spans="1:23" x14ac:dyDescent="0.2">
      <c r="A929" s="2" t="s">
        <v>969</v>
      </c>
      <c r="B929" s="2" t="s">
        <v>970</v>
      </c>
      <c r="C929" s="2" t="s">
        <v>971</v>
      </c>
      <c r="E929" s="2" t="s">
        <v>69</v>
      </c>
      <c r="F929" s="2" t="s">
        <v>972</v>
      </c>
      <c r="G929" s="2" t="s">
        <v>1000</v>
      </c>
      <c r="H929" s="2">
        <v>3</v>
      </c>
      <c r="I929" s="2" t="s">
        <v>1001</v>
      </c>
      <c r="J929" s="2" t="s">
        <v>11</v>
      </c>
      <c r="K929" s="2">
        <v>2017</v>
      </c>
      <c r="L929" s="2" t="s">
        <v>979</v>
      </c>
      <c r="W929" s="5" t="str" cm="1">
        <f t="array" ref="W929">_xlfn.TEXTJOIN(", ",TRUE, IF(COUNTIF(G929,"*"&amp;Afferenti!$A$1:'Afferenti'!$A$46&amp;"*"), Afferenti!$A$1:'Afferenti'!$A$46, ""))</f>
        <v>BIAGI, MIRALDI</v>
      </c>
    </row>
    <row r="930" spans="1:23" x14ac:dyDescent="0.2">
      <c r="A930" s="2" t="s">
        <v>969</v>
      </c>
      <c r="B930" s="2" t="s">
        <v>970</v>
      </c>
      <c r="C930" s="2" t="s">
        <v>971</v>
      </c>
      <c r="E930" s="2" t="s">
        <v>69</v>
      </c>
      <c r="F930" s="2" t="s">
        <v>972</v>
      </c>
      <c r="G930" s="2" t="s">
        <v>1002</v>
      </c>
      <c r="H930" s="2">
        <v>3</v>
      </c>
      <c r="I930" s="2" t="s">
        <v>1003</v>
      </c>
      <c r="J930" s="2" t="s">
        <v>11</v>
      </c>
      <c r="K930" s="2">
        <v>2016</v>
      </c>
      <c r="L930" s="2" t="s">
        <v>979</v>
      </c>
      <c r="W930" s="5" t="str" cm="1">
        <f t="array" ref="W930">_xlfn.TEXTJOIN(", ",TRUE, IF(COUNTIF(G930,"*"&amp;Afferenti!$A$1:'Afferenti'!$A$46&amp;"*"), Afferenti!$A$1:'Afferenti'!$A$46, ""))</f>
        <v>BIAGI, MIRALDI</v>
      </c>
    </row>
    <row r="931" spans="1:23" x14ac:dyDescent="0.2">
      <c r="A931" s="2" t="s">
        <v>969</v>
      </c>
      <c r="B931" s="2" t="s">
        <v>970</v>
      </c>
      <c r="C931" s="2" t="s">
        <v>971</v>
      </c>
      <c r="E931" s="2" t="s">
        <v>69</v>
      </c>
      <c r="F931" s="2" t="s">
        <v>972</v>
      </c>
      <c r="G931" s="2" t="s">
        <v>1004</v>
      </c>
      <c r="H931" s="2">
        <v>4</v>
      </c>
      <c r="I931" s="2" t="s">
        <v>1005</v>
      </c>
      <c r="J931" s="2" t="s">
        <v>43</v>
      </c>
      <c r="K931" s="2">
        <v>2017</v>
      </c>
      <c r="W931" s="5" t="str" cm="1">
        <f t="array" ref="W931">_xlfn.TEXTJOIN(", ",TRUE, IF(COUNTIF(G931,"*"&amp;Afferenti!$A$1:'Afferenti'!$A$46&amp;"*"), Afferenti!$A$1:'Afferenti'!$A$46, ""))</f>
        <v>BIAGI, MIRALDI</v>
      </c>
    </row>
    <row r="932" spans="1:23" x14ac:dyDescent="0.2">
      <c r="A932" s="2" t="s">
        <v>969</v>
      </c>
      <c r="B932" s="2" t="s">
        <v>970</v>
      </c>
      <c r="C932" s="2" t="s">
        <v>971</v>
      </c>
      <c r="E932" s="2" t="s">
        <v>69</v>
      </c>
      <c r="F932" s="2" t="s">
        <v>972</v>
      </c>
      <c r="G932" s="2" t="s">
        <v>1006</v>
      </c>
      <c r="H932" s="2">
        <v>4</v>
      </c>
      <c r="I932" s="2" t="s">
        <v>1007</v>
      </c>
      <c r="J932" s="2" t="s">
        <v>11</v>
      </c>
      <c r="K932" s="2">
        <v>2017</v>
      </c>
      <c r="L932" s="2" t="s">
        <v>975</v>
      </c>
      <c r="W932" s="5" t="str" cm="1">
        <f t="array" ref="W932">_xlfn.TEXTJOIN(", ",TRUE, IF(COUNTIF(G932,"*"&amp;Afferenti!$A$1:'Afferenti'!$A$46&amp;"*"), Afferenti!$A$1:'Afferenti'!$A$46, ""))</f>
        <v>BIAGI, MIRALDI</v>
      </c>
    </row>
    <row r="933" spans="1:23" x14ac:dyDescent="0.2">
      <c r="A933" s="2" t="s">
        <v>969</v>
      </c>
      <c r="B933" s="2" t="s">
        <v>970</v>
      </c>
      <c r="C933" s="2" t="s">
        <v>971</v>
      </c>
      <c r="E933" s="2" t="s">
        <v>69</v>
      </c>
      <c r="F933" s="2" t="s">
        <v>972</v>
      </c>
      <c r="G933" s="2" t="s">
        <v>1008</v>
      </c>
      <c r="H933" s="2">
        <v>4</v>
      </c>
      <c r="I933" s="2" t="s">
        <v>1009</v>
      </c>
      <c r="J933" s="2" t="s">
        <v>11</v>
      </c>
      <c r="K933" s="2">
        <v>2019</v>
      </c>
      <c r="L933" s="2" t="s">
        <v>975</v>
      </c>
      <c r="W933" s="5" t="str" cm="1">
        <f t="array" ref="W933">_xlfn.TEXTJOIN(", ",TRUE, IF(COUNTIF(G933,"*"&amp;Afferenti!$A$1:'Afferenti'!$A$46&amp;"*"), Afferenti!$A$1:'Afferenti'!$A$46, ""))</f>
        <v>BIAGI, MIRALDI</v>
      </c>
    </row>
    <row r="934" spans="1:23" x14ac:dyDescent="0.2">
      <c r="A934" s="2" t="s">
        <v>969</v>
      </c>
      <c r="B934" s="2" t="s">
        <v>970</v>
      </c>
      <c r="C934" s="2" t="s">
        <v>971</v>
      </c>
      <c r="E934" s="2" t="s">
        <v>69</v>
      </c>
      <c r="F934" s="2" t="s">
        <v>972</v>
      </c>
      <c r="G934" s="2" t="s">
        <v>1010</v>
      </c>
      <c r="H934" s="2">
        <v>4</v>
      </c>
      <c r="I934" s="2" t="s">
        <v>1011</v>
      </c>
      <c r="J934" s="2" t="s">
        <v>11</v>
      </c>
      <c r="K934" s="2">
        <v>2018</v>
      </c>
      <c r="L934" s="2" t="s">
        <v>975</v>
      </c>
      <c r="W934" s="5" t="str" cm="1">
        <f t="array" ref="W934">_xlfn.TEXTJOIN(", ",TRUE, IF(COUNTIF(G934,"*"&amp;Afferenti!$A$1:'Afferenti'!$A$46&amp;"*"), Afferenti!$A$1:'Afferenti'!$A$46, ""))</f>
        <v>CORSI, MIRALDI</v>
      </c>
    </row>
    <row r="935" spans="1:23" x14ac:dyDescent="0.2">
      <c r="A935" s="2" t="s">
        <v>969</v>
      </c>
      <c r="B935" s="2" t="s">
        <v>970</v>
      </c>
      <c r="C935" s="2" t="s">
        <v>971</v>
      </c>
      <c r="E935" s="2" t="s">
        <v>69</v>
      </c>
      <c r="F935" s="2" t="s">
        <v>972</v>
      </c>
      <c r="G935" s="2" t="s">
        <v>1012</v>
      </c>
      <c r="H935" s="2">
        <v>5</v>
      </c>
      <c r="I935" s="2" t="s">
        <v>1013</v>
      </c>
      <c r="J935" s="2" t="s">
        <v>72</v>
      </c>
      <c r="K935" s="2">
        <v>2019</v>
      </c>
      <c r="L935" s="2" t="s">
        <v>1014</v>
      </c>
      <c r="R935" s="2">
        <v>0</v>
      </c>
      <c r="U935" s="2">
        <v>23.213999999999999</v>
      </c>
      <c r="V935" s="2" t="s">
        <v>13</v>
      </c>
      <c r="W935" s="5" t="str" cm="1">
        <f t="array" ref="W935">_xlfn.TEXTJOIN(", ",TRUE, IF(COUNTIF(G935,"*"&amp;Afferenti!$A$1:'Afferenti'!$A$46&amp;"*"), Afferenti!$A$1:'Afferenti'!$A$46, ""))</f>
        <v>BIAGI, MIRALDI</v>
      </c>
    </row>
    <row r="936" spans="1:23" x14ac:dyDescent="0.2">
      <c r="A936" s="2" t="s">
        <v>969</v>
      </c>
      <c r="B936" s="2" t="s">
        <v>970</v>
      </c>
      <c r="C936" s="2" t="s">
        <v>971</v>
      </c>
      <c r="E936" s="2" t="s">
        <v>69</v>
      </c>
      <c r="F936" s="2" t="s">
        <v>972</v>
      </c>
      <c r="G936" s="2" t="s">
        <v>1015</v>
      </c>
      <c r="H936" s="2">
        <v>5</v>
      </c>
      <c r="I936" s="2" t="s">
        <v>1016</v>
      </c>
      <c r="J936" s="2" t="s">
        <v>11</v>
      </c>
      <c r="K936" s="2">
        <v>2016</v>
      </c>
      <c r="L936" s="2" t="s">
        <v>993</v>
      </c>
      <c r="M936" s="2">
        <v>21</v>
      </c>
      <c r="N936" s="2">
        <v>44.256</v>
      </c>
      <c r="O936" s="2" t="s">
        <v>14</v>
      </c>
      <c r="P936" s="2">
        <v>7.7309999999999999</v>
      </c>
      <c r="Q936" s="2" t="s">
        <v>13</v>
      </c>
      <c r="R936" s="2">
        <v>16</v>
      </c>
      <c r="S936" s="2">
        <v>63.62</v>
      </c>
      <c r="T936" s="2" t="s">
        <v>26</v>
      </c>
      <c r="W936" s="5" t="str" cm="1">
        <f t="array" ref="W936">_xlfn.TEXTJOIN(", ",TRUE, IF(COUNTIF(G936,"*"&amp;Afferenti!$A$1:'Afferenti'!$A$46&amp;"*"), Afferenti!$A$1:'Afferenti'!$A$46, ""))</f>
        <v>BIAGI, MIRALDI</v>
      </c>
    </row>
    <row r="937" spans="1:23" x14ac:dyDescent="0.2">
      <c r="A937" s="2" t="s">
        <v>969</v>
      </c>
      <c r="B937" s="2" t="s">
        <v>970</v>
      </c>
      <c r="C937" s="2" t="s">
        <v>971</v>
      </c>
      <c r="E937" s="2" t="s">
        <v>69</v>
      </c>
      <c r="F937" s="2" t="s">
        <v>972</v>
      </c>
      <c r="G937" s="2" t="s">
        <v>1017</v>
      </c>
      <c r="H937" s="2">
        <v>5</v>
      </c>
      <c r="I937" s="2" t="s">
        <v>1018</v>
      </c>
      <c r="J937" s="2" t="s">
        <v>11</v>
      </c>
      <c r="K937" s="2">
        <v>2016</v>
      </c>
      <c r="L937" s="2" t="s">
        <v>1019</v>
      </c>
      <c r="M937" s="2">
        <v>5</v>
      </c>
      <c r="N937" s="2">
        <v>69.644000000000005</v>
      </c>
      <c r="O937" s="2" t="s">
        <v>26</v>
      </c>
      <c r="P937" s="2">
        <v>92.995999999999995</v>
      </c>
      <c r="Q937" s="2" t="s">
        <v>33</v>
      </c>
      <c r="R937" s="2">
        <v>3</v>
      </c>
      <c r="S937" s="2">
        <v>90.92</v>
      </c>
      <c r="T937" s="2" t="s">
        <v>33</v>
      </c>
      <c r="W937" s="5" t="str" cm="1">
        <f t="array" ref="W937">_xlfn.TEXTJOIN(", ",TRUE, IF(COUNTIF(G937,"*"&amp;Afferenti!$A$1:'Afferenti'!$A$46&amp;"*"), Afferenti!$A$1:'Afferenti'!$A$46, ""))</f>
        <v>BIAGI, MIRALDI</v>
      </c>
    </row>
    <row r="938" spans="1:23" x14ac:dyDescent="0.2">
      <c r="A938" s="2" t="s">
        <v>969</v>
      </c>
      <c r="B938" s="2" t="s">
        <v>970</v>
      </c>
      <c r="C938" s="2" t="s">
        <v>971</v>
      </c>
      <c r="E938" s="2" t="s">
        <v>69</v>
      </c>
      <c r="F938" s="2" t="s">
        <v>972</v>
      </c>
      <c r="G938" s="2" t="s">
        <v>1020</v>
      </c>
      <c r="H938" s="2">
        <v>6</v>
      </c>
      <c r="I938" s="2" t="s">
        <v>1021</v>
      </c>
      <c r="J938" s="2" t="s">
        <v>11</v>
      </c>
      <c r="K938" s="2">
        <v>2019</v>
      </c>
      <c r="L938" s="2" t="s">
        <v>1022</v>
      </c>
      <c r="M938" s="2">
        <v>32</v>
      </c>
      <c r="N938" s="2">
        <v>9.8740000000000006</v>
      </c>
      <c r="O938" s="2" t="s">
        <v>13</v>
      </c>
      <c r="P938" s="2">
        <v>33.484999999999999</v>
      </c>
      <c r="Q938" s="2" t="s">
        <v>14</v>
      </c>
      <c r="R938" s="2">
        <v>29</v>
      </c>
      <c r="W938" s="5" t="str" cm="1">
        <f t="array" ref="W938">_xlfn.TEXTJOIN(", ",TRUE, IF(COUNTIF(G938,"*"&amp;Afferenti!$A$1:'Afferenti'!$A$46&amp;"*"), Afferenti!$A$1:'Afferenti'!$A$46, ""))</f>
        <v>BIAGI, MIRALDI</v>
      </c>
    </row>
    <row r="939" spans="1:23" x14ac:dyDescent="0.2">
      <c r="A939" s="2" t="s">
        <v>969</v>
      </c>
      <c r="B939" s="2" t="s">
        <v>970</v>
      </c>
      <c r="C939" s="2" t="s">
        <v>971</v>
      </c>
      <c r="E939" s="2" t="s">
        <v>69</v>
      </c>
      <c r="F939" s="2" t="s">
        <v>972</v>
      </c>
      <c r="G939" s="2" t="s">
        <v>1023</v>
      </c>
      <c r="H939" s="2">
        <v>6</v>
      </c>
      <c r="I939" s="2" t="s">
        <v>1024</v>
      </c>
      <c r="J939" s="2" t="s">
        <v>11</v>
      </c>
      <c r="K939" s="2">
        <v>2018</v>
      </c>
      <c r="L939" s="2" t="s">
        <v>1025</v>
      </c>
      <c r="M939" s="2">
        <v>104</v>
      </c>
      <c r="N939" s="2">
        <v>7.12</v>
      </c>
      <c r="O939" s="2" t="s">
        <v>13</v>
      </c>
      <c r="P939" s="2">
        <v>9.5570000000000004</v>
      </c>
      <c r="Q939" s="2" t="s">
        <v>13</v>
      </c>
      <c r="R939" s="2">
        <v>71</v>
      </c>
      <c r="S939" s="2">
        <v>15.98</v>
      </c>
      <c r="T939" s="2" t="s">
        <v>13</v>
      </c>
      <c r="U939" s="2">
        <v>38.662792000000003</v>
      </c>
      <c r="V939" s="2" t="s">
        <v>14</v>
      </c>
      <c r="W939" s="5" t="str" cm="1">
        <f t="array" ref="W939">_xlfn.TEXTJOIN(", ",TRUE, IF(COUNTIF(G939,"*"&amp;Afferenti!$A$1:'Afferenti'!$A$46&amp;"*"), Afferenti!$A$1:'Afferenti'!$A$46, ""))</f>
        <v>BIAGI, MIRALDI</v>
      </c>
    </row>
    <row r="940" spans="1:23" x14ac:dyDescent="0.2">
      <c r="A940" s="2" t="s">
        <v>702</v>
      </c>
      <c r="B940" s="2" t="s">
        <v>703</v>
      </c>
      <c r="C940" s="2" t="s">
        <v>279</v>
      </c>
      <c r="E940" s="2" t="s">
        <v>280</v>
      </c>
      <c r="F940" s="2" t="s">
        <v>704</v>
      </c>
      <c r="G940" s="2" t="s">
        <v>705</v>
      </c>
      <c r="H940" s="2">
        <v>1</v>
      </c>
      <c r="I940" s="2" t="s">
        <v>706</v>
      </c>
      <c r="J940" s="2" t="s">
        <v>11</v>
      </c>
      <c r="K940" s="2">
        <v>2015</v>
      </c>
      <c r="L940" s="2" t="s">
        <v>707</v>
      </c>
      <c r="M940" s="2">
        <v>32</v>
      </c>
      <c r="N940" s="2">
        <v>6.7729999999999997</v>
      </c>
      <c r="O940" s="2" t="s">
        <v>13</v>
      </c>
      <c r="P940" s="2">
        <v>14.959</v>
      </c>
      <c r="Q940" s="2" t="s">
        <v>13</v>
      </c>
      <c r="R940" s="2">
        <v>27</v>
      </c>
      <c r="S940" s="2">
        <v>5.96</v>
      </c>
      <c r="T940" s="2" t="s">
        <v>13</v>
      </c>
      <c r="U940" s="2">
        <v>45.73171</v>
      </c>
      <c r="V940" s="2" t="s">
        <v>14</v>
      </c>
      <c r="W940" s="5" t="str" cm="1">
        <f t="array" ref="W940">_xlfn.TEXTJOIN(", ",TRUE, IF(COUNTIF(G940,"*"&amp;Afferenti!$A$1:'Afferenti'!$A$46&amp;"*"), Afferenti!$A$1:'Afferenti'!$A$46, ""))</f>
        <v>MORONI</v>
      </c>
    </row>
    <row r="941" spans="1:23" x14ac:dyDescent="0.2">
      <c r="A941" s="2" t="s">
        <v>702</v>
      </c>
      <c r="B941" s="2" t="s">
        <v>703</v>
      </c>
      <c r="C941" s="2" t="s">
        <v>279</v>
      </c>
      <c r="E941" s="2" t="s">
        <v>280</v>
      </c>
      <c r="F941" s="2" t="s">
        <v>704</v>
      </c>
      <c r="G941" s="2" t="s">
        <v>705</v>
      </c>
      <c r="H941" s="2">
        <v>1</v>
      </c>
      <c r="I941" s="2" t="s">
        <v>708</v>
      </c>
      <c r="J941" s="2" t="s">
        <v>11</v>
      </c>
      <c r="K941" s="2">
        <v>2015</v>
      </c>
      <c r="L941" s="2" t="s">
        <v>709</v>
      </c>
      <c r="M941" s="2">
        <v>25</v>
      </c>
      <c r="N941" s="2">
        <v>25.907</v>
      </c>
      <c r="O941" s="2" t="s">
        <v>14</v>
      </c>
      <c r="P941" s="2">
        <v>37.475999999999999</v>
      </c>
      <c r="Q941" s="2" t="s">
        <v>14</v>
      </c>
      <c r="R941" s="2">
        <v>21</v>
      </c>
      <c r="S941" s="2">
        <v>24.42</v>
      </c>
      <c r="T941" s="2" t="s">
        <v>13</v>
      </c>
      <c r="U941" s="2">
        <v>26.852</v>
      </c>
      <c r="V941" s="2" t="s">
        <v>14</v>
      </c>
      <c r="W941" s="5" t="str" cm="1">
        <f t="array" ref="W941">_xlfn.TEXTJOIN(", ",TRUE, IF(COUNTIF(G941,"*"&amp;Afferenti!$A$1:'Afferenti'!$A$46&amp;"*"), Afferenti!$A$1:'Afferenti'!$A$46, ""))</f>
        <v>MORONI</v>
      </c>
    </row>
    <row r="942" spans="1:23" x14ac:dyDescent="0.2">
      <c r="A942" s="2" t="s">
        <v>702</v>
      </c>
      <c r="B942" s="2" t="s">
        <v>703</v>
      </c>
      <c r="C942" s="2" t="s">
        <v>279</v>
      </c>
      <c r="E942" s="2" t="s">
        <v>280</v>
      </c>
      <c r="F942" s="2" t="s">
        <v>704</v>
      </c>
      <c r="G942" s="2" t="s">
        <v>705</v>
      </c>
      <c r="H942" s="2">
        <v>1</v>
      </c>
      <c r="I942" s="2" t="s">
        <v>710</v>
      </c>
      <c r="J942" s="2" t="s">
        <v>11</v>
      </c>
      <c r="K942" s="2">
        <v>2016</v>
      </c>
      <c r="L942" s="2" t="s">
        <v>711</v>
      </c>
      <c r="M942" s="2">
        <v>7</v>
      </c>
      <c r="N942" s="2">
        <v>68.644999999999996</v>
      </c>
      <c r="O942" s="2" t="s">
        <v>26</v>
      </c>
      <c r="P942" s="2">
        <v>11.39</v>
      </c>
      <c r="Q942" s="2" t="s">
        <v>13</v>
      </c>
      <c r="R942" s="2">
        <v>6</v>
      </c>
      <c r="S942" s="2">
        <v>81</v>
      </c>
      <c r="T942" s="2" t="s">
        <v>33</v>
      </c>
      <c r="U942" s="2">
        <v>21.542553000000002</v>
      </c>
      <c r="V942" s="2" t="s">
        <v>13</v>
      </c>
      <c r="W942" s="5" t="str" cm="1">
        <f t="array" ref="W942">_xlfn.TEXTJOIN(", ",TRUE, IF(COUNTIF(G942,"*"&amp;Afferenti!$A$1:'Afferenti'!$A$46&amp;"*"), Afferenti!$A$1:'Afferenti'!$A$46, ""))</f>
        <v>MORONI</v>
      </c>
    </row>
    <row r="943" spans="1:23" x14ac:dyDescent="0.2">
      <c r="A943" s="2" t="s">
        <v>702</v>
      </c>
      <c r="B943" s="2" t="s">
        <v>703</v>
      </c>
      <c r="C943" s="2" t="s">
        <v>279</v>
      </c>
      <c r="E943" s="2" t="s">
        <v>280</v>
      </c>
      <c r="F943" s="2" t="s">
        <v>704</v>
      </c>
      <c r="G943" s="2" t="s">
        <v>705</v>
      </c>
      <c r="H943" s="2">
        <v>1</v>
      </c>
      <c r="I943" s="2" t="s">
        <v>712</v>
      </c>
      <c r="J943" s="2" t="s">
        <v>11</v>
      </c>
      <c r="K943" s="2">
        <v>2016</v>
      </c>
      <c r="L943" s="2" t="s">
        <v>713</v>
      </c>
      <c r="M943" s="2">
        <v>0</v>
      </c>
      <c r="N943" s="2">
        <v>79.040999999999997</v>
      </c>
      <c r="O943" s="2" t="s">
        <v>33</v>
      </c>
      <c r="P943" s="2">
        <v>17.260000000000002</v>
      </c>
      <c r="Q943" s="2" t="s">
        <v>13</v>
      </c>
      <c r="R943" s="2">
        <v>0</v>
      </c>
      <c r="S943" s="2">
        <v>100</v>
      </c>
      <c r="T943" s="2" t="s">
        <v>33</v>
      </c>
      <c r="U943" s="2">
        <v>47.074466999999999</v>
      </c>
      <c r="V943" s="2" t="s">
        <v>14</v>
      </c>
      <c r="W943" s="5" t="str" cm="1">
        <f t="array" ref="W943">_xlfn.TEXTJOIN(", ",TRUE, IF(COUNTIF(G943,"*"&amp;Afferenti!$A$1:'Afferenti'!$A$46&amp;"*"), Afferenti!$A$1:'Afferenti'!$A$46, ""))</f>
        <v>MORONI</v>
      </c>
    </row>
    <row r="944" spans="1:23" x14ac:dyDescent="0.2">
      <c r="A944" s="2" t="s">
        <v>702</v>
      </c>
      <c r="B944" s="2" t="s">
        <v>703</v>
      </c>
      <c r="C944" s="2" t="s">
        <v>279</v>
      </c>
      <c r="E944" s="2" t="s">
        <v>280</v>
      </c>
      <c r="F944" s="2" t="s">
        <v>704</v>
      </c>
      <c r="G944" s="2" t="s">
        <v>705</v>
      </c>
      <c r="H944" s="2">
        <v>1</v>
      </c>
      <c r="I944" s="2" t="s">
        <v>714</v>
      </c>
      <c r="J944" s="2" t="s">
        <v>11</v>
      </c>
      <c r="K944" s="2">
        <v>2015</v>
      </c>
      <c r="L944" s="2" t="s">
        <v>715</v>
      </c>
      <c r="W944" s="5" t="str" cm="1">
        <f t="array" ref="W944">_xlfn.TEXTJOIN(", ",TRUE, IF(COUNTIF(G944,"*"&amp;Afferenti!$A$1:'Afferenti'!$A$46&amp;"*"), Afferenti!$A$1:'Afferenti'!$A$46, ""))</f>
        <v>MORONI</v>
      </c>
    </row>
    <row r="945" spans="1:23" x14ac:dyDescent="0.2">
      <c r="A945" s="2" t="s">
        <v>702</v>
      </c>
      <c r="B945" s="2" t="s">
        <v>703</v>
      </c>
      <c r="C945" s="2" t="s">
        <v>279</v>
      </c>
      <c r="E945" s="2" t="s">
        <v>280</v>
      </c>
      <c r="F945" s="2" t="s">
        <v>704</v>
      </c>
      <c r="G945" s="2" t="s">
        <v>705</v>
      </c>
      <c r="H945" s="2">
        <v>1</v>
      </c>
      <c r="I945" s="2" t="s">
        <v>716</v>
      </c>
      <c r="J945" s="2" t="s">
        <v>11</v>
      </c>
      <c r="K945" s="2">
        <v>2016</v>
      </c>
      <c r="L945" s="2" t="s">
        <v>717</v>
      </c>
      <c r="W945" s="5" t="str" cm="1">
        <f t="array" ref="W945">_xlfn.TEXTJOIN(", ",TRUE, IF(COUNTIF(G945,"*"&amp;Afferenti!$A$1:'Afferenti'!$A$46&amp;"*"), Afferenti!$A$1:'Afferenti'!$A$46, ""))</f>
        <v>MORONI</v>
      </c>
    </row>
    <row r="946" spans="1:23" x14ac:dyDescent="0.2">
      <c r="A946" s="2" t="s">
        <v>702</v>
      </c>
      <c r="B946" s="2" t="s">
        <v>703</v>
      </c>
      <c r="C946" s="2" t="s">
        <v>279</v>
      </c>
      <c r="E946" s="2" t="s">
        <v>280</v>
      </c>
      <c r="F946" s="2" t="s">
        <v>704</v>
      </c>
      <c r="G946" s="2" t="s">
        <v>718</v>
      </c>
      <c r="H946" s="2">
        <v>2</v>
      </c>
      <c r="I946" s="2" t="s">
        <v>719</v>
      </c>
      <c r="J946" s="2" t="s">
        <v>11</v>
      </c>
      <c r="K946" s="2">
        <v>2016</v>
      </c>
      <c r="L946" s="2" t="s">
        <v>715</v>
      </c>
      <c r="W946" s="5" t="str" cm="1">
        <f t="array" ref="W946">_xlfn.TEXTJOIN(", ",TRUE, IF(COUNTIF(G946,"*"&amp;Afferenti!$A$1:'Afferenti'!$A$46&amp;"*"), Afferenti!$A$1:'Afferenti'!$A$46, ""))</f>
        <v>MORONI</v>
      </c>
    </row>
    <row r="947" spans="1:23" x14ac:dyDescent="0.2">
      <c r="A947" s="2" t="s">
        <v>702</v>
      </c>
      <c r="B947" s="2" t="s">
        <v>703</v>
      </c>
      <c r="C947" s="2" t="s">
        <v>279</v>
      </c>
      <c r="E947" s="2" t="s">
        <v>280</v>
      </c>
      <c r="F947" s="2" t="s">
        <v>704</v>
      </c>
      <c r="G947" s="2" t="s">
        <v>718</v>
      </c>
      <c r="H947" s="2">
        <v>2</v>
      </c>
      <c r="I947" s="2" t="s">
        <v>720</v>
      </c>
      <c r="J947" s="2" t="s">
        <v>11</v>
      </c>
      <c r="K947" s="2">
        <v>2019</v>
      </c>
      <c r="L947" s="2" t="s">
        <v>60</v>
      </c>
      <c r="M947" s="2">
        <v>37</v>
      </c>
      <c r="N947" s="2">
        <v>2.8330000000000002</v>
      </c>
      <c r="O947" s="2" t="s">
        <v>13</v>
      </c>
      <c r="P947" s="2">
        <v>37.067999999999998</v>
      </c>
      <c r="Q947" s="2" t="s">
        <v>14</v>
      </c>
      <c r="R947" s="2">
        <v>25</v>
      </c>
      <c r="S947" s="2">
        <v>7.24</v>
      </c>
      <c r="T947" s="2" t="s">
        <v>13</v>
      </c>
      <c r="U947" s="2">
        <v>62.75</v>
      </c>
      <c r="V947" s="2" t="s">
        <v>26</v>
      </c>
      <c r="W947" s="5" t="str" cm="1">
        <f t="array" ref="W947">_xlfn.TEXTJOIN(", ",TRUE, IF(COUNTIF(G947,"*"&amp;Afferenti!$A$1:'Afferenti'!$A$46&amp;"*"), Afferenti!$A$1:'Afferenti'!$A$46, ""))</f>
        <v>MORONI</v>
      </c>
    </row>
    <row r="948" spans="1:23" x14ac:dyDescent="0.2">
      <c r="A948" s="2" t="s">
        <v>702</v>
      </c>
      <c r="B948" s="2" t="s">
        <v>703</v>
      </c>
      <c r="C948" s="2" t="s">
        <v>279</v>
      </c>
      <c r="E948" s="2" t="s">
        <v>280</v>
      </c>
      <c r="F948" s="2" t="s">
        <v>704</v>
      </c>
      <c r="G948" s="2" t="s">
        <v>721</v>
      </c>
      <c r="H948" s="2">
        <v>3</v>
      </c>
      <c r="I948" s="2" t="s">
        <v>722</v>
      </c>
      <c r="J948" s="2" t="s">
        <v>11</v>
      </c>
      <c r="K948" s="2">
        <v>2017</v>
      </c>
      <c r="L948" s="2" t="s">
        <v>723</v>
      </c>
      <c r="M948" s="2">
        <v>21</v>
      </c>
      <c r="N948" s="2">
        <v>18.791</v>
      </c>
      <c r="O948" s="2" t="s">
        <v>13</v>
      </c>
      <c r="P948" s="2">
        <v>62.198</v>
      </c>
      <c r="Q948" s="2" t="s">
        <v>26</v>
      </c>
      <c r="R948" s="2">
        <v>17</v>
      </c>
      <c r="S948" s="2">
        <v>22.67</v>
      </c>
      <c r="T948" s="2" t="s">
        <v>13</v>
      </c>
      <c r="U948" s="2">
        <v>58.510640000000002</v>
      </c>
      <c r="V948" s="2" t="s">
        <v>26</v>
      </c>
      <c r="W948" s="5" t="str" cm="1">
        <f t="array" ref="W948">_xlfn.TEXTJOIN(", ",TRUE, IF(COUNTIF(G948,"*"&amp;Afferenti!$A$1:'Afferenti'!$A$46&amp;"*"), Afferenti!$A$1:'Afferenti'!$A$46, ""))</f>
        <v>BOSCATO, MORONI</v>
      </c>
    </row>
    <row r="949" spans="1:23" x14ac:dyDescent="0.2">
      <c r="A949" s="2" t="s">
        <v>702</v>
      </c>
      <c r="B949" s="2" t="s">
        <v>703</v>
      </c>
      <c r="C949" s="2" t="s">
        <v>279</v>
      </c>
      <c r="E949" s="2" t="s">
        <v>280</v>
      </c>
      <c r="F949" s="2" t="s">
        <v>704</v>
      </c>
      <c r="G949" s="2" t="s">
        <v>724</v>
      </c>
      <c r="H949" s="2">
        <v>4</v>
      </c>
      <c r="I949" s="2" t="s">
        <v>725</v>
      </c>
      <c r="J949" s="2" t="s">
        <v>11</v>
      </c>
      <c r="K949" s="2">
        <v>2017</v>
      </c>
      <c r="L949" s="2" t="s">
        <v>726</v>
      </c>
      <c r="M949" s="2">
        <v>28</v>
      </c>
      <c r="N949" s="2">
        <v>6.8159999999999998</v>
      </c>
      <c r="O949" s="2" t="s">
        <v>13</v>
      </c>
      <c r="P949" s="2">
        <v>5.3819999999999997</v>
      </c>
      <c r="Q949" s="2" t="s">
        <v>13</v>
      </c>
      <c r="R949" s="2">
        <v>21</v>
      </c>
      <c r="S949" s="2">
        <v>10.52</v>
      </c>
      <c r="T949" s="2" t="s">
        <v>13</v>
      </c>
      <c r="U949" s="2">
        <v>43.877552000000001</v>
      </c>
      <c r="V949" s="2" t="s">
        <v>14</v>
      </c>
      <c r="W949" s="5" t="str" cm="1">
        <f t="array" ref="W949">_xlfn.TEXTJOIN(", ",TRUE, IF(COUNTIF(G949,"*"&amp;Afferenti!$A$1:'Afferenti'!$A$46&amp;"*"), Afferenti!$A$1:'Afferenti'!$A$46, ""))</f>
        <v>MORONI</v>
      </c>
    </row>
    <row r="950" spans="1:23" x14ac:dyDescent="0.2">
      <c r="A950" s="2" t="s">
        <v>702</v>
      </c>
      <c r="B950" s="2" t="s">
        <v>703</v>
      </c>
      <c r="C950" s="2" t="s">
        <v>279</v>
      </c>
      <c r="E950" s="2" t="s">
        <v>280</v>
      </c>
      <c r="F950" s="2" t="s">
        <v>704</v>
      </c>
      <c r="G950" s="2" t="s">
        <v>724</v>
      </c>
      <c r="H950" s="2">
        <v>4</v>
      </c>
      <c r="I950" s="2" t="s">
        <v>727</v>
      </c>
      <c r="J950" s="2" t="s">
        <v>11</v>
      </c>
      <c r="K950" s="2">
        <v>2017</v>
      </c>
      <c r="L950" s="2" t="s">
        <v>726</v>
      </c>
      <c r="M950" s="2">
        <v>0</v>
      </c>
      <c r="N950" s="2">
        <v>45.454999999999998</v>
      </c>
      <c r="O950" s="2" t="s">
        <v>14</v>
      </c>
      <c r="P950" s="2">
        <v>5.3819999999999997</v>
      </c>
      <c r="Q950" s="2" t="s">
        <v>13</v>
      </c>
      <c r="R950" s="2">
        <v>0</v>
      </c>
      <c r="S950" s="2">
        <v>100</v>
      </c>
      <c r="T950" s="2" t="s">
        <v>33</v>
      </c>
      <c r="U950" s="2">
        <v>43.877552000000001</v>
      </c>
      <c r="V950" s="2" t="s">
        <v>14</v>
      </c>
      <c r="W950" s="5" t="str" cm="1">
        <f t="array" ref="W950">_xlfn.TEXTJOIN(", ",TRUE, IF(COUNTIF(G950,"*"&amp;Afferenti!$A$1:'Afferenti'!$A$46&amp;"*"), Afferenti!$A$1:'Afferenti'!$A$46, ""))</f>
        <v>MORONI</v>
      </c>
    </row>
    <row r="951" spans="1:23" x14ac:dyDescent="0.2">
      <c r="A951" s="2" t="s">
        <v>702</v>
      </c>
      <c r="B951" s="2" t="s">
        <v>703</v>
      </c>
      <c r="C951" s="2" t="s">
        <v>279</v>
      </c>
      <c r="E951" s="2" t="s">
        <v>280</v>
      </c>
      <c r="F951" s="2" t="s">
        <v>704</v>
      </c>
      <c r="G951" s="2" t="s">
        <v>728</v>
      </c>
      <c r="H951" s="2">
        <v>4</v>
      </c>
      <c r="I951" s="2" t="s">
        <v>729</v>
      </c>
      <c r="J951" s="2" t="s">
        <v>109</v>
      </c>
      <c r="K951" s="2">
        <v>2016</v>
      </c>
      <c r="W951" s="5" t="str" cm="1">
        <f t="array" ref="W951">_xlfn.TEXTJOIN(", ",TRUE, IF(COUNTIF(G951,"*"&amp;Afferenti!$A$1:'Afferenti'!$A$46&amp;"*"), Afferenti!$A$1:'Afferenti'!$A$46, ""))</f>
        <v>MORONI</v>
      </c>
    </row>
    <row r="952" spans="1:23" x14ac:dyDescent="0.2">
      <c r="A952" s="2" t="s">
        <v>702</v>
      </c>
      <c r="B952" s="2" t="s">
        <v>703</v>
      </c>
      <c r="C952" s="2" t="s">
        <v>279</v>
      </c>
      <c r="E952" s="2" t="s">
        <v>280</v>
      </c>
      <c r="F952" s="2" t="s">
        <v>704</v>
      </c>
      <c r="G952" s="2" t="s">
        <v>730</v>
      </c>
      <c r="H952" s="2">
        <v>4</v>
      </c>
      <c r="I952" s="2" t="s">
        <v>731</v>
      </c>
      <c r="J952" s="2" t="s">
        <v>92</v>
      </c>
      <c r="K952" s="2">
        <v>2017</v>
      </c>
      <c r="W952" s="5" t="str" cm="1">
        <f t="array" ref="W952">_xlfn.TEXTJOIN(", ",TRUE, IF(COUNTIF(G952,"*"&amp;Afferenti!$A$1:'Afferenti'!$A$46&amp;"*"), Afferenti!$A$1:'Afferenti'!$A$46, ""))</f>
        <v>BOSCATO, MORONI</v>
      </c>
    </row>
    <row r="953" spans="1:23" x14ac:dyDescent="0.2">
      <c r="A953" s="2" t="s">
        <v>702</v>
      </c>
      <c r="B953" s="2" t="s">
        <v>703</v>
      </c>
      <c r="C953" s="2" t="s">
        <v>279</v>
      </c>
      <c r="E953" s="2" t="s">
        <v>280</v>
      </c>
      <c r="F953" s="2" t="s">
        <v>704</v>
      </c>
      <c r="G953" s="2" t="s">
        <v>732</v>
      </c>
      <c r="H953" s="2">
        <v>4</v>
      </c>
      <c r="I953" s="2" t="s">
        <v>733</v>
      </c>
      <c r="J953" s="2" t="s">
        <v>92</v>
      </c>
      <c r="K953" s="2">
        <v>2018</v>
      </c>
      <c r="W953" s="5" t="str" cm="1">
        <f t="array" ref="W953">_xlfn.TEXTJOIN(", ",TRUE, IF(COUNTIF(G953,"*"&amp;Afferenti!$A$1:'Afferenti'!$A$46&amp;"*"), Afferenti!$A$1:'Afferenti'!$A$46, ""))</f>
        <v>BOSCATO, MORONI</v>
      </c>
    </row>
    <row r="954" spans="1:23" x14ac:dyDescent="0.2">
      <c r="A954" s="2" t="s">
        <v>702</v>
      </c>
      <c r="B954" s="2" t="s">
        <v>703</v>
      </c>
      <c r="C954" s="2" t="s">
        <v>279</v>
      </c>
      <c r="E954" s="2" t="s">
        <v>280</v>
      </c>
      <c r="F954" s="2" t="s">
        <v>704</v>
      </c>
      <c r="G954" s="2" t="s">
        <v>734</v>
      </c>
      <c r="H954" s="2">
        <v>5</v>
      </c>
      <c r="I954" s="2" t="s">
        <v>735</v>
      </c>
      <c r="J954" s="2" t="s">
        <v>11</v>
      </c>
      <c r="K954" s="2">
        <v>2019</v>
      </c>
      <c r="L954" s="2" t="s">
        <v>60</v>
      </c>
      <c r="M954" s="2">
        <v>5</v>
      </c>
      <c r="N954" s="2">
        <v>47.313000000000002</v>
      </c>
      <c r="O954" s="2" t="s">
        <v>14</v>
      </c>
      <c r="P954" s="2">
        <v>37.067999999999998</v>
      </c>
      <c r="Q954" s="2" t="s">
        <v>14</v>
      </c>
      <c r="R954" s="2">
        <v>5</v>
      </c>
      <c r="S954" s="2">
        <v>53.99</v>
      </c>
      <c r="T954" s="2" t="s">
        <v>26</v>
      </c>
      <c r="U954" s="2">
        <v>62.75</v>
      </c>
      <c r="V954" s="2" t="s">
        <v>26</v>
      </c>
      <c r="W954" s="5" t="str" cm="1">
        <f t="array" ref="W954">_xlfn.TEXTJOIN(", ",TRUE, IF(COUNTIF(G954,"*"&amp;Afferenti!$A$1:'Afferenti'!$A$46&amp;"*"), Afferenti!$A$1:'Afferenti'!$A$46, ""))</f>
        <v>MORONI</v>
      </c>
    </row>
    <row r="955" spans="1:23" x14ac:dyDescent="0.2">
      <c r="A955" s="2" t="s">
        <v>702</v>
      </c>
      <c r="B955" s="2" t="s">
        <v>703</v>
      </c>
      <c r="C955" s="2" t="s">
        <v>279</v>
      </c>
      <c r="E955" s="2" t="s">
        <v>280</v>
      </c>
      <c r="F955" s="2" t="s">
        <v>704</v>
      </c>
      <c r="G955" s="2" t="s">
        <v>736</v>
      </c>
      <c r="H955" s="2">
        <v>5</v>
      </c>
      <c r="I955" s="2" t="s">
        <v>737</v>
      </c>
      <c r="J955" s="2" t="s">
        <v>11</v>
      </c>
      <c r="K955" s="2">
        <v>2016</v>
      </c>
      <c r="L955" s="2" t="s">
        <v>681</v>
      </c>
      <c r="W955" s="5" t="str" cm="1">
        <f t="array" ref="W955">_xlfn.TEXTJOIN(", ",TRUE, IF(COUNTIF(G955,"*"&amp;Afferenti!$A$1:'Afferenti'!$A$46&amp;"*"), Afferenti!$A$1:'Afferenti'!$A$46, ""))</f>
        <v>MORONI</v>
      </c>
    </row>
    <row r="956" spans="1:23" x14ac:dyDescent="0.2">
      <c r="A956" s="2" t="s">
        <v>702</v>
      </c>
      <c r="B956" s="2" t="s">
        <v>703</v>
      </c>
      <c r="C956" s="2" t="s">
        <v>279</v>
      </c>
      <c r="E956" s="2" t="s">
        <v>280</v>
      </c>
      <c r="F956" s="2" t="s">
        <v>704</v>
      </c>
      <c r="G956" s="2" t="s">
        <v>738</v>
      </c>
      <c r="H956" s="2">
        <v>6</v>
      </c>
      <c r="I956" s="2" t="s">
        <v>739</v>
      </c>
      <c r="J956" s="2" t="s">
        <v>11</v>
      </c>
      <c r="K956" s="2">
        <v>2017</v>
      </c>
      <c r="L956" s="2" t="s">
        <v>740</v>
      </c>
      <c r="W956" s="5" t="str" cm="1">
        <f t="array" ref="W956">_xlfn.TEXTJOIN(", ",TRUE, IF(COUNTIF(G956,"*"&amp;Afferenti!$A$1:'Afferenti'!$A$46&amp;"*"), Afferenti!$A$1:'Afferenti'!$A$46, ""))</f>
        <v>MORONI</v>
      </c>
    </row>
    <row r="957" spans="1:23" x14ac:dyDescent="0.2">
      <c r="A957" s="2" t="s">
        <v>702</v>
      </c>
      <c r="B957" s="2" t="s">
        <v>703</v>
      </c>
      <c r="C957" s="2" t="s">
        <v>279</v>
      </c>
      <c r="E957" s="2" t="s">
        <v>280</v>
      </c>
      <c r="F957" s="2" t="s">
        <v>704</v>
      </c>
      <c r="G957" s="2" t="s">
        <v>741</v>
      </c>
      <c r="H957" s="2">
        <v>6</v>
      </c>
      <c r="I957" s="2" t="s">
        <v>742</v>
      </c>
      <c r="J957" s="2" t="s">
        <v>11</v>
      </c>
      <c r="K957" s="2">
        <v>2016</v>
      </c>
      <c r="L957" s="2" t="s">
        <v>743</v>
      </c>
      <c r="R957" s="2">
        <v>1</v>
      </c>
      <c r="S957" s="2">
        <v>78.47</v>
      </c>
      <c r="T957" s="2" t="s">
        <v>33</v>
      </c>
      <c r="W957" s="5" t="str" cm="1">
        <f t="array" ref="W957">_xlfn.TEXTJOIN(", ",TRUE, IF(COUNTIF(G957,"*"&amp;Afferenti!$A$1:'Afferenti'!$A$46&amp;"*"), Afferenti!$A$1:'Afferenti'!$A$46, ""))</f>
        <v>GIAMELLO, MORONI</v>
      </c>
    </row>
    <row r="958" spans="1:23" x14ac:dyDescent="0.2">
      <c r="A958" s="2" t="s">
        <v>702</v>
      </c>
      <c r="B958" s="2" t="s">
        <v>703</v>
      </c>
      <c r="C958" s="2" t="s">
        <v>279</v>
      </c>
      <c r="E958" s="2" t="s">
        <v>280</v>
      </c>
      <c r="F958" s="2" t="s">
        <v>704</v>
      </c>
      <c r="G958" s="2" t="s">
        <v>744</v>
      </c>
      <c r="H958" s="2">
        <v>7</v>
      </c>
      <c r="I958" s="2" t="s">
        <v>745</v>
      </c>
      <c r="J958" s="2" t="s">
        <v>72</v>
      </c>
      <c r="K958" s="2">
        <v>2016</v>
      </c>
      <c r="L958" s="2" t="s">
        <v>746</v>
      </c>
      <c r="W958" s="5" t="str" cm="1">
        <f t="array" ref="W958">_xlfn.TEXTJOIN(", ",TRUE, IF(COUNTIF(G958,"*"&amp;Afferenti!$A$1:'Afferenti'!$A$46&amp;"*"), Afferenti!$A$1:'Afferenti'!$A$46, ""))</f>
        <v>MORONI</v>
      </c>
    </row>
    <row r="959" spans="1:23" x14ac:dyDescent="0.2">
      <c r="A959" s="2" t="s">
        <v>702</v>
      </c>
      <c r="B959" s="2" t="s">
        <v>703</v>
      </c>
      <c r="C959" s="2" t="s">
        <v>279</v>
      </c>
      <c r="E959" s="2" t="s">
        <v>280</v>
      </c>
      <c r="F959" s="2" t="s">
        <v>704</v>
      </c>
      <c r="G959" s="2" t="s">
        <v>747</v>
      </c>
      <c r="H959" s="2">
        <v>7</v>
      </c>
      <c r="I959" s="2" t="s">
        <v>748</v>
      </c>
      <c r="J959" s="2" t="s">
        <v>11</v>
      </c>
      <c r="K959" s="2">
        <v>2016</v>
      </c>
      <c r="L959" s="2" t="s">
        <v>749</v>
      </c>
      <c r="W959" s="5" t="str" cm="1">
        <f t="array" ref="W959">_xlfn.TEXTJOIN(", ",TRUE, IF(COUNTIF(G959,"*"&amp;Afferenti!$A$1:'Afferenti'!$A$46&amp;"*"), Afferenti!$A$1:'Afferenti'!$A$46, ""))</f>
        <v>BOSCATO, MANGANELLI, MORONI</v>
      </c>
    </row>
    <row r="960" spans="1:23" x14ac:dyDescent="0.2">
      <c r="A960" s="2" t="s">
        <v>702</v>
      </c>
      <c r="B960" s="2" t="s">
        <v>703</v>
      </c>
      <c r="C960" s="2" t="s">
        <v>279</v>
      </c>
      <c r="E960" s="2" t="s">
        <v>280</v>
      </c>
      <c r="F960" s="2" t="s">
        <v>704</v>
      </c>
      <c r="G960" s="2" t="s">
        <v>750</v>
      </c>
      <c r="H960" s="2">
        <v>8</v>
      </c>
      <c r="I960" s="2" t="s">
        <v>751</v>
      </c>
      <c r="J960" s="2" t="s">
        <v>92</v>
      </c>
      <c r="K960" s="2">
        <v>2017</v>
      </c>
      <c r="W960" s="5" t="str" cm="1">
        <f t="array" ref="W960">_xlfn.TEXTJOIN(", ",TRUE, IF(COUNTIF(G960,"*"&amp;Afferenti!$A$1:'Afferenti'!$A$46&amp;"*"), Afferenti!$A$1:'Afferenti'!$A$46, ""))</f>
        <v>MORONI</v>
      </c>
    </row>
    <row r="961" spans="1:23" x14ac:dyDescent="0.2">
      <c r="A961" s="2" t="s">
        <v>702</v>
      </c>
      <c r="B961" s="2" t="s">
        <v>703</v>
      </c>
      <c r="C961" s="2" t="s">
        <v>279</v>
      </c>
      <c r="E961" s="2" t="s">
        <v>280</v>
      </c>
      <c r="F961" s="2" t="s">
        <v>704</v>
      </c>
      <c r="G961" s="2" t="s">
        <v>752</v>
      </c>
      <c r="H961" s="2">
        <v>8</v>
      </c>
      <c r="I961" s="2" t="s">
        <v>753</v>
      </c>
      <c r="J961" s="2" t="s">
        <v>11</v>
      </c>
      <c r="K961" s="2">
        <v>2019</v>
      </c>
      <c r="L961" s="2" t="s">
        <v>754</v>
      </c>
      <c r="M961" s="2">
        <v>51</v>
      </c>
      <c r="N961" s="2">
        <v>2.274</v>
      </c>
      <c r="O961" s="2" t="s">
        <v>13</v>
      </c>
      <c r="P961" s="2">
        <v>2</v>
      </c>
      <c r="Q961" s="2" t="s">
        <v>13</v>
      </c>
      <c r="R961" s="2">
        <v>50</v>
      </c>
      <c r="S961" s="2">
        <v>3.55</v>
      </c>
      <c r="T961" s="2" t="s">
        <v>13</v>
      </c>
      <c r="U961" s="2">
        <v>1.4790000000000001</v>
      </c>
      <c r="V961" s="2" t="s">
        <v>13</v>
      </c>
      <c r="W961" s="5" t="str" cm="1">
        <f t="array" ref="W961">_xlfn.TEXTJOIN(", ",TRUE, IF(COUNTIF(G961,"*"&amp;Afferenti!$A$1:'Afferenti'!$A$46&amp;"*"), Afferenti!$A$1:'Afferenti'!$A$46, ""))</f>
        <v>BOSCATO, MORONI</v>
      </c>
    </row>
    <row r="962" spans="1:23" x14ac:dyDescent="0.2">
      <c r="A962" s="2" t="s">
        <v>702</v>
      </c>
      <c r="B962" s="2" t="s">
        <v>703</v>
      </c>
      <c r="C962" s="2" t="s">
        <v>279</v>
      </c>
      <c r="E962" s="2" t="s">
        <v>280</v>
      </c>
      <c r="F962" s="2" t="s">
        <v>704</v>
      </c>
      <c r="G962" s="2" t="s">
        <v>755</v>
      </c>
      <c r="H962" s="2">
        <v>9</v>
      </c>
      <c r="I962" s="2" t="s">
        <v>756</v>
      </c>
      <c r="J962" s="2" t="s">
        <v>11</v>
      </c>
      <c r="K962" s="2">
        <v>2019</v>
      </c>
      <c r="L962" s="2" t="s">
        <v>757</v>
      </c>
      <c r="M962" s="2">
        <v>19</v>
      </c>
      <c r="N962" s="2">
        <v>4.54</v>
      </c>
      <c r="O962" s="2" t="s">
        <v>13</v>
      </c>
      <c r="P962" s="2">
        <v>1.2E-2</v>
      </c>
      <c r="Q962" s="2" t="s">
        <v>13</v>
      </c>
      <c r="R962" s="2">
        <v>14</v>
      </c>
      <c r="S962" s="2">
        <v>29.94</v>
      </c>
      <c r="T962" s="2" t="s">
        <v>14</v>
      </c>
      <c r="U962" s="2">
        <v>14.75</v>
      </c>
      <c r="V962" s="2" t="s">
        <v>13</v>
      </c>
      <c r="W962" s="5" t="str" cm="1">
        <f t="array" ref="W962">_xlfn.TEXTJOIN(", ",TRUE, IF(COUNTIF(G962,"*"&amp;Afferenti!$A$1:'Afferenti'!$A$46&amp;"*"), Afferenti!$A$1:'Afferenti'!$A$46, ""))</f>
        <v>MORONI</v>
      </c>
    </row>
    <row r="963" spans="1:23" x14ac:dyDescent="0.2">
      <c r="A963" s="2" t="s">
        <v>702</v>
      </c>
      <c r="B963" s="2" t="s">
        <v>703</v>
      </c>
      <c r="C963" s="2" t="s">
        <v>279</v>
      </c>
      <c r="E963" s="2" t="s">
        <v>280</v>
      </c>
      <c r="F963" s="2" t="s">
        <v>704</v>
      </c>
      <c r="G963" s="2" t="s">
        <v>758</v>
      </c>
      <c r="H963" s="2">
        <v>9</v>
      </c>
      <c r="I963" s="2" t="s">
        <v>759</v>
      </c>
      <c r="J963" s="2" t="s">
        <v>11</v>
      </c>
      <c r="K963" s="2">
        <v>2018</v>
      </c>
      <c r="L963" s="2" t="s">
        <v>760</v>
      </c>
      <c r="M963" s="2">
        <v>17</v>
      </c>
      <c r="N963" s="2">
        <v>18.402999999999999</v>
      </c>
      <c r="O963" s="2" t="s">
        <v>13</v>
      </c>
      <c r="P963" s="2">
        <v>9.9220000000000006</v>
      </c>
      <c r="Q963" s="2" t="s">
        <v>13</v>
      </c>
      <c r="R963" s="2">
        <v>16</v>
      </c>
      <c r="S963" s="2">
        <v>33.049999999999997</v>
      </c>
      <c r="T963" s="2" t="s">
        <v>14</v>
      </c>
      <c r="U963" s="2">
        <v>29.336735000000001</v>
      </c>
      <c r="V963" s="2" t="s">
        <v>14</v>
      </c>
      <c r="W963" s="5" t="str" cm="1">
        <f t="array" ref="W963">_xlfn.TEXTJOIN(", ",TRUE, IF(COUNTIF(G963,"*"&amp;Afferenti!$A$1:'Afferenti'!$A$46&amp;"*"), Afferenti!$A$1:'Afferenti'!$A$46, ""))</f>
        <v>MARTINI, MORONI</v>
      </c>
    </row>
    <row r="964" spans="1:23" x14ac:dyDescent="0.2">
      <c r="A964" s="2" t="s">
        <v>702</v>
      </c>
      <c r="B964" s="2" t="s">
        <v>703</v>
      </c>
      <c r="C964" s="2" t="s">
        <v>279</v>
      </c>
      <c r="E964" s="2" t="s">
        <v>280</v>
      </c>
      <c r="F964" s="2" t="s">
        <v>704</v>
      </c>
      <c r="G964" s="2" t="s">
        <v>1979</v>
      </c>
      <c r="H964" s="2">
        <v>9</v>
      </c>
      <c r="I964" s="2" t="s">
        <v>59</v>
      </c>
      <c r="J964" s="2" t="s">
        <v>11</v>
      </c>
      <c r="K964" s="2">
        <v>2015</v>
      </c>
      <c r="L964" s="2" t="s">
        <v>60</v>
      </c>
      <c r="M964" s="2">
        <v>22</v>
      </c>
      <c r="N964" s="2">
        <v>36.290999999999997</v>
      </c>
      <c r="O964" s="2" t="s">
        <v>14</v>
      </c>
      <c r="P964" s="2">
        <v>35.668999999999997</v>
      </c>
      <c r="Q964" s="2" t="s">
        <v>14</v>
      </c>
      <c r="R964" s="2">
        <v>19</v>
      </c>
      <c r="S964" s="2">
        <v>46.25</v>
      </c>
      <c r="T964" s="2" t="s">
        <v>14</v>
      </c>
      <c r="U964" s="2">
        <v>36.140999999999998</v>
      </c>
      <c r="V964" s="2" t="s">
        <v>14</v>
      </c>
      <c r="W964" s="5" t="str" cm="1">
        <f t="array" ref="W964">_xlfn.TEXTJOIN(", ",TRUE, IF(COUNTIF(G964,"*"&amp;Afferenti!$A$1:'Afferenti'!$A$46&amp;"*"), Afferenti!$A$1:'Afferenti'!$A$46, ""))</f>
        <v>GIAMELLO, MARCHETTINI, MORONI, VITI C</v>
      </c>
    </row>
    <row r="965" spans="1:23" x14ac:dyDescent="0.2">
      <c r="A965" s="2" t="s">
        <v>702</v>
      </c>
      <c r="B965" s="2" t="s">
        <v>703</v>
      </c>
      <c r="C965" s="2" t="s">
        <v>279</v>
      </c>
      <c r="E965" s="2" t="s">
        <v>280</v>
      </c>
      <c r="F965" s="2" t="s">
        <v>704</v>
      </c>
      <c r="G965" s="2" t="s">
        <v>761</v>
      </c>
      <c r="H965" s="2">
        <v>11</v>
      </c>
      <c r="I965" s="2" t="s">
        <v>762</v>
      </c>
      <c r="J965" s="2" t="s">
        <v>43</v>
      </c>
      <c r="K965" s="2">
        <v>2018</v>
      </c>
      <c r="L965" s="2" t="s">
        <v>763</v>
      </c>
      <c r="W965" s="5" t="str" cm="1">
        <f t="array" ref="W965">_xlfn.TEXTJOIN(", ",TRUE, IF(COUNTIF(G965,"*"&amp;Afferenti!$A$1:'Afferenti'!$A$46&amp;"*"), Afferenti!$A$1:'Afferenti'!$A$46, ""))</f>
        <v>BOSCATO, MORONI</v>
      </c>
    </row>
    <row r="966" spans="1:23" x14ac:dyDescent="0.2">
      <c r="A966" s="2" t="s">
        <v>702</v>
      </c>
      <c r="B966" s="2" t="s">
        <v>703</v>
      </c>
      <c r="C966" s="2" t="s">
        <v>279</v>
      </c>
      <c r="E966" s="2" t="s">
        <v>280</v>
      </c>
      <c r="F966" s="2" t="s">
        <v>704</v>
      </c>
      <c r="G966" s="2" t="s">
        <v>764</v>
      </c>
      <c r="H966" s="2">
        <v>14</v>
      </c>
      <c r="I966" s="2" t="s">
        <v>765</v>
      </c>
      <c r="J966" s="2" t="s">
        <v>11</v>
      </c>
      <c r="K966" s="2">
        <v>2018</v>
      </c>
      <c r="L966" s="2" t="s">
        <v>766</v>
      </c>
      <c r="M966" s="2">
        <v>40</v>
      </c>
      <c r="N966" s="2">
        <v>1.9910000000000001</v>
      </c>
      <c r="O966" s="2" t="s">
        <v>13</v>
      </c>
      <c r="P966" s="2">
        <v>10.692</v>
      </c>
      <c r="Q966" s="2" t="s">
        <v>13</v>
      </c>
      <c r="R966" s="2">
        <v>39</v>
      </c>
      <c r="S966" s="2">
        <v>1.91</v>
      </c>
      <c r="T966" s="2" t="s">
        <v>13</v>
      </c>
      <c r="U966" s="2">
        <v>10.555555</v>
      </c>
      <c r="V966" s="2" t="s">
        <v>13</v>
      </c>
      <c r="W966" s="5" t="str" cm="1">
        <f t="array" ref="W966">_xlfn.TEXTJOIN(", ",TRUE, IF(COUNTIF(G966,"*"&amp;Afferenti!$A$1:'Afferenti'!$A$46&amp;"*"), Afferenti!$A$1:'Afferenti'!$A$46, ""))</f>
        <v>BOSCATO, MORONI</v>
      </c>
    </row>
    <row r="967" spans="1:23" x14ac:dyDescent="0.2">
      <c r="A967" s="2" t="s">
        <v>502</v>
      </c>
      <c r="B967" s="2" t="s">
        <v>503</v>
      </c>
      <c r="C967" s="2" t="s">
        <v>504</v>
      </c>
      <c r="D967" s="2" t="s">
        <v>505</v>
      </c>
      <c r="E967" s="2" t="s">
        <v>101</v>
      </c>
      <c r="F967" s="2" t="s">
        <v>102</v>
      </c>
      <c r="G967" s="2" t="s">
        <v>506</v>
      </c>
      <c r="H967" s="2">
        <v>2</v>
      </c>
      <c r="I967" s="2" t="s">
        <v>507</v>
      </c>
      <c r="J967" s="2" t="s">
        <v>99</v>
      </c>
      <c r="K967" s="2">
        <v>2019</v>
      </c>
      <c r="W967" s="5" t="str" cm="1">
        <f t="array" ref="W967">_xlfn.TEXTJOIN(", ",TRUE, IF(COUNTIF(G967,"*"&amp;Afferenti!$A$1:'Afferenti'!$A$46&amp;"*"), Afferenti!$A$1:'Afferenti'!$A$46, ""))</f>
        <v>PANTI</v>
      </c>
    </row>
    <row r="968" spans="1:23" x14ac:dyDescent="0.2">
      <c r="A968" s="2" t="s">
        <v>502</v>
      </c>
      <c r="B968" s="2" t="s">
        <v>503</v>
      </c>
      <c r="C968" s="2" t="s">
        <v>504</v>
      </c>
      <c r="D968" s="2" t="s">
        <v>505</v>
      </c>
      <c r="E968" s="2" t="s">
        <v>101</v>
      </c>
      <c r="F968" s="2" t="s">
        <v>102</v>
      </c>
      <c r="G968" s="2" t="s">
        <v>506</v>
      </c>
      <c r="H968" s="2">
        <v>2</v>
      </c>
      <c r="I968" s="2" t="s">
        <v>508</v>
      </c>
      <c r="J968" s="2" t="s">
        <v>11</v>
      </c>
      <c r="K968" s="2">
        <v>2019</v>
      </c>
      <c r="L968" s="2" t="s">
        <v>122</v>
      </c>
      <c r="M968" s="2">
        <v>79</v>
      </c>
      <c r="N968" s="2">
        <v>0.28599999999999998</v>
      </c>
      <c r="O968" s="2" t="s">
        <v>13</v>
      </c>
      <c r="P968" s="2">
        <v>7.7679999999999998</v>
      </c>
      <c r="Q968" s="2" t="s">
        <v>13</v>
      </c>
      <c r="R968" s="2">
        <v>71</v>
      </c>
      <c r="U968" s="2">
        <v>7.0090000000000003</v>
      </c>
      <c r="V968" s="2" t="s">
        <v>13</v>
      </c>
      <c r="W968" s="5" t="str" cm="1">
        <f t="array" ref="W968">_xlfn.TEXTJOIN(", ",TRUE, IF(COUNTIF(G968,"*"&amp;Afferenti!$A$1:'Afferenti'!$A$46&amp;"*"), Afferenti!$A$1:'Afferenti'!$A$46, ""))</f>
        <v>PANTI</v>
      </c>
    </row>
    <row r="969" spans="1:23" x14ac:dyDescent="0.2">
      <c r="A969" s="2" t="s">
        <v>502</v>
      </c>
      <c r="B969" s="2" t="s">
        <v>503</v>
      </c>
      <c r="C969" s="2" t="s">
        <v>504</v>
      </c>
      <c r="D969" s="2" t="s">
        <v>505</v>
      </c>
      <c r="E969" s="2" t="s">
        <v>101</v>
      </c>
      <c r="F969" s="2" t="s">
        <v>102</v>
      </c>
      <c r="G969" s="2" t="s">
        <v>442</v>
      </c>
      <c r="H969" s="2">
        <v>2</v>
      </c>
      <c r="I969" s="2" t="s">
        <v>443</v>
      </c>
      <c r="J969" s="2" t="s">
        <v>444</v>
      </c>
      <c r="K969" s="2">
        <v>2018</v>
      </c>
      <c r="M969" s="2">
        <v>9</v>
      </c>
      <c r="N969" s="2">
        <v>5.3319999999999999</v>
      </c>
      <c r="O969" s="2" t="s">
        <v>13</v>
      </c>
      <c r="W969" s="5" t="str" cm="1">
        <f t="array" ref="W969">_xlfn.TEXTJOIN(", ",TRUE, IF(COUNTIF(G969,"*"&amp;Afferenti!$A$1:'Afferenti'!$A$46&amp;"*"), Afferenti!$A$1:'Afferenti'!$A$46, ""))</f>
        <v>FOSSI, PANTI</v>
      </c>
    </row>
    <row r="970" spans="1:23" x14ac:dyDescent="0.2">
      <c r="A970" s="2" t="s">
        <v>502</v>
      </c>
      <c r="B970" s="2" t="s">
        <v>503</v>
      </c>
      <c r="C970" s="2" t="s">
        <v>504</v>
      </c>
      <c r="D970" s="2" t="s">
        <v>505</v>
      </c>
      <c r="E970" s="2" t="s">
        <v>101</v>
      </c>
      <c r="F970" s="2" t="s">
        <v>102</v>
      </c>
      <c r="G970" s="2" t="s">
        <v>442</v>
      </c>
      <c r="H970" s="2">
        <v>2</v>
      </c>
      <c r="I970" s="2" t="s">
        <v>445</v>
      </c>
      <c r="J970" s="2" t="s">
        <v>109</v>
      </c>
      <c r="K970" s="2">
        <v>2018</v>
      </c>
      <c r="W970" s="5" t="str" cm="1">
        <f t="array" ref="W970">_xlfn.TEXTJOIN(", ",TRUE, IF(COUNTIF(G970,"*"&amp;Afferenti!$A$1:'Afferenti'!$A$46&amp;"*"), Afferenti!$A$1:'Afferenti'!$A$46, ""))</f>
        <v>FOSSI, PANTI</v>
      </c>
    </row>
    <row r="971" spans="1:23" x14ac:dyDescent="0.2">
      <c r="A971" s="2" t="s">
        <v>502</v>
      </c>
      <c r="B971" s="2" t="s">
        <v>503</v>
      </c>
      <c r="C971" s="2" t="s">
        <v>504</v>
      </c>
      <c r="D971" s="2" t="s">
        <v>505</v>
      </c>
      <c r="E971" s="2" t="s">
        <v>101</v>
      </c>
      <c r="F971" s="2" t="s">
        <v>102</v>
      </c>
      <c r="G971" s="2" t="s">
        <v>442</v>
      </c>
      <c r="H971" s="2">
        <v>2</v>
      </c>
      <c r="I971" s="2" t="s">
        <v>446</v>
      </c>
      <c r="J971" s="2" t="s">
        <v>99</v>
      </c>
      <c r="K971" s="2">
        <v>2018</v>
      </c>
      <c r="M971" s="2">
        <v>3</v>
      </c>
      <c r="N971" s="2">
        <v>57.319000000000003</v>
      </c>
      <c r="O971" s="2" t="s">
        <v>26</v>
      </c>
      <c r="W971" s="5" t="str" cm="1">
        <f t="array" ref="W971">_xlfn.TEXTJOIN(", ",TRUE, IF(COUNTIF(G971,"*"&amp;Afferenti!$A$1:'Afferenti'!$A$46&amp;"*"), Afferenti!$A$1:'Afferenti'!$A$46, ""))</f>
        <v>FOSSI, PANTI</v>
      </c>
    </row>
    <row r="972" spans="1:23" x14ac:dyDescent="0.2">
      <c r="A972" s="2" t="s">
        <v>502</v>
      </c>
      <c r="B972" s="2" t="s">
        <v>503</v>
      </c>
      <c r="C972" s="2" t="s">
        <v>504</v>
      </c>
      <c r="D972" s="2" t="s">
        <v>505</v>
      </c>
      <c r="E972" s="2" t="s">
        <v>101</v>
      </c>
      <c r="F972" s="2" t="s">
        <v>102</v>
      </c>
      <c r="G972" s="2" t="s">
        <v>447</v>
      </c>
      <c r="H972" s="2">
        <v>2</v>
      </c>
      <c r="I972" s="2" t="s">
        <v>448</v>
      </c>
      <c r="J972" s="2" t="s">
        <v>72</v>
      </c>
      <c r="K972" s="2">
        <v>2018</v>
      </c>
      <c r="L972" s="2" t="s">
        <v>449</v>
      </c>
      <c r="R972" s="2">
        <v>0</v>
      </c>
      <c r="U972" s="2">
        <v>60.882354999999997</v>
      </c>
      <c r="V972" s="2" t="s">
        <v>26</v>
      </c>
      <c r="W972" s="5" t="str" cm="1">
        <f t="array" ref="W972">_xlfn.TEXTJOIN(", ",TRUE, IF(COUNTIF(G972,"*"&amp;Afferenti!$A$1:'Afferenti'!$A$46&amp;"*"), Afferenti!$A$1:'Afferenti'!$A$46, ""))</f>
        <v>FOSSI, PANTI</v>
      </c>
    </row>
    <row r="973" spans="1:23" x14ac:dyDescent="0.2">
      <c r="A973" s="2" t="s">
        <v>502</v>
      </c>
      <c r="B973" s="2" t="s">
        <v>503</v>
      </c>
      <c r="C973" s="2" t="s">
        <v>504</v>
      </c>
      <c r="D973" s="2" t="s">
        <v>505</v>
      </c>
      <c r="E973" s="2" t="s">
        <v>101</v>
      </c>
      <c r="F973" s="2" t="s">
        <v>102</v>
      </c>
      <c r="G973" s="2" t="s">
        <v>447</v>
      </c>
      <c r="H973" s="2">
        <v>2</v>
      </c>
      <c r="I973" s="2" t="s">
        <v>450</v>
      </c>
      <c r="J973" s="2" t="s">
        <v>11</v>
      </c>
      <c r="K973" s="2">
        <v>2019</v>
      </c>
      <c r="L973" s="2" t="s">
        <v>126</v>
      </c>
      <c r="M973" s="2">
        <v>13</v>
      </c>
      <c r="N973" s="2">
        <v>38.006999999999998</v>
      </c>
      <c r="O973" s="2" t="s">
        <v>14</v>
      </c>
      <c r="P973" s="2">
        <v>3.64</v>
      </c>
      <c r="Q973" s="2" t="s">
        <v>13</v>
      </c>
      <c r="R973" s="2">
        <v>10</v>
      </c>
      <c r="S973" s="2">
        <v>54.54</v>
      </c>
      <c r="T973" s="2" t="s">
        <v>26</v>
      </c>
      <c r="U973" s="2">
        <v>7.7359999999999998</v>
      </c>
      <c r="V973" s="2" t="s">
        <v>13</v>
      </c>
      <c r="W973" s="5" t="str" cm="1">
        <f t="array" ref="W973">_xlfn.TEXTJOIN(", ",TRUE, IF(COUNTIF(G973,"*"&amp;Afferenti!$A$1:'Afferenti'!$A$46&amp;"*"), Afferenti!$A$1:'Afferenti'!$A$46, ""))</f>
        <v>FOSSI, PANTI</v>
      </c>
    </row>
    <row r="974" spans="1:23" x14ac:dyDescent="0.2">
      <c r="A974" s="2" t="s">
        <v>502</v>
      </c>
      <c r="B974" s="2" t="s">
        <v>503</v>
      </c>
      <c r="C974" s="2" t="s">
        <v>504</v>
      </c>
      <c r="D974" s="2" t="s">
        <v>505</v>
      </c>
      <c r="E974" s="2" t="s">
        <v>101</v>
      </c>
      <c r="F974" s="2" t="s">
        <v>102</v>
      </c>
      <c r="G974" s="2" t="s">
        <v>447</v>
      </c>
      <c r="H974" s="2">
        <v>2</v>
      </c>
      <c r="I974" s="2" t="s">
        <v>451</v>
      </c>
      <c r="J974" s="2" t="s">
        <v>109</v>
      </c>
      <c r="K974" s="2">
        <v>2018</v>
      </c>
      <c r="W974" s="5" t="str" cm="1">
        <f t="array" ref="W974">_xlfn.TEXTJOIN(", ",TRUE, IF(COUNTIF(G974,"*"&amp;Afferenti!$A$1:'Afferenti'!$A$46&amp;"*"), Afferenti!$A$1:'Afferenti'!$A$46, ""))</f>
        <v>FOSSI, PANTI</v>
      </c>
    </row>
    <row r="975" spans="1:23" x14ac:dyDescent="0.2">
      <c r="A975" s="2" t="s">
        <v>502</v>
      </c>
      <c r="B975" s="2" t="s">
        <v>503</v>
      </c>
      <c r="C975" s="2" t="s">
        <v>504</v>
      </c>
      <c r="D975" s="2" t="s">
        <v>505</v>
      </c>
      <c r="E975" s="2" t="s">
        <v>101</v>
      </c>
      <c r="F975" s="2" t="s">
        <v>102</v>
      </c>
      <c r="G975" s="2" t="s">
        <v>110</v>
      </c>
      <c r="H975" s="2">
        <v>3</v>
      </c>
      <c r="I975" s="2" t="s">
        <v>111</v>
      </c>
      <c r="J975" s="2" t="s">
        <v>109</v>
      </c>
      <c r="K975" s="2">
        <v>2019</v>
      </c>
      <c r="W975" s="5" t="str" cm="1">
        <f t="array" ref="W975">_xlfn.TEXTJOIN(", ",TRUE, IF(COUNTIF(G975,"*"&amp;Afferenti!$A$1:'Afferenti'!$A$46&amp;"*"), Afferenti!$A$1:'Afferenti'!$A$46, ""))</f>
        <v>FOSSI, PANTI</v>
      </c>
    </row>
    <row r="976" spans="1:23" x14ac:dyDescent="0.2">
      <c r="A976" s="2" t="s">
        <v>502</v>
      </c>
      <c r="B976" s="2" t="s">
        <v>503</v>
      </c>
      <c r="C976" s="2" t="s">
        <v>504</v>
      </c>
      <c r="D976" s="2" t="s">
        <v>505</v>
      </c>
      <c r="E976" s="2" t="s">
        <v>101</v>
      </c>
      <c r="F976" s="2" t="s">
        <v>102</v>
      </c>
      <c r="G976" s="2" t="s">
        <v>112</v>
      </c>
      <c r="H976" s="2">
        <v>3</v>
      </c>
      <c r="I976" s="2" t="s">
        <v>113</v>
      </c>
      <c r="J976" s="2" t="s">
        <v>109</v>
      </c>
      <c r="K976" s="2">
        <v>2019</v>
      </c>
      <c r="W976" s="5" t="str" cm="1">
        <f t="array" ref="W976">_xlfn.TEXTJOIN(", ",TRUE, IF(COUNTIF(G976,"*"&amp;Afferenti!$A$1:'Afferenti'!$A$46&amp;"*"), Afferenti!$A$1:'Afferenti'!$A$46, ""))</f>
        <v>FOSSI, PANTI</v>
      </c>
    </row>
    <row r="977" spans="1:23" x14ac:dyDescent="0.2">
      <c r="A977" s="2" t="s">
        <v>502</v>
      </c>
      <c r="B977" s="2" t="s">
        <v>503</v>
      </c>
      <c r="C977" s="2" t="s">
        <v>504</v>
      </c>
      <c r="D977" s="2" t="s">
        <v>505</v>
      </c>
      <c r="E977" s="2" t="s">
        <v>101</v>
      </c>
      <c r="F977" s="2" t="s">
        <v>102</v>
      </c>
      <c r="G977" s="2" t="s">
        <v>114</v>
      </c>
      <c r="H977" s="2">
        <v>3</v>
      </c>
      <c r="I977" s="2" t="s">
        <v>115</v>
      </c>
      <c r="J977" s="2" t="s">
        <v>92</v>
      </c>
      <c r="K977" s="2">
        <v>2018</v>
      </c>
      <c r="M977" s="2">
        <v>40</v>
      </c>
      <c r="N977" s="2">
        <v>1.1910000000000001</v>
      </c>
      <c r="O977" s="2" t="s">
        <v>13</v>
      </c>
      <c r="W977" s="5" t="str" cm="1">
        <f t="array" ref="W977">_xlfn.TEXTJOIN(", ",TRUE, IF(COUNTIF(G977,"*"&amp;Afferenti!$A$1:'Afferenti'!$A$46&amp;"*"), Afferenti!$A$1:'Afferenti'!$A$46, ""))</f>
        <v>FOSSI, PANTI</v>
      </c>
    </row>
    <row r="978" spans="1:23" x14ac:dyDescent="0.2">
      <c r="A978" s="2" t="s">
        <v>502</v>
      </c>
      <c r="B978" s="2" t="s">
        <v>503</v>
      </c>
      <c r="C978" s="2" t="s">
        <v>504</v>
      </c>
      <c r="D978" s="2" t="s">
        <v>505</v>
      </c>
      <c r="E978" s="2" t="s">
        <v>101</v>
      </c>
      <c r="F978" s="2" t="s">
        <v>102</v>
      </c>
      <c r="G978" s="2" t="s">
        <v>114</v>
      </c>
      <c r="H978" s="2">
        <v>3</v>
      </c>
      <c r="I978" s="2" t="s">
        <v>116</v>
      </c>
      <c r="J978" s="2" t="s">
        <v>109</v>
      </c>
      <c r="K978" s="2">
        <v>2017</v>
      </c>
      <c r="W978" s="5" t="str" cm="1">
        <f t="array" ref="W978">_xlfn.TEXTJOIN(", ",TRUE, IF(COUNTIF(G978,"*"&amp;Afferenti!$A$1:'Afferenti'!$A$46&amp;"*"), Afferenti!$A$1:'Afferenti'!$A$46, ""))</f>
        <v>FOSSI, PANTI</v>
      </c>
    </row>
    <row r="979" spans="1:23" x14ac:dyDescent="0.2">
      <c r="A979" s="2" t="s">
        <v>502</v>
      </c>
      <c r="B979" s="2" t="s">
        <v>503</v>
      </c>
      <c r="C979" s="2" t="s">
        <v>504</v>
      </c>
      <c r="D979" s="2" t="s">
        <v>505</v>
      </c>
      <c r="E979" s="2" t="s">
        <v>101</v>
      </c>
      <c r="F979" s="2" t="s">
        <v>102</v>
      </c>
      <c r="G979" s="2" t="s">
        <v>114</v>
      </c>
      <c r="H979" s="2">
        <v>3</v>
      </c>
      <c r="I979" s="2" t="s">
        <v>117</v>
      </c>
      <c r="J979" s="2" t="s">
        <v>109</v>
      </c>
      <c r="K979" s="2">
        <v>2018</v>
      </c>
      <c r="W979" s="5" t="str" cm="1">
        <f t="array" ref="W979">_xlfn.TEXTJOIN(", ",TRUE, IF(COUNTIF(G979,"*"&amp;Afferenti!$A$1:'Afferenti'!$A$46&amp;"*"), Afferenti!$A$1:'Afferenti'!$A$46, ""))</f>
        <v>FOSSI, PANTI</v>
      </c>
    </row>
    <row r="980" spans="1:23" x14ac:dyDescent="0.2">
      <c r="A980" s="2" t="s">
        <v>502</v>
      </c>
      <c r="B980" s="2" t="s">
        <v>503</v>
      </c>
      <c r="C980" s="2" t="s">
        <v>504</v>
      </c>
      <c r="D980" s="2" t="s">
        <v>505</v>
      </c>
      <c r="E980" s="2" t="s">
        <v>101</v>
      </c>
      <c r="F980" s="2" t="s">
        <v>102</v>
      </c>
      <c r="G980" s="2" t="s">
        <v>114</v>
      </c>
      <c r="H980" s="2">
        <v>3</v>
      </c>
      <c r="I980" s="2" t="s">
        <v>118</v>
      </c>
      <c r="J980" s="2" t="s">
        <v>109</v>
      </c>
      <c r="K980" s="2">
        <v>2018</v>
      </c>
      <c r="W980" s="5" t="str" cm="1">
        <f t="array" ref="W980">_xlfn.TEXTJOIN(", ",TRUE, IF(COUNTIF(G980,"*"&amp;Afferenti!$A$1:'Afferenti'!$A$46&amp;"*"), Afferenti!$A$1:'Afferenti'!$A$46, ""))</f>
        <v>FOSSI, PANTI</v>
      </c>
    </row>
    <row r="981" spans="1:23" x14ac:dyDescent="0.2">
      <c r="A981" s="2" t="s">
        <v>502</v>
      </c>
      <c r="B981" s="2" t="s">
        <v>503</v>
      </c>
      <c r="C981" s="2" t="s">
        <v>504</v>
      </c>
      <c r="D981" s="2" t="s">
        <v>505</v>
      </c>
      <c r="E981" s="2" t="s">
        <v>101</v>
      </c>
      <c r="F981" s="2" t="s">
        <v>102</v>
      </c>
      <c r="G981" s="2" t="s">
        <v>114</v>
      </c>
      <c r="H981" s="2">
        <v>3</v>
      </c>
      <c r="I981" s="2" t="s">
        <v>119</v>
      </c>
      <c r="J981" s="2" t="s">
        <v>109</v>
      </c>
      <c r="K981" s="2">
        <v>2019</v>
      </c>
      <c r="W981" s="5" t="str" cm="1">
        <f t="array" ref="W981">_xlfn.TEXTJOIN(", ",TRUE, IF(COUNTIF(G981,"*"&amp;Afferenti!$A$1:'Afferenti'!$A$46&amp;"*"), Afferenti!$A$1:'Afferenti'!$A$46, ""))</f>
        <v>FOSSI, PANTI</v>
      </c>
    </row>
    <row r="982" spans="1:23" x14ac:dyDescent="0.2">
      <c r="A982" s="2" t="s">
        <v>502</v>
      </c>
      <c r="B982" s="2" t="s">
        <v>503</v>
      </c>
      <c r="C982" s="2" t="s">
        <v>504</v>
      </c>
      <c r="D982" s="2" t="s">
        <v>505</v>
      </c>
      <c r="E982" s="2" t="s">
        <v>101</v>
      </c>
      <c r="F982" s="2" t="s">
        <v>102</v>
      </c>
      <c r="G982" s="2" t="s">
        <v>120</v>
      </c>
      <c r="H982" s="2">
        <v>3</v>
      </c>
      <c r="I982" s="2" t="s">
        <v>121</v>
      </c>
      <c r="J982" s="2" t="s">
        <v>11</v>
      </c>
      <c r="K982" s="2">
        <v>2018</v>
      </c>
      <c r="L982" s="2" t="s">
        <v>122</v>
      </c>
      <c r="M982" s="2">
        <v>77</v>
      </c>
      <c r="N982" s="2">
        <v>0.45200000000000001</v>
      </c>
      <c r="O982" s="2" t="s">
        <v>13</v>
      </c>
      <c r="P982" s="2">
        <v>12.856999999999999</v>
      </c>
      <c r="Q982" s="2" t="s">
        <v>13</v>
      </c>
      <c r="R982" s="2">
        <v>69</v>
      </c>
      <c r="S982" s="2">
        <v>28.5</v>
      </c>
      <c r="T982" s="2" t="s">
        <v>14</v>
      </c>
      <c r="W982" s="5" t="str" cm="1">
        <f t="array" ref="W982">_xlfn.TEXTJOIN(", ",TRUE, IF(COUNTIF(G982,"*"&amp;Afferenti!$A$1:'Afferenti'!$A$46&amp;"*"), Afferenti!$A$1:'Afferenti'!$A$46, ""))</f>
        <v>FOSSI, PANTI</v>
      </c>
    </row>
    <row r="983" spans="1:23" x14ac:dyDescent="0.2">
      <c r="A983" s="2" t="s">
        <v>502</v>
      </c>
      <c r="B983" s="2" t="s">
        <v>503</v>
      </c>
      <c r="C983" s="2" t="s">
        <v>504</v>
      </c>
      <c r="D983" s="2" t="s">
        <v>505</v>
      </c>
      <c r="E983" s="2" t="s">
        <v>101</v>
      </c>
      <c r="F983" s="2" t="s">
        <v>102</v>
      </c>
      <c r="G983" s="2" t="s">
        <v>120</v>
      </c>
      <c r="H983" s="2">
        <v>3</v>
      </c>
      <c r="I983" s="2" t="s">
        <v>123</v>
      </c>
      <c r="J983" s="2" t="s">
        <v>109</v>
      </c>
      <c r="K983" s="2">
        <v>2018</v>
      </c>
      <c r="W983" s="5" t="str" cm="1">
        <f t="array" ref="W983">_xlfn.TEXTJOIN(", ",TRUE, IF(COUNTIF(G983,"*"&amp;Afferenti!$A$1:'Afferenti'!$A$46&amp;"*"), Afferenti!$A$1:'Afferenti'!$A$46, ""))</f>
        <v>FOSSI, PANTI</v>
      </c>
    </row>
    <row r="984" spans="1:23" x14ac:dyDescent="0.2">
      <c r="A984" s="2" t="s">
        <v>502</v>
      </c>
      <c r="B984" s="2" t="s">
        <v>503</v>
      </c>
      <c r="C984" s="2" t="s">
        <v>504</v>
      </c>
      <c r="D984" s="2" t="s">
        <v>505</v>
      </c>
      <c r="E984" s="2" t="s">
        <v>101</v>
      </c>
      <c r="F984" s="2" t="s">
        <v>102</v>
      </c>
      <c r="G984" s="2" t="s">
        <v>124</v>
      </c>
      <c r="H984" s="2">
        <v>3</v>
      </c>
      <c r="I984" s="2" t="s">
        <v>125</v>
      </c>
      <c r="J984" s="2" t="s">
        <v>11</v>
      </c>
      <c r="K984" s="2">
        <v>2019</v>
      </c>
      <c r="L984" s="2" t="s">
        <v>126</v>
      </c>
      <c r="M984" s="2">
        <v>79</v>
      </c>
      <c r="N984" s="2">
        <v>4.2999999999999997E-2</v>
      </c>
      <c r="O984" s="2" t="s">
        <v>13</v>
      </c>
      <c r="P984" s="2">
        <v>3.64</v>
      </c>
      <c r="Q984" s="2" t="s">
        <v>13</v>
      </c>
      <c r="R984" s="2">
        <v>61</v>
      </c>
      <c r="S984" s="2">
        <v>5.49</v>
      </c>
      <c r="T984" s="2" t="s">
        <v>13</v>
      </c>
      <c r="U984" s="2">
        <v>7.7359999999999998</v>
      </c>
      <c r="V984" s="2" t="s">
        <v>13</v>
      </c>
      <c r="W984" s="5" t="str" cm="1">
        <f t="array" ref="W984">_xlfn.TEXTJOIN(", ",TRUE, IF(COUNTIF(G984,"*"&amp;Afferenti!$A$1:'Afferenti'!$A$46&amp;"*"), Afferenti!$A$1:'Afferenti'!$A$46, ""))</f>
        <v>FOSSI, PANTI</v>
      </c>
    </row>
    <row r="985" spans="1:23" x14ac:dyDescent="0.2">
      <c r="A985" s="2" t="s">
        <v>502</v>
      </c>
      <c r="B985" s="2" t="s">
        <v>503</v>
      </c>
      <c r="C985" s="2" t="s">
        <v>504</v>
      </c>
      <c r="D985" s="2" t="s">
        <v>505</v>
      </c>
      <c r="E985" s="2" t="s">
        <v>101</v>
      </c>
      <c r="F985" s="2" t="s">
        <v>102</v>
      </c>
      <c r="G985" s="2" t="s">
        <v>127</v>
      </c>
      <c r="H985" s="2">
        <v>3</v>
      </c>
      <c r="I985" s="2" t="s">
        <v>128</v>
      </c>
      <c r="J985" s="2" t="s">
        <v>92</v>
      </c>
      <c r="K985" s="2">
        <v>2017</v>
      </c>
      <c r="W985" s="5" t="str" cm="1">
        <f t="array" ref="W985">_xlfn.TEXTJOIN(", ",TRUE, IF(COUNTIF(G985,"*"&amp;Afferenti!$A$1:'Afferenti'!$A$46&amp;"*"), Afferenti!$A$1:'Afferenti'!$A$46, ""))</f>
        <v>FOSSI, PANTI</v>
      </c>
    </row>
    <row r="986" spans="1:23" x14ac:dyDescent="0.2">
      <c r="A986" s="2" t="s">
        <v>502</v>
      </c>
      <c r="B986" s="2" t="s">
        <v>503</v>
      </c>
      <c r="C986" s="2" t="s">
        <v>504</v>
      </c>
      <c r="D986" s="2" t="s">
        <v>505</v>
      </c>
      <c r="E986" s="2" t="s">
        <v>101</v>
      </c>
      <c r="F986" s="2" t="s">
        <v>102</v>
      </c>
      <c r="G986" s="2" t="s">
        <v>464</v>
      </c>
      <c r="H986" s="2">
        <v>3</v>
      </c>
      <c r="I986" s="2" t="s">
        <v>465</v>
      </c>
      <c r="J986" s="2" t="s">
        <v>109</v>
      </c>
      <c r="K986" s="2">
        <v>2019</v>
      </c>
      <c r="L986" s="2" t="s">
        <v>449</v>
      </c>
      <c r="W986" s="5" t="str" cm="1">
        <f t="array" ref="W986">_xlfn.TEXTJOIN(", ",TRUE, IF(COUNTIF(G986,"*"&amp;Afferenti!$A$1:'Afferenti'!$A$46&amp;"*"), Afferenti!$A$1:'Afferenti'!$A$46, ""))</f>
        <v>FOSSI, PANTI</v>
      </c>
    </row>
    <row r="987" spans="1:23" x14ac:dyDescent="0.2">
      <c r="A987" s="2" t="s">
        <v>502</v>
      </c>
      <c r="B987" s="2" t="s">
        <v>503</v>
      </c>
      <c r="C987" s="2" t="s">
        <v>504</v>
      </c>
      <c r="D987" s="2" t="s">
        <v>505</v>
      </c>
      <c r="E987" s="2" t="s">
        <v>101</v>
      </c>
      <c r="F987" s="2" t="s">
        <v>102</v>
      </c>
      <c r="G987" s="2" t="s">
        <v>466</v>
      </c>
      <c r="H987" s="2">
        <v>3</v>
      </c>
      <c r="I987" s="2" t="s">
        <v>467</v>
      </c>
      <c r="J987" s="2" t="s">
        <v>11</v>
      </c>
      <c r="K987" s="2">
        <v>2019</v>
      </c>
      <c r="L987" s="2" t="s">
        <v>41</v>
      </c>
      <c r="M987" s="2">
        <v>168</v>
      </c>
      <c r="N987" s="2">
        <v>1.625</v>
      </c>
      <c r="O987" s="2" t="s">
        <v>13</v>
      </c>
      <c r="P987" s="2">
        <v>17.471</v>
      </c>
      <c r="Q987" s="2" t="s">
        <v>13</v>
      </c>
      <c r="R987" s="2">
        <v>158</v>
      </c>
      <c r="S987" s="2">
        <v>1.31</v>
      </c>
      <c r="T987" s="2" t="s">
        <v>13</v>
      </c>
      <c r="U987" s="2">
        <v>23.239000000000001</v>
      </c>
      <c r="V987" s="2" t="s">
        <v>13</v>
      </c>
      <c r="W987" s="5" t="str" cm="1">
        <f t="array" ref="W987">_xlfn.TEXTJOIN(", ",TRUE, IF(COUNTIF(G987,"*"&amp;Afferenti!$A$1:'Afferenti'!$A$46&amp;"*"), Afferenti!$A$1:'Afferenti'!$A$46, ""))</f>
        <v>FOSSI, PANTI</v>
      </c>
    </row>
    <row r="988" spans="1:23" x14ac:dyDescent="0.2">
      <c r="A988" s="2" t="s">
        <v>502</v>
      </c>
      <c r="B988" s="2" t="s">
        <v>503</v>
      </c>
      <c r="C988" s="2" t="s">
        <v>504</v>
      </c>
      <c r="D988" s="2" t="s">
        <v>505</v>
      </c>
      <c r="E988" s="2" t="s">
        <v>101</v>
      </c>
      <c r="F988" s="2" t="s">
        <v>102</v>
      </c>
      <c r="G988" s="2" t="s">
        <v>466</v>
      </c>
      <c r="H988" s="2">
        <v>3</v>
      </c>
      <c r="I988" s="2" t="s">
        <v>468</v>
      </c>
      <c r="J988" s="2" t="s">
        <v>43</v>
      </c>
      <c r="K988" s="2">
        <v>2018</v>
      </c>
      <c r="W988" s="5" t="str" cm="1">
        <f t="array" ref="W988">_xlfn.TEXTJOIN(", ",TRUE, IF(COUNTIF(G988,"*"&amp;Afferenti!$A$1:'Afferenti'!$A$46&amp;"*"), Afferenti!$A$1:'Afferenti'!$A$46, ""))</f>
        <v>FOSSI, PANTI</v>
      </c>
    </row>
    <row r="989" spans="1:23" x14ac:dyDescent="0.2">
      <c r="A989" s="2" t="s">
        <v>502</v>
      </c>
      <c r="B989" s="2" t="s">
        <v>503</v>
      </c>
      <c r="C989" s="2" t="s">
        <v>504</v>
      </c>
      <c r="D989" s="2" t="s">
        <v>505</v>
      </c>
      <c r="E989" s="2" t="s">
        <v>101</v>
      </c>
      <c r="F989" s="2" t="s">
        <v>102</v>
      </c>
      <c r="G989" s="2" t="s">
        <v>469</v>
      </c>
      <c r="H989" s="2">
        <v>3</v>
      </c>
      <c r="I989" s="2" t="s">
        <v>470</v>
      </c>
      <c r="J989" s="2" t="s">
        <v>109</v>
      </c>
      <c r="K989" s="2">
        <v>2018</v>
      </c>
      <c r="W989" s="5" t="str" cm="1">
        <f t="array" ref="W989">_xlfn.TEXTJOIN(", ",TRUE, IF(COUNTIF(G989,"*"&amp;Afferenti!$A$1:'Afferenti'!$A$46&amp;"*"), Afferenti!$A$1:'Afferenti'!$A$46, ""))</f>
        <v>FOSSI, PANTI</v>
      </c>
    </row>
    <row r="990" spans="1:23" x14ac:dyDescent="0.2">
      <c r="A990" s="2" t="s">
        <v>502</v>
      </c>
      <c r="B990" s="2" t="s">
        <v>503</v>
      </c>
      <c r="C990" s="2" t="s">
        <v>504</v>
      </c>
      <c r="D990" s="2" t="s">
        <v>505</v>
      </c>
      <c r="E990" s="2" t="s">
        <v>101</v>
      </c>
      <c r="F990" s="2" t="s">
        <v>102</v>
      </c>
      <c r="G990" s="2" t="s">
        <v>471</v>
      </c>
      <c r="H990" s="2">
        <v>3</v>
      </c>
      <c r="I990" s="2" t="s">
        <v>472</v>
      </c>
      <c r="J990" s="2" t="s">
        <v>11</v>
      </c>
      <c r="K990" s="2">
        <v>2016</v>
      </c>
      <c r="L990" s="2" t="s">
        <v>331</v>
      </c>
      <c r="M990" s="2">
        <v>30</v>
      </c>
      <c r="N990" s="2">
        <v>14.7</v>
      </c>
      <c r="O990" s="2" t="s">
        <v>13</v>
      </c>
      <c r="P990" s="2">
        <v>13.721</v>
      </c>
      <c r="Q990" s="2" t="s">
        <v>13</v>
      </c>
      <c r="R990" s="2">
        <v>27</v>
      </c>
      <c r="S990" s="2">
        <v>23.12</v>
      </c>
      <c r="T990" s="2" t="s">
        <v>13</v>
      </c>
      <c r="U990" s="2">
        <v>29.039300000000001</v>
      </c>
      <c r="V990" s="2" t="s">
        <v>14</v>
      </c>
      <c r="W990" s="5" t="str" cm="1">
        <f t="array" ref="W990">_xlfn.TEXTJOIN(", ",TRUE, IF(COUNTIF(G990,"*"&amp;Afferenti!$A$1:'Afferenti'!$A$46&amp;"*"), Afferenti!$A$1:'Afferenti'!$A$46, ""))</f>
        <v>FOSSI, MARSILI, PANTI</v>
      </c>
    </row>
    <row r="991" spans="1:23" x14ac:dyDescent="0.2">
      <c r="A991" s="2" t="s">
        <v>502</v>
      </c>
      <c r="B991" s="2" t="s">
        <v>503</v>
      </c>
      <c r="C991" s="2" t="s">
        <v>504</v>
      </c>
      <c r="D991" s="2" t="s">
        <v>505</v>
      </c>
      <c r="E991" s="2" t="s">
        <v>101</v>
      </c>
      <c r="F991" s="2" t="s">
        <v>102</v>
      </c>
      <c r="G991" s="2" t="s">
        <v>471</v>
      </c>
      <c r="H991" s="2">
        <v>3</v>
      </c>
      <c r="I991" s="2" t="s">
        <v>473</v>
      </c>
      <c r="J991" s="2" t="s">
        <v>43</v>
      </c>
      <c r="K991" s="2">
        <v>2015</v>
      </c>
      <c r="W991" s="5" t="str" cm="1">
        <f t="array" ref="W991">_xlfn.TEXTJOIN(", ",TRUE, IF(COUNTIF(G991,"*"&amp;Afferenti!$A$1:'Afferenti'!$A$46&amp;"*"), Afferenti!$A$1:'Afferenti'!$A$46, ""))</f>
        <v>FOSSI, MARSILI, PANTI</v>
      </c>
    </row>
    <row r="992" spans="1:23" x14ac:dyDescent="0.2">
      <c r="A992" s="2" t="s">
        <v>502</v>
      </c>
      <c r="B992" s="2" t="s">
        <v>503</v>
      </c>
      <c r="C992" s="2" t="s">
        <v>504</v>
      </c>
      <c r="D992" s="2" t="s">
        <v>505</v>
      </c>
      <c r="E992" s="2" t="s">
        <v>101</v>
      </c>
      <c r="F992" s="2" t="s">
        <v>102</v>
      </c>
      <c r="G992" s="2" t="s">
        <v>136</v>
      </c>
      <c r="H992" s="2">
        <v>4</v>
      </c>
      <c r="I992" s="2" t="s">
        <v>137</v>
      </c>
      <c r="J992" s="2" t="s">
        <v>109</v>
      </c>
      <c r="K992" s="2">
        <v>2017</v>
      </c>
      <c r="W992" s="5" t="str" cm="1">
        <f t="array" ref="W992">_xlfn.TEXTJOIN(", ",TRUE, IF(COUNTIF(G992,"*"&amp;Afferenti!$A$1:'Afferenti'!$A$46&amp;"*"), Afferenti!$A$1:'Afferenti'!$A$46, ""))</f>
        <v>FOSSI, PANTI</v>
      </c>
    </row>
    <row r="993" spans="1:23" x14ac:dyDescent="0.2">
      <c r="A993" s="2" t="s">
        <v>502</v>
      </c>
      <c r="B993" s="2" t="s">
        <v>503</v>
      </c>
      <c r="C993" s="2" t="s">
        <v>504</v>
      </c>
      <c r="D993" s="2" t="s">
        <v>505</v>
      </c>
      <c r="E993" s="2" t="s">
        <v>101</v>
      </c>
      <c r="F993" s="2" t="s">
        <v>102</v>
      </c>
      <c r="G993" s="2" t="s">
        <v>138</v>
      </c>
      <c r="H993" s="2">
        <v>4</v>
      </c>
      <c r="I993" s="2" t="s">
        <v>139</v>
      </c>
      <c r="J993" s="2" t="s">
        <v>109</v>
      </c>
      <c r="K993" s="2">
        <v>2018</v>
      </c>
      <c r="W993" s="5" t="str" cm="1">
        <f t="array" ref="W993">_xlfn.TEXTJOIN(", ",TRUE, IF(COUNTIF(G993,"*"&amp;Afferenti!$A$1:'Afferenti'!$A$46&amp;"*"), Afferenti!$A$1:'Afferenti'!$A$46, ""))</f>
        <v>FOSSI, PANTI</v>
      </c>
    </row>
    <row r="994" spans="1:23" x14ac:dyDescent="0.2">
      <c r="A994" s="2" t="s">
        <v>502</v>
      </c>
      <c r="B994" s="2" t="s">
        <v>503</v>
      </c>
      <c r="C994" s="2" t="s">
        <v>504</v>
      </c>
      <c r="D994" s="2" t="s">
        <v>505</v>
      </c>
      <c r="E994" s="2" t="s">
        <v>101</v>
      </c>
      <c r="F994" s="2" t="s">
        <v>102</v>
      </c>
      <c r="G994" s="2" t="s">
        <v>140</v>
      </c>
      <c r="H994" s="2">
        <v>4</v>
      </c>
      <c r="I994" s="2" t="s">
        <v>141</v>
      </c>
      <c r="J994" s="2" t="s">
        <v>109</v>
      </c>
      <c r="K994" s="2">
        <v>2019</v>
      </c>
      <c r="W994" s="5" t="str" cm="1">
        <f t="array" ref="W994">_xlfn.TEXTJOIN(", ",TRUE, IF(COUNTIF(G994,"*"&amp;Afferenti!$A$1:'Afferenti'!$A$46&amp;"*"), Afferenti!$A$1:'Afferenti'!$A$46, ""))</f>
        <v>FOSSI, PANTI</v>
      </c>
    </row>
    <row r="995" spans="1:23" x14ac:dyDescent="0.2">
      <c r="A995" s="2" t="s">
        <v>502</v>
      </c>
      <c r="B995" s="2" t="s">
        <v>503</v>
      </c>
      <c r="C995" s="2" t="s">
        <v>504</v>
      </c>
      <c r="D995" s="2" t="s">
        <v>505</v>
      </c>
      <c r="E995" s="2" t="s">
        <v>101</v>
      </c>
      <c r="F995" s="2" t="s">
        <v>102</v>
      </c>
      <c r="G995" s="2" t="s">
        <v>144</v>
      </c>
      <c r="H995" s="2">
        <v>4</v>
      </c>
      <c r="I995" s="2" t="s">
        <v>145</v>
      </c>
      <c r="J995" s="2" t="s">
        <v>43</v>
      </c>
      <c r="K995" s="2">
        <v>2016</v>
      </c>
      <c r="W995" s="5" t="str" cm="1">
        <f t="array" ref="W995">_xlfn.TEXTJOIN(", ",TRUE, IF(COUNTIF(G995,"*"&amp;Afferenti!$A$1:'Afferenti'!$A$46&amp;"*"), Afferenti!$A$1:'Afferenti'!$A$46, ""))</f>
        <v>FOSSI, MARSILI, PANTI</v>
      </c>
    </row>
    <row r="996" spans="1:23" x14ac:dyDescent="0.2">
      <c r="A996" s="2" t="s">
        <v>502</v>
      </c>
      <c r="B996" s="2" t="s">
        <v>503</v>
      </c>
      <c r="C996" s="2" t="s">
        <v>504</v>
      </c>
      <c r="D996" s="2" t="s">
        <v>505</v>
      </c>
      <c r="E996" s="2" t="s">
        <v>101</v>
      </c>
      <c r="F996" s="2" t="s">
        <v>102</v>
      </c>
      <c r="G996" s="2" t="s">
        <v>146</v>
      </c>
      <c r="H996" s="2">
        <v>4</v>
      </c>
      <c r="I996" s="2" t="s">
        <v>147</v>
      </c>
      <c r="J996" s="2" t="s">
        <v>43</v>
      </c>
      <c r="K996" s="2">
        <v>2016</v>
      </c>
      <c r="W996" s="5" t="str" cm="1">
        <f t="array" ref="W996">_xlfn.TEXTJOIN(", ",TRUE, IF(COUNTIF(G996,"*"&amp;Afferenti!$A$1:'Afferenti'!$A$46&amp;"*"), Afferenti!$A$1:'Afferenti'!$A$46, ""))</f>
        <v>FOSSI, MARSILI, PANTI</v>
      </c>
    </row>
    <row r="997" spans="1:23" x14ac:dyDescent="0.2">
      <c r="A997" s="2" t="s">
        <v>502</v>
      </c>
      <c r="B997" s="2" t="s">
        <v>503</v>
      </c>
      <c r="C997" s="2" t="s">
        <v>504</v>
      </c>
      <c r="D997" s="2" t="s">
        <v>505</v>
      </c>
      <c r="E997" s="2" t="s">
        <v>101</v>
      </c>
      <c r="F997" s="2" t="s">
        <v>102</v>
      </c>
      <c r="G997" s="2" t="s">
        <v>148</v>
      </c>
      <c r="H997" s="2">
        <v>4</v>
      </c>
      <c r="I997" s="2" t="s">
        <v>149</v>
      </c>
      <c r="J997" s="2" t="s">
        <v>92</v>
      </c>
      <c r="K997" s="2">
        <v>2017</v>
      </c>
      <c r="W997" s="5" t="str" cm="1">
        <f t="array" ref="W997">_xlfn.TEXTJOIN(", ",TRUE, IF(COUNTIF(G997,"*"&amp;Afferenti!$A$1:'Afferenti'!$A$46&amp;"*"), Afferenti!$A$1:'Afferenti'!$A$46, ""))</f>
        <v>FOSSI, MARSILI, PANTI</v>
      </c>
    </row>
    <row r="998" spans="1:23" x14ac:dyDescent="0.2">
      <c r="A998" s="2" t="s">
        <v>502</v>
      </c>
      <c r="B998" s="2" t="s">
        <v>503</v>
      </c>
      <c r="C998" s="2" t="s">
        <v>504</v>
      </c>
      <c r="D998" s="2" t="s">
        <v>505</v>
      </c>
      <c r="E998" s="2" t="s">
        <v>101</v>
      </c>
      <c r="F998" s="2" t="s">
        <v>102</v>
      </c>
      <c r="G998" s="2" t="s">
        <v>150</v>
      </c>
      <c r="H998" s="2">
        <v>4</v>
      </c>
      <c r="I998" s="2" t="s">
        <v>151</v>
      </c>
      <c r="J998" s="2" t="s">
        <v>43</v>
      </c>
      <c r="K998" s="2">
        <v>2016</v>
      </c>
      <c r="W998" s="5" t="str" cm="1">
        <f t="array" ref="W998">_xlfn.TEXTJOIN(", ",TRUE, IF(COUNTIF(G998,"*"&amp;Afferenti!$A$1:'Afferenti'!$A$46&amp;"*"), Afferenti!$A$1:'Afferenti'!$A$46, ""))</f>
        <v>FOSSI, MARSILI, PANTI</v>
      </c>
    </row>
    <row r="999" spans="1:23" x14ac:dyDescent="0.2">
      <c r="A999" s="2" t="s">
        <v>502</v>
      </c>
      <c r="B999" s="2" t="s">
        <v>503</v>
      </c>
      <c r="C999" s="2" t="s">
        <v>504</v>
      </c>
      <c r="D999" s="2" t="s">
        <v>505</v>
      </c>
      <c r="E999" s="2" t="s">
        <v>101</v>
      </c>
      <c r="F999" s="2" t="s">
        <v>102</v>
      </c>
      <c r="G999" s="2" t="s">
        <v>152</v>
      </c>
      <c r="H999" s="2">
        <v>4</v>
      </c>
      <c r="I999" s="2" t="s">
        <v>153</v>
      </c>
      <c r="J999" s="2" t="s">
        <v>11</v>
      </c>
      <c r="K999" s="2">
        <v>2015</v>
      </c>
      <c r="L999" s="2" t="s">
        <v>154</v>
      </c>
      <c r="M999" s="2">
        <v>70</v>
      </c>
      <c r="N999" s="2">
        <v>3.581</v>
      </c>
      <c r="O999" s="2" t="s">
        <v>13</v>
      </c>
      <c r="P999" s="2">
        <v>3.4000000000000002E-2</v>
      </c>
      <c r="Q999" s="2" t="s">
        <v>13</v>
      </c>
      <c r="R999" s="2">
        <v>64</v>
      </c>
      <c r="S999" s="2">
        <v>6.26</v>
      </c>
      <c r="T999" s="2" t="s">
        <v>13</v>
      </c>
      <c r="U999" s="2">
        <v>31.777999999999999</v>
      </c>
      <c r="V999" s="2" t="s">
        <v>14</v>
      </c>
      <c r="W999" s="5" t="str" cm="1">
        <f t="array" ref="W999">_xlfn.TEXTJOIN(", ",TRUE, IF(COUNTIF(G999,"*"&amp;Afferenti!$A$1:'Afferenti'!$A$46&amp;"*"), Afferenti!$A$1:'Afferenti'!$A$46, ""))</f>
        <v>FOSSI, PANTI</v>
      </c>
    </row>
    <row r="1000" spans="1:23" x14ac:dyDescent="0.2">
      <c r="A1000" s="2" t="s">
        <v>502</v>
      </c>
      <c r="B1000" s="2" t="s">
        <v>503</v>
      </c>
      <c r="C1000" s="2" t="s">
        <v>504</v>
      </c>
      <c r="D1000" s="2" t="s">
        <v>505</v>
      </c>
      <c r="E1000" s="2" t="s">
        <v>101</v>
      </c>
      <c r="F1000" s="2" t="s">
        <v>102</v>
      </c>
      <c r="G1000" s="2" t="s">
        <v>157</v>
      </c>
      <c r="H1000" s="2">
        <v>5</v>
      </c>
      <c r="I1000" s="2" t="s">
        <v>158</v>
      </c>
      <c r="J1000" s="2" t="s">
        <v>109</v>
      </c>
      <c r="K1000" s="2">
        <v>2018</v>
      </c>
      <c r="W1000" s="5" t="str" cm="1">
        <f t="array" ref="W1000">_xlfn.TEXTJOIN(", ",TRUE, IF(COUNTIF(G1000,"*"&amp;Afferenti!$A$1:'Afferenti'!$A$46&amp;"*"), Afferenti!$A$1:'Afferenti'!$A$46, ""))</f>
        <v>FOSSI, PANTI</v>
      </c>
    </row>
    <row r="1001" spans="1:23" x14ac:dyDescent="0.2">
      <c r="A1001" s="2" t="s">
        <v>502</v>
      </c>
      <c r="B1001" s="2" t="s">
        <v>503</v>
      </c>
      <c r="C1001" s="2" t="s">
        <v>504</v>
      </c>
      <c r="D1001" s="2" t="s">
        <v>505</v>
      </c>
      <c r="E1001" s="2" t="s">
        <v>101</v>
      </c>
      <c r="F1001" s="2" t="s">
        <v>102</v>
      </c>
      <c r="G1001" s="2" t="s">
        <v>159</v>
      </c>
      <c r="H1001" s="2">
        <v>5</v>
      </c>
      <c r="I1001" s="2" t="s">
        <v>160</v>
      </c>
      <c r="J1001" s="2" t="s">
        <v>11</v>
      </c>
      <c r="K1001" s="2">
        <v>2017</v>
      </c>
      <c r="L1001" s="2" t="s">
        <v>161</v>
      </c>
      <c r="M1001" s="2">
        <v>79</v>
      </c>
      <c r="N1001" s="2">
        <v>0.66500000000000004</v>
      </c>
      <c r="O1001" s="2" t="s">
        <v>13</v>
      </c>
      <c r="P1001" s="2">
        <v>13.551</v>
      </c>
      <c r="Q1001" s="2" t="s">
        <v>13</v>
      </c>
      <c r="R1001" s="2">
        <v>63</v>
      </c>
      <c r="S1001" s="2">
        <v>0.49</v>
      </c>
      <c r="T1001" s="2" t="s">
        <v>13</v>
      </c>
      <c r="U1001" s="2">
        <v>12.275449</v>
      </c>
      <c r="V1001" s="2" t="s">
        <v>13</v>
      </c>
      <c r="W1001" s="5" t="str" cm="1">
        <f t="array" ref="W1001">_xlfn.TEXTJOIN(", ",TRUE, IF(COUNTIF(G1001,"*"&amp;Afferenti!$A$1:'Afferenti'!$A$46&amp;"*"), Afferenti!$A$1:'Afferenti'!$A$46, ""))</f>
        <v>FOSSI, MARSILI, PANTI</v>
      </c>
    </row>
    <row r="1002" spans="1:23" x14ac:dyDescent="0.2">
      <c r="A1002" s="2" t="s">
        <v>502</v>
      </c>
      <c r="B1002" s="2" t="s">
        <v>503</v>
      </c>
      <c r="C1002" s="2" t="s">
        <v>504</v>
      </c>
      <c r="D1002" s="2" t="s">
        <v>505</v>
      </c>
      <c r="E1002" s="2" t="s">
        <v>101</v>
      </c>
      <c r="F1002" s="2" t="s">
        <v>102</v>
      </c>
      <c r="G1002" s="2" t="s">
        <v>162</v>
      </c>
      <c r="H1002" s="2">
        <v>5</v>
      </c>
      <c r="I1002" s="2" t="s">
        <v>163</v>
      </c>
      <c r="J1002" s="2" t="s">
        <v>11</v>
      </c>
      <c r="K1002" s="2">
        <v>2018</v>
      </c>
      <c r="L1002" s="2" t="s">
        <v>126</v>
      </c>
      <c r="M1002" s="2">
        <v>225</v>
      </c>
      <c r="N1002" s="2">
        <v>1.681</v>
      </c>
      <c r="O1002" s="2" t="s">
        <v>13</v>
      </c>
      <c r="P1002" s="2">
        <v>4.2610000000000001</v>
      </c>
      <c r="Q1002" s="2" t="s">
        <v>13</v>
      </c>
      <c r="R1002" s="2">
        <v>181</v>
      </c>
      <c r="S1002" s="2">
        <v>7.61</v>
      </c>
      <c r="T1002" s="2" t="s">
        <v>13</v>
      </c>
      <c r="U1002" s="2">
        <v>9.7609560000000002</v>
      </c>
      <c r="V1002" s="2" t="s">
        <v>13</v>
      </c>
      <c r="W1002" s="5" t="str" cm="1">
        <f t="array" ref="W1002">_xlfn.TEXTJOIN(", ",TRUE, IF(COUNTIF(G1002,"*"&amp;Afferenti!$A$1:'Afferenti'!$A$46&amp;"*"), Afferenti!$A$1:'Afferenti'!$A$46, ""))</f>
        <v>CALIANI, CASINI, FOSSI, PANTI</v>
      </c>
    </row>
    <row r="1003" spans="1:23" x14ac:dyDescent="0.2">
      <c r="A1003" s="2" t="s">
        <v>502</v>
      </c>
      <c r="B1003" s="2" t="s">
        <v>503</v>
      </c>
      <c r="C1003" s="2" t="s">
        <v>504</v>
      </c>
      <c r="D1003" s="2" t="s">
        <v>505</v>
      </c>
      <c r="E1003" s="2" t="s">
        <v>101</v>
      </c>
      <c r="F1003" s="2" t="s">
        <v>102</v>
      </c>
      <c r="G1003" s="2" t="s">
        <v>164</v>
      </c>
      <c r="H1003" s="2">
        <v>5</v>
      </c>
      <c r="I1003" s="2" t="s">
        <v>165</v>
      </c>
      <c r="J1003" s="2" t="s">
        <v>43</v>
      </c>
      <c r="K1003" s="2">
        <v>2015</v>
      </c>
      <c r="W1003" s="5" t="str" cm="1">
        <f t="array" ref="W1003">_xlfn.TEXTJOIN(", ",TRUE, IF(COUNTIF(G1003,"*"&amp;Afferenti!$A$1:'Afferenti'!$A$46&amp;"*"), Afferenti!$A$1:'Afferenti'!$A$46, ""))</f>
        <v>CALIANI, FOSSI, PANTI</v>
      </c>
    </row>
    <row r="1004" spans="1:23" x14ac:dyDescent="0.2">
      <c r="A1004" s="2" t="s">
        <v>502</v>
      </c>
      <c r="B1004" s="2" t="s">
        <v>503</v>
      </c>
      <c r="C1004" s="2" t="s">
        <v>504</v>
      </c>
      <c r="D1004" s="2" t="s">
        <v>505</v>
      </c>
      <c r="E1004" s="2" t="s">
        <v>101</v>
      </c>
      <c r="F1004" s="2" t="s">
        <v>102</v>
      </c>
      <c r="G1004" s="2" t="s">
        <v>166</v>
      </c>
      <c r="H1004" s="2">
        <v>5</v>
      </c>
      <c r="I1004" s="2" t="s">
        <v>167</v>
      </c>
      <c r="J1004" s="2" t="s">
        <v>43</v>
      </c>
      <c r="K1004" s="2">
        <v>2015</v>
      </c>
      <c r="W1004" s="5" t="str" cm="1">
        <f t="array" ref="W1004">_xlfn.TEXTJOIN(", ",TRUE, IF(COUNTIF(G1004,"*"&amp;Afferenti!$A$1:'Afferenti'!$A$46&amp;"*"), Afferenti!$A$1:'Afferenti'!$A$46, ""))</f>
        <v>CALIANI, FOSSI, MARSILI, PANTI</v>
      </c>
    </row>
    <row r="1005" spans="1:23" x14ac:dyDescent="0.2">
      <c r="A1005" s="2" t="s">
        <v>502</v>
      </c>
      <c r="B1005" s="2" t="s">
        <v>503</v>
      </c>
      <c r="C1005" s="2" t="s">
        <v>504</v>
      </c>
      <c r="D1005" s="2" t="s">
        <v>505</v>
      </c>
      <c r="E1005" s="2" t="s">
        <v>101</v>
      </c>
      <c r="F1005" s="2" t="s">
        <v>102</v>
      </c>
      <c r="G1005" s="2" t="s">
        <v>168</v>
      </c>
      <c r="H1005" s="2">
        <v>5</v>
      </c>
      <c r="I1005" s="2" t="s">
        <v>169</v>
      </c>
      <c r="J1005" s="2" t="s">
        <v>11</v>
      </c>
      <c r="K1005" s="2">
        <v>2017</v>
      </c>
      <c r="L1005" s="2" t="s">
        <v>122</v>
      </c>
      <c r="M1005" s="2">
        <v>144</v>
      </c>
      <c r="N1005" s="2">
        <v>0.312</v>
      </c>
      <c r="O1005" s="2" t="s">
        <v>13</v>
      </c>
      <c r="P1005" s="2">
        <v>24.942</v>
      </c>
      <c r="Q1005" s="2" t="s">
        <v>13</v>
      </c>
      <c r="R1005" s="2">
        <v>133</v>
      </c>
      <c r="S1005" s="2">
        <v>0.48</v>
      </c>
      <c r="T1005" s="2" t="s">
        <v>13</v>
      </c>
      <c r="W1005" s="5" t="str" cm="1">
        <f t="array" ref="W1005">_xlfn.TEXTJOIN(", ",TRUE, IF(COUNTIF(G1005,"*"&amp;Afferenti!$A$1:'Afferenti'!$A$46&amp;"*"), Afferenti!$A$1:'Afferenti'!$A$46, ""))</f>
        <v>FOSSI, MARSILI, PANTI</v>
      </c>
    </row>
    <row r="1006" spans="1:23" x14ac:dyDescent="0.2">
      <c r="A1006" s="2" t="s">
        <v>502</v>
      </c>
      <c r="B1006" s="2" t="s">
        <v>503</v>
      </c>
      <c r="C1006" s="2" t="s">
        <v>504</v>
      </c>
      <c r="D1006" s="2" t="s">
        <v>505</v>
      </c>
      <c r="E1006" s="2" t="s">
        <v>101</v>
      </c>
      <c r="F1006" s="2" t="s">
        <v>102</v>
      </c>
      <c r="G1006" s="2" t="s">
        <v>170</v>
      </c>
      <c r="H1006" s="2">
        <v>5</v>
      </c>
      <c r="I1006" s="2" t="s">
        <v>171</v>
      </c>
      <c r="J1006" s="2" t="s">
        <v>43</v>
      </c>
      <c r="K1006" s="2">
        <v>2015</v>
      </c>
      <c r="W1006" s="5" t="str" cm="1">
        <f t="array" ref="W1006">_xlfn.TEXTJOIN(", ",TRUE, IF(COUNTIF(G1006,"*"&amp;Afferenti!$A$1:'Afferenti'!$A$46&amp;"*"), Afferenti!$A$1:'Afferenti'!$A$46, ""))</f>
        <v>FOSSI, MARSILI, PANTI</v>
      </c>
    </row>
    <row r="1007" spans="1:23" x14ac:dyDescent="0.2">
      <c r="A1007" s="2" t="s">
        <v>502</v>
      </c>
      <c r="B1007" s="2" t="s">
        <v>503</v>
      </c>
      <c r="C1007" s="2" t="s">
        <v>504</v>
      </c>
      <c r="D1007" s="2" t="s">
        <v>505</v>
      </c>
      <c r="E1007" s="2" t="s">
        <v>101</v>
      </c>
      <c r="F1007" s="2" t="s">
        <v>102</v>
      </c>
      <c r="G1007" s="2" t="s">
        <v>172</v>
      </c>
      <c r="H1007" s="2">
        <v>5</v>
      </c>
      <c r="I1007" s="2" t="s">
        <v>173</v>
      </c>
      <c r="J1007" s="2" t="s">
        <v>43</v>
      </c>
      <c r="K1007" s="2">
        <v>2016</v>
      </c>
      <c r="W1007" s="5" t="str" cm="1">
        <f t="array" ref="W1007">_xlfn.TEXTJOIN(", ",TRUE, IF(COUNTIF(G1007,"*"&amp;Afferenti!$A$1:'Afferenti'!$A$46&amp;"*"), Afferenti!$A$1:'Afferenti'!$A$46, ""))</f>
        <v>FOSSI, MARSILI, PANTI</v>
      </c>
    </row>
    <row r="1008" spans="1:23" x14ac:dyDescent="0.2">
      <c r="A1008" s="2" t="s">
        <v>502</v>
      </c>
      <c r="B1008" s="2" t="s">
        <v>503</v>
      </c>
      <c r="C1008" s="2" t="s">
        <v>504</v>
      </c>
      <c r="D1008" s="2" t="s">
        <v>505</v>
      </c>
      <c r="E1008" s="2" t="s">
        <v>101</v>
      </c>
      <c r="F1008" s="2" t="s">
        <v>102</v>
      </c>
      <c r="G1008" s="2" t="s">
        <v>176</v>
      </c>
      <c r="H1008" s="2">
        <v>5</v>
      </c>
      <c r="I1008" s="2" t="s">
        <v>177</v>
      </c>
      <c r="J1008" s="2" t="s">
        <v>11</v>
      </c>
      <c r="K1008" s="2">
        <v>2017</v>
      </c>
      <c r="L1008" s="2" t="s">
        <v>178</v>
      </c>
      <c r="M1008" s="2">
        <v>92</v>
      </c>
      <c r="N1008" s="2">
        <v>2.0129999999999999</v>
      </c>
      <c r="O1008" s="2" t="s">
        <v>13</v>
      </c>
      <c r="P1008" s="2">
        <v>12.715999999999999</v>
      </c>
      <c r="Q1008" s="2" t="s">
        <v>13</v>
      </c>
      <c r="R1008" s="2">
        <v>79</v>
      </c>
      <c r="S1008" s="2">
        <v>0.88</v>
      </c>
      <c r="T1008" s="2" t="s">
        <v>13</v>
      </c>
      <c r="U1008" s="2">
        <v>38.721806000000001</v>
      </c>
      <c r="V1008" s="2" t="s">
        <v>14</v>
      </c>
      <c r="W1008" s="5" t="str" cm="1">
        <f t="array" ref="W1008">_xlfn.TEXTJOIN(", ",TRUE, IF(COUNTIF(G1008,"*"&amp;Afferenti!$A$1:'Afferenti'!$A$46&amp;"*"), Afferenti!$A$1:'Afferenti'!$A$46, ""))</f>
        <v>FOSSI, PANTI</v>
      </c>
    </row>
    <row r="1009" spans="1:23" x14ac:dyDescent="0.2">
      <c r="A1009" s="2" t="s">
        <v>502</v>
      </c>
      <c r="B1009" s="2" t="s">
        <v>503</v>
      </c>
      <c r="C1009" s="2" t="s">
        <v>504</v>
      </c>
      <c r="D1009" s="2" t="s">
        <v>505</v>
      </c>
      <c r="E1009" s="2" t="s">
        <v>101</v>
      </c>
      <c r="F1009" s="2" t="s">
        <v>102</v>
      </c>
      <c r="G1009" s="2" t="s">
        <v>181</v>
      </c>
      <c r="H1009" s="2">
        <v>6</v>
      </c>
      <c r="I1009" s="2" t="s">
        <v>182</v>
      </c>
      <c r="J1009" s="2" t="s">
        <v>43</v>
      </c>
      <c r="K1009" s="2">
        <v>2016</v>
      </c>
      <c r="W1009" s="5" t="str" cm="1">
        <f t="array" ref="W1009">_xlfn.TEXTJOIN(", ",TRUE, IF(COUNTIF(G1009,"*"&amp;Afferenti!$A$1:'Afferenti'!$A$46&amp;"*"), Afferenti!$A$1:'Afferenti'!$A$46, ""))</f>
        <v>FOSSI, MARSILI, PANTI</v>
      </c>
    </row>
    <row r="1010" spans="1:23" x14ac:dyDescent="0.2">
      <c r="A1010" s="2" t="s">
        <v>502</v>
      </c>
      <c r="B1010" s="2" t="s">
        <v>503</v>
      </c>
      <c r="C1010" s="2" t="s">
        <v>504</v>
      </c>
      <c r="D1010" s="2" t="s">
        <v>505</v>
      </c>
      <c r="E1010" s="2" t="s">
        <v>101</v>
      </c>
      <c r="F1010" s="2" t="s">
        <v>102</v>
      </c>
      <c r="G1010" s="2" t="s">
        <v>183</v>
      </c>
      <c r="H1010" s="2">
        <v>7</v>
      </c>
      <c r="I1010" s="2" t="s">
        <v>184</v>
      </c>
      <c r="J1010" s="2" t="s">
        <v>92</v>
      </c>
      <c r="K1010" s="2">
        <v>2017</v>
      </c>
      <c r="W1010" s="5" t="str" cm="1">
        <f t="array" ref="W1010">_xlfn.TEXTJOIN(", ",TRUE, IF(COUNTIF(G1010,"*"&amp;Afferenti!$A$1:'Afferenti'!$A$46&amp;"*"), Afferenti!$A$1:'Afferenti'!$A$46, ""))</f>
        <v>CALIANI, CASINI, FOSSI, PANTI</v>
      </c>
    </row>
    <row r="1011" spans="1:23" x14ac:dyDescent="0.2">
      <c r="A1011" s="2" t="s">
        <v>502</v>
      </c>
      <c r="B1011" s="2" t="s">
        <v>503</v>
      </c>
      <c r="C1011" s="2" t="s">
        <v>504</v>
      </c>
      <c r="D1011" s="2" t="s">
        <v>505</v>
      </c>
      <c r="E1011" s="2" t="s">
        <v>101</v>
      </c>
      <c r="F1011" s="2" t="s">
        <v>102</v>
      </c>
      <c r="G1011" s="2" t="s">
        <v>185</v>
      </c>
      <c r="H1011" s="2">
        <v>7</v>
      </c>
      <c r="I1011" s="2" t="s">
        <v>186</v>
      </c>
      <c r="J1011" s="2" t="s">
        <v>11</v>
      </c>
      <c r="K1011" s="2">
        <v>2018</v>
      </c>
      <c r="L1011" s="2" t="s">
        <v>105</v>
      </c>
      <c r="M1011" s="2">
        <v>124</v>
      </c>
      <c r="N1011" s="2">
        <v>0.46800000000000003</v>
      </c>
      <c r="O1011" s="2" t="s">
        <v>13</v>
      </c>
      <c r="P1011" s="2">
        <v>5.9180000000000001</v>
      </c>
      <c r="Q1011" s="2" t="s">
        <v>13</v>
      </c>
      <c r="R1011" s="2">
        <v>113</v>
      </c>
      <c r="S1011" s="2">
        <v>2.2000000000000002</v>
      </c>
      <c r="T1011" s="2" t="s">
        <v>13</v>
      </c>
      <c r="U1011" s="2">
        <v>4.1666664999999998</v>
      </c>
      <c r="V1011" s="2" t="s">
        <v>13</v>
      </c>
      <c r="W1011" s="5" t="str" cm="1">
        <f t="array" ref="W1011">_xlfn.TEXTJOIN(", ",TRUE, IF(COUNTIF(G1011,"*"&amp;Afferenti!$A$1:'Afferenti'!$A$46&amp;"*"), Afferenti!$A$1:'Afferenti'!$A$46, ""))</f>
        <v>CALIANI, FOSSI, PANTI</v>
      </c>
    </row>
    <row r="1012" spans="1:23" x14ac:dyDescent="0.2">
      <c r="A1012" s="2" t="s">
        <v>502</v>
      </c>
      <c r="B1012" s="2" t="s">
        <v>503</v>
      </c>
      <c r="C1012" s="2" t="s">
        <v>504</v>
      </c>
      <c r="D1012" s="2" t="s">
        <v>505</v>
      </c>
      <c r="E1012" s="2" t="s">
        <v>101</v>
      </c>
      <c r="F1012" s="2" t="s">
        <v>102</v>
      </c>
      <c r="G1012" s="2" t="s">
        <v>187</v>
      </c>
      <c r="H1012" s="2">
        <v>7</v>
      </c>
      <c r="I1012" s="2" t="s">
        <v>188</v>
      </c>
      <c r="J1012" s="2" t="s">
        <v>43</v>
      </c>
      <c r="K1012" s="2">
        <v>2015</v>
      </c>
      <c r="W1012" s="5" t="str" cm="1">
        <f t="array" ref="W1012">_xlfn.TEXTJOIN(", ",TRUE, IF(COUNTIF(G1012,"*"&amp;Afferenti!$A$1:'Afferenti'!$A$46&amp;"*"), Afferenti!$A$1:'Afferenti'!$A$46, ""))</f>
        <v>FOSSI, MARSILI, PANTI</v>
      </c>
    </row>
    <row r="1013" spans="1:23" x14ac:dyDescent="0.2">
      <c r="A1013" s="2" t="s">
        <v>502</v>
      </c>
      <c r="B1013" s="2" t="s">
        <v>503</v>
      </c>
      <c r="C1013" s="2" t="s">
        <v>504</v>
      </c>
      <c r="D1013" s="2" t="s">
        <v>505</v>
      </c>
      <c r="E1013" s="2" t="s">
        <v>101</v>
      </c>
      <c r="F1013" s="2" t="s">
        <v>102</v>
      </c>
      <c r="G1013" s="2" t="s">
        <v>189</v>
      </c>
      <c r="H1013" s="2">
        <v>9</v>
      </c>
      <c r="I1013" s="2" t="s">
        <v>190</v>
      </c>
      <c r="J1013" s="2" t="s">
        <v>43</v>
      </c>
      <c r="K1013" s="2">
        <v>2015</v>
      </c>
      <c r="W1013" s="5" t="str" cm="1">
        <f t="array" ref="W1013">_xlfn.TEXTJOIN(", ",TRUE, IF(COUNTIF(G1013,"*"&amp;Afferenti!$A$1:'Afferenti'!$A$46&amp;"*"), Afferenti!$A$1:'Afferenti'!$A$46, ""))</f>
        <v>CALIANI, FOSSI, MARSILI, PANTI</v>
      </c>
    </row>
    <row r="1014" spans="1:23" x14ac:dyDescent="0.2">
      <c r="A1014" s="2" t="s">
        <v>502</v>
      </c>
      <c r="B1014" s="2" t="s">
        <v>503</v>
      </c>
      <c r="C1014" s="2" t="s">
        <v>504</v>
      </c>
      <c r="D1014" s="2" t="s">
        <v>505</v>
      </c>
      <c r="E1014" s="2" t="s">
        <v>101</v>
      </c>
      <c r="F1014" s="2" t="s">
        <v>102</v>
      </c>
      <c r="G1014" s="2" t="s">
        <v>191</v>
      </c>
      <c r="H1014" s="2">
        <v>9</v>
      </c>
      <c r="I1014" s="2" t="s">
        <v>192</v>
      </c>
      <c r="J1014" s="2" t="s">
        <v>11</v>
      </c>
      <c r="K1014" s="2">
        <v>2016</v>
      </c>
      <c r="L1014" s="2" t="s">
        <v>126</v>
      </c>
      <c r="M1014" s="2">
        <v>270</v>
      </c>
      <c r="N1014" s="2">
        <v>0.192</v>
      </c>
      <c r="O1014" s="2" t="s">
        <v>13</v>
      </c>
      <c r="P1014" s="2">
        <v>11.727</v>
      </c>
      <c r="Q1014" s="2" t="s">
        <v>13</v>
      </c>
      <c r="R1014" s="2">
        <v>235</v>
      </c>
      <c r="S1014" s="2">
        <v>0.67</v>
      </c>
      <c r="T1014" s="2" t="s">
        <v>13</v>
      </c>
      <c r="U1014" s="2">
        <v>8.5152839999999994</v>
      </c>
      <c r="V1014" s="2" t="s">
        <v>13</v>
      </c>
      <c r="W1014" s="5" t="str" cm="1">
        <f t="array" ref="W1014">_xlfn.TEXTJOIN(", ",TRUE, IF(COUNTIF(G1014,"*"&amp;Afferenti!$A$1:'Afferenti'!$A$46&amp;"*"), Afferenti!$A$1:'Afferenti'!$A$46, ""))</f>
        <v>CALIANI, FOSSI, MARSILI, PANTI</v>
      </c>
    </row>
    <row r="1015" spans="1:23" x14ac:dyDescent="0.2">
      <c r="A1015" s="2" t="s">
        <v>1315</v>
      </c>
      <c r="B1015" s="2" t="s">
        <v>1068</v>
      </c>
      <c r="C1015" s="2" t="s">
        <v>1147</v>
      </c>
      <c r="E1015" s="2" t="s">
        <v>8</v>
      </c>
      <c r="F1015" s="2" t="s">
        <v>590</v>
      </c>
      <c r="G1015" s="2" t="s">
        <v>1316</v>
      </c>
      <c r="H1015" s="2">
        <v>1</v>
      </c>
      <c r="I1015" s="2" t="s">
        <v>1317</v>
      </c>
      <c r="J1015" s="2" t="s">
        <v>11</v>
      </c>
      <c r="K1015" s="2">
        <v>2017</v>
      </c>
      <c r="L1015" s="2" t="s">
        <v>1318</v>
      </c>
      <c r="M1015" s="2">
        <v>8</v>
      </c>
      <c r="N1015" s="2">
        <v>46.722000000000001</v>
      </c>
      <c r="O1015" s="2" t="s">
        <v>14</v>
      </c>
      <c r="P1015" s="2">
        <v>92.432000000000002</v>
      </c>
      <c r="Q1015" s="2" t="s">
        <v>33</v>
      </c>
      <c r="R1015" s="2">
        <v>7</v>
      </c>
      <c r="S1015" s="2">
        <v>8.26</v>
      </c>
      <c r="T1015" s="2" t="s">
        <v>13</v>
      </c>
      <c r="W1015" s="5" t="str" cm="1">
        <f t="array" ref="W1015">_xlfn.TEXTJOIN(", ",TRUE, IF(COUNTIF(G1015,"*"&amp;Afferenti!$A$1:'Afferenti'!$A$46&amp;"*"), Afferenti!$A$1:'Afferenti'!$A$46, ""))</f>
        <v>PAOLETTI</v>
      </c>
    </row>
    <row r="1016" spans="1:23" x14ac:dyDescent="0.2">
      <c r="A1016" s="2" t="s">
        <v>1315</v>
      </c>
      <c r="B1016" s="2" t="s">
        <v>1068</v>
      </c>
      <c r="C1016" s="2" t="s">
        <v>1147</v>
      </c>
      <c r="E1016" s="2" t="s">
        <v>8</v>
      </c>
      <c r="F1016" s="2" t="s">
        <v>590</v>
      </c>
      <c r="G1016" s="2" t="s">
        <v>1316</v>
      </c>
      <c r="H1016" s="2">
        <v>1</v>
      </c>
      <c r="I1016" s="2" t="s">
        <v>1319</v>
      </c>
      <c r="J1016" s="2" t="s">
        <v>11</v>
      </c>
      <c r="K1016" s="2">
        <v>2017</v>
      </c>
      <c r="L1016" s="2" t="s">
        <v>1318</v>
      </c>
      <c r="M1016" s="2">
        <v>5</v>
      </c>
      <c r="N1016" s="2">
        <v>57.487000000000002</v>
      </c>
      <c r="O1016" s="2" t="s">
        <v>26</v>
      </c>
      <c r="P1016" s="2">
        <v>92.433000000000007</v>
      </c>
      <c r="Q1016" s="2" t="s">
        <v>33</v>
      </c>
      <c r="R1016" s="2">
        <v>5</v>
      </c>
      <c r="W1016" s="5" t="str" cm="1">
        <f t="array" ref="W1016">_xlfn.TEXTJOIN(", ",TRUE, IF(COUNTIF(G1016,"*"&amp;Afferenti!$A$1:'Afferenti'!$A$46&amp;"*"), Afferenti!$A$1:'Afferenti'!$A$46, ""))</f>
        <v>PAOLETTI</v>
      </c>
    </row>
    <row r="1017" spans="1:23" x14ac:dyDescent="0.2">
      <c r="A1017" s="2" t="s">
        <v>1315</v>
      </c>
      <c r="B1017" s="2" t="s">
        <v>1068</v>
      </c>
      <c r="C1017" s="2" t="s">
        <v>1147</v>
      </c>
      <c r="E1017" s="2" t="s">
        <v>8</v>
      </c>
      <c r="F1017" s="2" t="s">
        <v>590</v>
      </c>
      <c r="G1017" s="2" t="s">
        <v>1316</v>
      </c>
      <c r="H1017" s="2">
        <v>1</v>
      </c>
      <c r="I1017" s="2" t="s">
        <v>1320</v>
      </c>
      <c r="J1017" s="2" t="s">
        <v>11</v>
      </c>
      <c r="K1017" s="2">
        <v>2017</v>
      </c>
      <c r="L1017" s="2" t="s">
        <v>1318</v>
      </c>
      <c r="M1017" s="2">
        <v>3</v>
      </c>
      <c r="N1017" s="2">
        <v>69.176000000000002</v>
      </c>
      <c r="O1017" s="2" t="s">
        <v>26</v>
      </c>
      <c r="P1017" s="2">
        <v>92.432000000000002</v>
      </c>
      <c r="Q1017" s="2" t="s">
        <v>33</v>
      </c>
      <c r="R1017" s="2">
        <v>3</v>
      </c>
      <c r="W1017" s="5" t="str" cm="1">
        <f t="array" ref="W1017">_xlfn.TEXTJOIN(", ",TRUE, IF(COUNTIF(G1017,"*"&amp;Afferenti!$A$1:'Afferenti'!$A$46&amp;"*"), Afferenti!$A$1:'Afferenti'!$A$46, ""))</f>
        <v>PAOLETTI</v>
      </c>
    </row>
    <row r="1018" spans="1:23" x14ac:dyDescent="0.2">
      <c r="A1018" s="2" t="s">
        <v>1315</v>
      </c>
      <c r="B1018" s="2" t="s">
        <v>1068</v>
      </c>
      <c r="C1018" s="2" t="s">
        <v>1147</v>
      </c>
      <c r="E1018" s="2" t="s">
        <v>8</v>
      </c>
      <c r="F1018" s="2" t="s">
        <v>590</v>
      </c>
      <c r="G1018" s="2" t="s">
        <v>1321</v>
      </c>
      <c r="H1018" s="2">
        <v>2</v>
      </c>
      <c r="I1018" s="2" t="s">
        <v>1322</v>
      </c>
      <c r="J1018" s="2" t="s">
        <v>11</v>
      </c>
      <c r="K1018" s="2">
        <v>2017</v>
      </c>
      <c r="L1018" s="2" t="s">
        <v>276</v>
      </c>
      <c r="M1018" s="2">
        <v>26</v>
      </c>
      <c r="N1018" s="2">
        <v>28.067</v>
      </c>
      <c r="O1018" s="2" t="s">
        <v>14</v>
      </c>
      <c r="P1018" s="2">
        <v>8.2000000000000003E-2</v>
      </c>
      <c r="Q1018" s="2" t="s">
        <v>13</v>
      </c>
      <c r="R1018" s="2">
        <v>22</v>
      </c>
      <c r="S1018" s="2">
        <v>31.58</v>
      </c>
      <c r="T1018" s="2" t="s">
        <v>14</v>
      </c>
      <c r="U1018" s="2">
        <v>8.3333329999999997</v>
      </c>
      <c r="V1018" s="2" t="s">
        <v>13</v>
      </c>
      <c r="W1018" s="5" t="str" cm="1">
        <f t="array" ref="W1018">_xlfn.TEXTJOIN(", ",TRUE, IF(COUNTIF(G1018,"*"&amp;Afferenti!$A$1:'Afferenti'!$A$46&amp;"*"), Afferenti!$A$1:'Afferenti'!$A$46, ""))</f>
        <v>PAOLETTI</v>
      </c>
    </row>
    <row r="1019" spans="1:23" x14ac:dyDescent="0.2">
      <c r="A1019" s="2" t="s">
        <v>1315</v>
      </c>
      <c r="B1019" s="2" t="s">
        <v>1068</v>
      </c>
      <c r="C1019" s="2" t="s">
        <v>1147</v>
      </c>
      <c r="E1019" s="2" t="s">
        <v>8</v>
      </c>
      <c r="F1019" s="2" t="s">
        <v>590</v>
      </c>
      <c r="G1019" s="2" t="s">
        <v>1323</v>
      </c>
      <c r="H1019" s="2">
        <v>3</v>
      </c>
      <c r="I1019" s="2" t="s">
        <v>1324</v>
      </c>
      <c r="J1019" s="2" t="s">
        <v>11</v>
      </c>
      <c r="K1019" s="2">
        <v>2017</v>
      </c>
      <c r="L1019" s="2" t="s">
        <v>1325</v>
      </c>
      <c r="M1019" s="2">
        <v>61</v>
      </c>
      <c r="N1019" s="2">
        <v>7.4039999999999999</v>
      </c>
      <c r="O1019" s="2" t="s">
        <v>13</v>
      </c>
      <c r="P1019" s="2">
        <v>19.658000000000001</v>
      </c>
      <c r="Q1019" s="2" t="s">
        <v>13</v>
      </c>
      <c r="R1019" s="2">
        <v>50</v>
      </c>
      <c r="W1019" s="5" t="str" cm="1">
        <f t="array" ref="W1019">_xlfn.TEXTJOIN(", ",TRUE, IF(COUNTIF(G1019,"*"&amp;Afferenti!$A$1:'Afferenti'!$A$46&amp;"*"), Afferenti!$A$1:'Afferenti'!$A$46, ""))</f>
        <v>PAOLETTI</v>
      </c>
    </row>
    <row r="1020" spans="1:23" x14ac:dyDescent="0.2">
      <c r="A1020" s="2" t="s">
        <v>1315</v>
      </c>
      <c r="B1020" s="2" t="s">
        <v>1068</v>
      </c>
      <c r="C1020" s="2" t="s">
        <v>1147</v>
      </c>
      <c r="E1020" s="2" t="s">
        <v>8</v>
      </c>
      <c r="F1020" s="2" t="s">
        <v>590</v>
      </c>
      <c r="G1020" s="2" t="s">
        <v>1323</v>
      </c>
      <c r="H1020" s="2">
        <v>3</v>
      </c>
      <c r="I1020" s="2" t="s">
        <v>1326</v>
      </c>
      <c r="J1020" s="2" t="s">
        <v>11</v>
      </c>
      <c r="K1020" s="2">
        <v>2016</v>
      </c>
      <c r="L1020" s="2" t="s">
        <v>1327</v>
      </c>
      <c r="M1020" s="2">
        <v>98</v>
      </c>
      <c r="N1020" s="2">
        <v>3.6509999999999998</v>
      </c>
      <c r="O1020" s="2" t="s">
        <v>13</v>
      </c>
      <c r="P1020" s="2">
        <v>35.734000000000002</v>
      </c>
      <c r="Q1020" s="2" t="s">
        <v>14</v>
      </c>
      <c r="R1020" s="2">
        <v>67</v>
      </c>
      <c r="W1020" s="5" t="str" cm="1">
        <f t="array" ref="W1020">_xlfn.TEXTJOIN(", ",TRUE, IF(COUNTIF(G1020,"*"&amp;Afferenti!$A$1:'Afferenti'!$A$46&amp;"*"), Afferenti!$A$1:'Afferenti'!$A$46, ""))</f>
        <v>PAOLETTI</v>
      </c>
    </row>
    <row r="1021" spans="1:23" x14ac:dyDescent="0.2">
      <c r="A1021" s="2" t="s">
        <v>1315</v>
      </c>
      <c r="B1021" s="2" t="s">
        <v>1068</v>
      </c>
      <c r="C1021" s="2" t="s">
        <v>1147</v>
      </c>
      <c r="E1021" s="2" t="s">
        <v>8</v>
      </c>
      <c r="F1021" s="2" t="s">
        <v>590</v>
      </c>
      <c r="G1021" s="2" t="s">
        <v>1323</v>
      </c>
      <c r="H1021" s="2">
        <v>3</v>
      </c>
      <c r="I1021" s="2" t="s">
        <v>1328</v>
      </c>
      <c r="J1021" s="2" t="s">
        <v>11</v>
      </c>
      <c r="K1021" s="2">
        <v>2017</v>
      </c>
      <c r="L1021" s="2" t="s">
        <v>1327</v>
      </c>
      <c r="M1021" s="2">
        <v>23</v>
      </c>
      <c r="N1021" s="2">
        <v>30.515000000000001</v>
      </c>
      <c r="O1021" s="2" t="s">
        <v>14</v>
      </c>
      <c r="P1021" s="2">
        <v>40.335999999999999</v>
      </c>
      <c r="Q1021" s="2" t="s">
        <v>14</v>
      </c>
      <c r="R1021" s="2">
        <v>22</v>
      </c>
      <c r="S1021" s="2">
        <v>31.58</v>
      </c>
      <c r="T1021" s="2" t="s">
        <v>14</v>
      </c>
      <c r="U1021" s="2">
        <v>14.393939</v>
      </c>
      <c r="V1021" s="2" t="s">
        <v>13</v>
      </c>
      <c r="W1021" s="5" t="str" cm="1">
        <f t="array" ref="W1021">_xlfn.TEXTJOIN(", ",TRUE, IF(COUNTIF(G1021,"*"&amp;Afferenti!$A$1:'Afferenti'!$A$46&amp;"*"), Afferenti!$A$1:'Afferenti'!$A$46, ""))</f>
        <v>PAOLETTI</v>
      </c>
    </row>
    <row r="1022" spans="1:23" x14ac:dyDescent="0.2">
      <c r="A1022" s="2" t="s">
        <v>1315</v>
      </c>
      <c r="B1022" s="2" t="s">
        <v>1068</v>
      </c>
      <c r="C1022" s="2" t="s">
        <v>1147</v>
      </c>
      <c r="E1022" s="2" t="s">
        <v>8</v>
      </c>
      <c r="F1022" s="2" t="s">
        <v>590</v>
      </c>
      <c r="G1022" s="2" t="s">
        <v>1323</v>
      </c>
      <c r="H1022" s="2">
        <v>3</v>
      </c>
      <c r="I1022" s="2" t="s">
        <v>1329</v>
      </c>
      <c r="J1022" s="2" t="s">
        <v>11</v>
      </c>
      <c r="K1022" s="2">
        <v>2015</v>
      </c>
      <c r="L1022" s="2" t="s">
        <v>1327</v>
      </c>
      <c r="M1022" s="2">
        <v>96</v>
      </c>
      <c r="N1022" s="2">
        <v>4.915</v>
      </c>
      <c r="O1022" s="2" t="s">
        <v>13</v>
      </c>
      <c r="P1022" s="2">
        <v>36.777999999999999</v>
      </c>
      <c r="Q1022" s="2" t="s">
        <v>14</v>
      </c>
      <c r="R1022" s="2">
        <v>85</v>
      </c>
      <c r="W1022" s="5" t="str" cm="1">
        <f t="array" ref="W1022">_xlfn.TEXTJOIN(", ",TRUE, IF(COUNTIF(G1022,"*"&amp;Afferenti!$A$1:'Afferenti'!$A$46&amp;"*"), Afferenti!$A$1:'Afferenti'!$A$46, ""))</f>
        <v>PAOLETTI</v>
      </c>
    </row>
    <row r="1023" spans="1:23" x14ac:dyDescent="0.2">
      <c r="A1023" s="2" t="s">
        <v>1315</v>
      </c>
      <c r="B1023" s="2" t="s">
        <v>1068</v>
      </c>
      <c r="C1023" s="2" t="s">
        <v>1147</v>
      </c>
      <c r="E1023" s="2" t="s">
        <v>8</v>
      </c>
      <c r="F1023" s="2" t="s">
        <v>590</v>
      </c>
      <c r="G1023" s="2" t="s">
        <v>1323</v>
      </c>
      <c r="H1023" s="2">
        <v>3</v>
      </c>
      <c r="I1023" s="2" t="s">
        <v>1330</v>
      </c>
      <c r="J1023" s="2" t="s">
        <v>11</v>
      </c>
      <c r="K1023" s="2">
        <v>2016</v>
      </c>
      <c r="L1023" s="2" t="s">
        <v>1327</v>
      </c>
      <c r="M1023" s="2">
        <v>12</v>
      </c>
      <c r="N1023" s="2">
        <v>53.968000000000004</v>
      </c>
      <c r="O1023" s="2" t="s">
        <v>26</v>
      </c>
      <c r="P1023" s="2">
        <v>35.734000000000002</v>
      </c>
      <c r="Q1023" s="2" t="s">
        <v>14</v>
      </c>
      <c r="R1023" s="2">
        <v>11</v>
      </c>
      <c r="W1023" s="5" t="str" cm="1">
        <f t="array" ref="W1023">_xlfn.TEXTJOIN(", ",TRUE, IF(COUNTIF(G1023,"*"&amp;Afferenti!$A$1:'Afferenti'!$A$46&amp;"*"), Afferenti!$A$1:'Afferenti'!$A$46, ""))</f>
        <v>PAOLETTI</v>
      </c>
    </row>
    <row r="1024" spans="1:23" x14ac:dyDescent="0.2">
      <c r="A1024" s="2" t="s">
        <v>1315</v>
      </c>
      <c r="B1024" s="2" t="s">
        <v>1068</v>
      </c>
      <c r="C1024" s="2" t="s">
        <v>1147</v>
      </c>
      <c r="E1024" s="2" t="s">
        <v>8</v>
      </c>
      <c r="F1024" s="2" t="s">
        <v>590</v>
      </c>
      <c r="G1024" s="2" t="s">
        <v>1331</v>
      </c>
      <c r="H1024" s="2">
        <v>3</v>
      </c>
      <c r="I1024" s="2" t="s">
        <v>1332</v>
      </c>
      <c r="J1024" s="2" t="s">
        <v>11</v>
      </c>
      <c r="K1024" s="2">
        <v>2017</v>
      </c>
      <c r="L1024" s="2" t="s">
        <v>1318</v>
      </c>
      <c r="M1024" s="2">
        <v>0</v>
      </c>
      <c r="N1024" s="2">
        <v>89.962000000000003</v>
      </c>
      <c r="O1024" s="2" t="s">
        <v>33</v>
      </c>
      <c r="P1024" s="2">
        <v>92.432000000000002</v>
      </c>
      <c r="Q1024" s="2" t="s">
        <v>33</v>
      </c>
      <c r="R1024" s="2">
        <v>0</v>
      </c>
      <c r="S1024" s="2">
        <v>100</v>
      </c>
      <c r="T1024" s="2" t="s">
        <v>33</v>
      </c>
      <c r="W1024" s="5" t="str" cm="1">
        <f t="array" ref="W1024">_xlfn.TEXTJOIN(", ",TRUE, IF(COUNTIF(G1024,"*"&amp;Afferenti!$A$1:'Afferenti'!$A$46&amp;"*"), Afferenti!$A$1:'Afferenti'!$A$46, ""))</f>
        <v>PAOLETTI</v>
      </c>
    </row>
    <row r="1025" spans="1:23" x14ac:dyDescent="0.2">
      <c r="A1025" s="2" t="s">
        <v>1315</v>
      </c>
      <c r="B1025" s="2" t="s">
        <v>1068</v>
      </c>
      <c r="C1025" s="2" t="s">
        <v>1147</v>
      </c>
      <c r="E1025" s="2" t="s">
        <v>8</v>
      </c>
      <c r="F1025" s="2" t="s">
        <v>590</v>
      </c>
      <c r="G1025" s="2" t="s">
        <v>1333</v>
      </c>
      <c r="H1025" s="2">
        <v>3</v>
      </c>
      <c r="I1025" s="2" t="s">
        <v>1334</v>
      </c>
      <c r="J1025" s="2" t="s">
        <v>11</v>
      </c>
      <c r="K1025" s="2">
        <v>2015</v>
      </c>
      <c r="L1025" s="2" t="s">
        <v>274</v>
      </c>
      <c r="M1025" s="2">
        <v>54</v>
      </c>
      <c r="N1025" s="2">
        <v>13.696</v>
      </c>
      <c r="O1025" s="2" t="s">
        <v>13</v>
      </c>
      <c r="P1025" s="2">
        <v>2.1389999999999998</v>
      </c>
      <c r="Q1025" s="2" t="s">
        <v>13</v>
      </c>
      <c r="R1025" s="2">
        <v>44</v>
      </c>
      <c r="W1025" s="5" t="str" cm="1">
        <f t="array" ref="W1025">_xlfn.TEXTJOIN(", ",TRUE, IF(COUNTIF(G1025,"*"&amp;Afferenti!$A$1:'Afferenti'!$A$46&amp;"*"), Afferenti!$A$1:'Afferenti'!$A$46, ""))</f>
        <v>PAOLETTI</v>
      </c>
    </row>
    <row r="1026" spans="1:23" x14ac:dyDescent="0.2">
      <c r="A1026" s="2" t="s">
        <v>1315</v>
      </c>
      <c r="B1026" s="2" t="s">
        <v>1068</v>
      </c>
      <c r="C1026" s="2" t="s">
        <v>1147</v>
      </c>
      <c r="E1026" s="2" t="s">
        <v>8</v>
      </c>
      <c r="F1026" s="2" t="s">
        <v>590</v>
      </c>
      <c r="G1026" s="2" t="s">
        <v>1333</v>
      </c>
      <c r="H1026" s="2">
        <v>3</v>
      </c>
      <c r="I1026" s="2" t="s">
        <v>1335</v>
      </c>
      <c r="J1026" s="2" t="s">
        <v>11</v>
      </c>
      <c r="K1026" s="2">
        <v>2016</v>
      </c>
      <c r="L1026" s="2" t="s">
        <v>1336</v>
      </c>
      <c r="M1026" s="2">
        <v>260</v>
      </c>
      <c r="N1026" s="2">
        <v>3.0249999999999999</v>
      </c>
      <c r="O1026" s="2" t="s">
        <v>13</v>
      </c>
      <c r="P1026" s="2">
        <v>22.44</v>
      </c>
      <c r="Q1026" s="2" t="s">
        <v>13</v>
      </c>
      <c r="R1026" s="2">
        <v>233</v>
      </c>
      <c r="S1026" s="2">
        <v>0.46</v>
      </c>
      <c r="T1026" s="2" t="s">
        <v>13</v>
      </c>
      <c r="U1026" s="2">
        <v>19.841270000000002</v>
      </c>
      <c r="V1026" s="2" t="s">
        <v>13</v>
      </c>
      <c r="W1026" s="5" t="str" cm="1">
        <f t="array" ref="W1026">_xlfn.TEXTJOIN(", ",TRUE, IF(COUNTIF(G1026,"*"&amp;Afferenti!$A$1:'Afferenti'!$A$46&amp;"*"), Afferenti!$A$1:'Afferenti'!$A$46, ""))</f>
        <v>PAOLETTI</v>
      </c>
    </row>
    <row r="1027" spans="1:23" x14ac:dyDescent="0.2">
      <c r="A1027" s="2" t="s">
        <v>1315</v>
      </c>
      <c r="B1027" s="2" t="s">
        <v>1068</v>
      </c>
      <c r="C1027" s="2" t="s">
        <v>1147</v>
      </c>
      <c r="E1027" s="2" t="s">
        <v>8</v>
      </c>
      <c r="F1027" s="2" t="s">
        <v>590</v>
      </c>
      <c r="G1027" s="2" t="s">
        <v>1337</v>
      </c>
      <c r="H1027" s="2">
        <v>4</v>
      </c>
      <c r="I1027" s="2" t="s">
        <v>1338</v>
      </c>
      <c r="J1027" s="2" t="s">
        <v>11</v>
      </c>
      <c r="K1027" s="2">
        <v>2015</v>
      </c>
      <c r="L1027" s="2" t="s">
        <v>1325</v>
      </c>
      <c r="M1027" s="2">
        <v>14</v>
      </c>
      <c r="N1027" s="2">
        <v>52.7</v>
      </c>
      <c r="O1027" s="2" t="s">
        <v>26</v>
      </c>
      <c r="P1027" s="2">
        <v>21.486999999999998</v>
      </c>
      <c r="Q1027" s="2" t="s">
        <v>13</v>
      </c>
      <c r="R1027" s="2">
        <v>12</v>
      </c>
      <c r="S1027" s="2">
        <v>60.07</v>
      </c>
      <c r="T1027" s="2" t="s">
        <v>26</v>
      </c>
      <c r="U1027" s="2">
        <v>20.161000000000001</v>
      </c>
      <c r="V1027" s="2" t="s">
        <v>13</v>
      </c>
      <c r="W1027" s="5" t="str" cm="1">
        <f t="array" ref="W1027">_xlfn.TEXTJOIN(", ",TRUE, IF(COUNTIF(G1027,"*"&amp;Afferenti!$A$1:'Afferenti'!$A$46&amp;"*"), Afferenti!$A$1:'Afferenti'!$A$46, ""))</f>
        <v>PAOLETTI</v>
      </c>
    </row>
    <row r="1028" spans="1:23" x14ac:dyDescent="0.2">
      <c r="A1028" s="2" t="s">
        <v>1315</v>
      </c>
      <c r="B1028" s="2" t="s">
        <v>1068</v>
      </c>
      <c r="C1028" s="2" t="s">
        <v>1147</v>
      </c>
      <c r="E1028" s="2" t="s">
        <v>8</v>
      </c>
      <c r="F1028" s="2" t="s">
        <v>590</v>
      </c>
      <c r="G1028" s="2" t="s">
        <v>1339</v>
      </c>
      <c r="H1028" s="2">
        <v>4</v>
      </c>
      <c r="I1028" s="2" t="s">
        <v>1340</v>
      </c>
      <c r="J1028" s="2" t="s">
        <v>11</v>
      </c>
      <c r="K1028" s="2">
        <v>2016</v>
      </c>
      <c r="L1028" s="2" t="s">
        <v>242</v>
      </c>
      <c r="M1028" s="2">
        <v>388</v>
      </c>
      <c r="N1028" s="2">
        <v>0.24099999999999999</v>
      </c>
      <c r="O1028" s="2" t="s">
        <v>13</v>
      </c>
      <c r="P1028" s="2">
        <v>55.735999999999997</v>
      </c>
      <c r="Q1028" s="2" t="s">
        <v>26</v>
      </c>
      <c r="R1028" s="2">
        <v>245</v>
      </c>
      <c r="S1028" s="2">
        <v>0.43</v>
      </c>
      <c r="T1028" s="2" t="s">
        <v>13</v>
      </c>
      <c r="U1028" s="2">
        <v>27.777778999999999</v>
      </c>
      <c r="V1028" s="2" t="s">
        <v>14</v>
      </c>
      <c r="W1028" s="5" t="str" cm="1">
        <f t="array" ref="W1028">_xlfn.TEXTJOIN(", ",TRUE, IF(COUNTIF(G1028,"*"&amp;Afferenti!$A$1:'Afferenti'!$A$46&amp;"*"), Afferenti!$A$1:'Afferenti'!$A$46, ""))</f>
        <v>PAOLETTI</v>
      </c>
    </row>
    <row r="1029" spans="1:23" x14ac:dyDescent="0.2">
      <c r="A1029" s="2" t="s">
        <v>1315</v>
      </c>
      <c r="B1029" s="2" t="s">
        <v>1068</v>
      </c>
      <c r="C1029" s="2" t="s">
        <v>1147</v>
      </c>
      <c r="E1029" s="2" t="s">
        <v>8</v>
      </c>
      <c r="F1029" s="2" t="s">
        <v>590</v>
      </c>
      <c r="G1029" s="2" t="s">
        <v>1339</v>
      </c>
      <c r="H1029" s="2">
        <v>4</v>
      </c>
      <c r="I1029" s="2" t="s">
        <v>1341</v>
      </c>
      <c r="J1029" s="2" t="s">
        <v>11</v>
      </c>
      <c r="K1029" s="2">
        <v>2016</v>
      </c>
      <c r="L1029" s="2" t="s">
        <v>242</v>
      </c>
      <c r="M1029" s="2">
        <v>184</v>
      </c>
      <c r="N1029" s="2">
        <v>1.151</v>
      </c>
      <c r="O1029" s="2" t="s">
        <v>13</v>
      </c>
      <c r="P1029" s="2">
        <v>55.735999999999997</v>
      </c>
      <c r="Q1029" s="2" t="s">
        <v>26</v>
      </c>
      <c r="R1029" s="2">
        <v>123</v>
      </c>
      <c r="S1029" s="2">
        <v>1.55</v>
      </c>
      <c r="T1029" s="2" t="s">
        <v>13</v>
      </c>
      <c r="U1029" s="2">
        <v>27.777778999999999</v>
      </c>
      <c r="V1029" s="2" t="s">
        <v>14</v>
      </c>
      <c r="W1029" s="5" t="str" cm="1">
        <f t="array" ref="W1029">_xlfn.TEXTJOIN(", ",TRUE, IF(COUNTIF(G1029,"*"&amp;Afferenti!$A$1:'Afferenti'!$A$46&amp;"*"), Afferenti!$A$1:'Afferenti'!$A$46, ""))</f>
        <v>PAOLETTI</v>
      </c>
    </row>
    <row r="1030" spans="1:23" x14ac:dyDescent="0.2">
      <c r="A1030" s="2" t="s">
        <v>1315</v>
      </c>
      <c r="B1030" s="2" t="s">
        <v>1068</v>
      </c>
      <c r="C1030" s="2" t="s">
        <v>1147</v>
      </c>
      <c r="E1030" s="2" t="s">
        <v>8</v>
      </c>
      <c r="F1030" s="2" t="s">
        <v>590</v>
      </c>
      <c r="G1030" s="2" t="s">
        <v>1342</v>
      </c>
      <c r="H1030" s="2">
        <v>4</v>
      </c>
      <c r="I1030" s="2" t="s">
        <v>1343</v>
      </c>
      <c r="J1030" s="2" t="s">
        <v>11</v>
      </c>
      <c r="K1030" s="2">
        <v>2015</v>
      </c>
      <c r="L1030" s="2" t="s">
        <v>1327</v>
      </c>
      <c r="M1030" s="2">
        <v>13</v>
      </c>
      <c r="N1030" s="2">
        <v>55.151000000000003</v>
      </c>
      <c r="O1030" s="2" t="s">
        <v>26</v>
      </c>
      <c r="P1030" s="2">
        <v>36.777999999999999</v>
      </c>
      <c r="Q1030" s="2" t="s">
        <v>14</v>
      </c>
      <c r="R1030" s="2">
        <v>12</v>
      </c>
      <c r="S1030" s="2">
        <v>60.07</v>
      </c>
      <c r="T1030" s="2" t="s">
        <v>26</v>
      </c>
      <c r="W1030" s="5" t="str" cm="1">
        <f t="array" ref="W1030">_xlfn.TEXTJOIN(", ",TRUE, IF(COUNTIF(G1030,"*"&amp;Afferenti!$A$1:'Afferenti'!$A$46&amp;"*"), Afferenti!$A$1:'Afferenti'!$A$46, ""))</f>
        <v>PAOLETTI</v>
      </c>
    </row>
    <row r="1031" spans="1:23" x14ac:dyDescent="0.2">
      <c r="A1031" s="2" t="s">
        <v>1315</v>
      </c>
      <c r="B1031" s="2" t="s">
        <v>1068</v>
      </c>
      <c r="C1031" s="2" t="s">
        <v>1147</v>
      </c>
      <c r="E1031" s="2" t="s">
        <v>8</v>
      </c>
      <c r="F1031" s="2" t="s">
        <v>590</v>
      </c>
      <c r="G1031" s="2" t="s">
        <v>1342</v>
      </c>
      <c r="H1031" s="2">
        <v>4</v>
      </c>
      <c r="I1031" s="2" t="s">
        <v>1344</v>
      </c>
      <c r="J1031" s="2" t="s">
        <v>11</v>
      </c>
      <c r="K1031" s="2">
        <v>2016</v>
      </c>
      <c r="L1031" s="2" t="s">
        <v>1327</v>
      </c>
      <c r="M1031" s="2">
        <v>25</v>
      </c>
      <c r="N1031" s="2">
        <v>30.738</v>
      </c>
      <c r="O1031" s="2" t="s">
        <v>14</v>
      </c>
      <c r="P1031" s="2">
        <v>35.734000000000002</v>
      </c>
      <c r="Q1031" s="2" t="s">
        <v>14</v>
      </c>
      <c r="R1031" s="2">
        <v>10</v>
      </c>
      <c r="W1031" s="5" t="str" cm="1">
        <f t="array" ref="W1031">_xlfn.TEXTJOIN(", ",TRUE, IF(COUNTIF(G1031,"*"&amp;Afferenti!$A$1:'Afferenti'!$A$46&amp;"*"), Afferenti!$A$1:'Afferenti'!$A$46, ""))</f>
        <v>PAOLETTI</v>
      </c>
    </row>
    <row r="1032" spans="1:23" x14ac:dyDescent="0.2">
      <c r="A1032" s="2" t="s">
        <v>1315</v>
      </c>
      <c r="B1032" s="2" t="s">
        <v>1068</v>
      </c>
      <c r="C1032" s="2" t="s">
        <v>1147</v>
      </c>
      <c r="E1032" s="2" t="s">
        <v>8</v>
      </c>
      <c r="F1032" s="2" t="s">
        <v>590</v>
      </c>
      <c r="G1032" s="2" t="s">
        <v>1342</v>
      </c>
      <c r="H1032" s="2">
        <v>4</v>
      </c>
      <c r="I1032" s="2" t="s">
        <v>1345</v>
      </c>
      <c r="J1032" s="2" t="s">
        <v>11</v>
      </c>
      <c r="K1032" s="2">
        <v>2016</v>
      </c>
      <c r="L1032" s="2" t="s">
        <v>1325</v>
      </c>
      <c r="M1032" s="2">
        <v>13</v>
      </c>
      <c r="N1032" s="2">
        <v>51.521999999999998</v>
      </c>
      <c r="O1032" s="2" t="s">
        <v>26</v>
      </c>
      <c r="P1032" s="2">
        <v>19.346</v>
      </c>
      <c r="Q1032" s="2" t="s">
        <v>13</v>
      </c>
      <c r="R1032" s="2">
        <v>11</v>
      </c>
      <c r="S1032" s="2">
        <v>59.2</v>
      </c>
      <c r="T1032" s="2" t="s">
        <v>26</v>
      </c>
      <c r="U1032" s="2">
        <v>16.666665999999999</v>
      </c>
      <c r="V1032" s="2" t="s">
        <v>13</v>
      </c>
      <c r="W1032" s="5" t="str" cm="1">
        <f t="array" ref="W1032">_xlfn.TEXTJOIN(", ",TRUE, IF(COUNTIF(G1032,"*"&amp;Afferenti!$A$1:'Afferenti'!$A$46&amp;"*"), Afferenti!$A$1:'Afferenti'!$A$46, ""))</f>
        <v>PAOLETTI</v>
      </c>
    </row>
    <row r="1033" spans="1:23" x14ac:dyDescent="0.2">
      <c r="A1033" s="2" t="s">
        <v>1315</v>
      </c>
      <c r="B1033" s="2" t="s">
        <v>1068</v>
      </c>
      <c r="C1033" s="2" t="s">
        <v>1147</v>
      </c>
      <c r="E1033" s="2" t="s">
        <v>8</v>
      </c>
      <c r="F1033" s="2" t="s">
        <v>590</v>
      </c>
      <c r="G1033" s="2" t="s">
        <v>1342</v>
      </c>
      <c r="H1033" s="2">
        <v>4</v>
      </c>
      <c r="I1033" s="2" t="s">
        <v>1346</v>
      </c>
      <c r="J1033" s="2" t="s">
        <v>11</v>
      </c>
      <c r="K1033" s="2">
        <v>2017</v>
      </c>
      <c r="L1033" s="2" t="s">
        <v>1325</v>
      </c>
      <c r="M1033" s="2">
        <v>6</v>
      </c>
      <c r="N1033" s="2">
        <v>69.316000000000003</v>
      </c>
      <c r="O1033" s="2" t="s">
        <v>26</v>
      </c>
      <c r="P1033" s="2">
        <v>19.658000000000001</v>
      </c>
      <c r="Q1033" s="2" t="s">
        <v>13</v>
      </c>
      <c r="R1033" s="2">
        <v>5</v>
      </c>
      <c r="S1033" s="2">
        <v>77.41</v>
      </c>
      <c r="T1033" s="2" t="s">
        <v>33</v>
      </c>
      <c r="U1033" s="2">
        <v>17.424242</v>
      </c>
      <c r="V1033" s="2" t="s">
        <v>13</v>
      </c>
      <c r="W1033" s="5" t="str" cm="1">
        <f t="array" ref="W1033">_xlfn.TEXTJOIN(", ",TRUE, IF(COUNTIF(G1033,"*"&amp;Afferenti!$A$1:'Afferenti'!$A$46&amp;"*"), Afferenti!$A$1:'Afferenti'!$A$46, ""))</f>
        <v>PAOLETTI</v>
      </c>
    </row>
    <row r="1034" spans="1:23" x14ac:dyDescent="0.2">
      <c r="A1034" s="2" t="s">
        <v>1315</v>
      </c>
      <c r="B1034" s="2" t="s">
        <v>1068</v>
      </c>
      <c r="C1034" s="2" t="s">
        <v>1147</v>
      </c>
      <c r="E1034" s="2" t="s">
        <v>8</v>
      </c>
      <c r="F1034" s="2" t="s">
        <v>590</v>
      </c>
      <c r="G1034" s="2" t="s">
        <v>1342</v>
      </c>
      <c r="H1034" s="2">
        <v>4</v>
      </c>
      <c r="I1034" s="2" t="s">
        <v>1347</v>
      </c>
      <c r="J1034" s="2" t="s">
        <v>11</v>
      </c>
      <c r="K1034" s="2">
        <v>2017</v>
      </c>
      <c r="L1034" s="2" t="s">
        <v>1327</v>
      </c>
      <c r="M1034" s="2">
        <v>19</v>
      </c>
      <c r="N1034" s="2">
        <v>36.880000000000003</v>
      </c>
      <c r="O1034" s="2" t="s">
        <v>14</v>
      </c>
      <c r="P1034" s="2">
        <v>40.335999999999999</v>
      </c>
      <c r="Q1034" s="2" t="s">
        <v>14</v>
      </c>
      <c r="R1034" s="2">
        <v>17</v>
      </c>
      <c r="W1034" s="5" t="str" cm="1">
        <f t="array" ref="W1034">_xlfn.TEXTJOIN(", ",TRUE, IF(COUNTIF(G1034,"*"&amp;Afferenti!$A$1:'Afferenti'!$A$46&amp;"*"), Afferenti!$A$1:'Afferenti'!$A$46, ""))</f>
        <v>PAOLETTI</v>
      </c>
    </row>
    <row r="1035" spans="1:23" x14ac:dyDescent="0.2">
      <c r="A1035" s="2" t="s">
        <v>1315</v>
      </c>
      <c r="B1035" s="2" t="s">
        <v>1068</v>
      </c>
      <c r="C1035" s="2" t="s">
        <v>1147</v>
      </c>
      <c r="E1035" s="2" t="s">
        <v>8</v>
      </c>
      <c r="F1035" s="2" t="s">
        <v>590</v>
      </c>
      <c r="G1035" s="2" t="s">
        <v>1342</v>
      </c>
      <c r="H1035" s="2">
        <v>4</v>
      </c>
      <c r="I1035" s="2" t="s">
        <v>1348</v>
      </c>
      <c r="J1035" s="2" t="s">
        <v>11</v>
      </c>
      <c r="K1035" s="2">
        <v>2016</v>
      </c>
      <c r="L1035" s="2" t="s">
        <v>1325</v>
      </c>
      <c r="M1035" s="2">
        <v>18</v>
      </c>
      <c r="N1035" s="2">
        <v>41.27</v>
      </c>
      <c r="O1035" s="2" t="s">
        <v>14</v>
      </c>
      <c r="P1035" s="2">
        <v>19.346</v>
      </c>
      <c r="Q1035" s="2" t="s">
        <v>13</v>
      </c>
      <c r="R1035" s="2">
        <v>13</v>
      </c>
      <c r="W1035" s="5" t="str" cm="1">
        <f t="array" ref="W1035">_xlfn.TEXTJOIN(", ",TRUE, IF(COUNTIF(G1035,"*"&amp;Afferenti!$A$1:'Afferenti'!$A$46&amp;"*"), Afferenti!$A$1:'Afferenti'!$A$46, ""))</f>
        <v>PAOLETTI</v>
      </c>
    </row>
    <row r="1036" spans="1:23" x14ac:dyDescent="0.2">
      <c r="A1036" s="2" t="s">
        <v>1315</v>
      </c>
      <c r="B1036" s="2" t="s">
        <v>1068</v>
      </c>
      <c r="C1036" s="2" t="s">
        <v>1147</v>
      </c>
      <c r="E1036" s="2" t="s">
        <v>8</v>
      </c>
      <c r="F1036" s="2" t="s">
        <v>590</v>
      </c>
      <c r="G1036" s="2" t="s">
        <v>1342</v>
      </c>
      <c r="H1036" s="2">
        <v>4</v>
      </c>
      <c r="I1036" s="2" t="s">
        <v>1349</v>
      </c>
      <c r="J1036" s="2" t="s">
        <v>11</v>
      </c>
      <c r="K1036" s="2">
        <v>2017</v>
      </c>
      <c r="L1036" s="2" t="s">
        <v>1327</v>
      </c>
      <c r="M1036" s="2">
        <v>30</v>
      </c>
      <c r="N1036" s="2">
        <v>22.498000000000001</v>
      </c>
      <c r="O1036" s="2" t="s">
        <v>13</v>
      </c>
      <c r="P1036" s="2">
        <v>40.335999999999999</v>
      </c>
      <c r="Q1036" s="2" t="s">
        <v>14</v>
      </c>
      <c r="R1036" s="2">
        <v>27</v>
      </c>
      <c r="S1036" s="2">
        <v>24.67</v>
      </c>
      <c r="T1036" s="2" t="s">
        <v>13</v>
      </c>
      <c r="U1036" s="2">
        <v>14.393939</v>
      </c>
      <c r="V1036" s="2" t="s">
        <v>13</v>
      </c>
      <c r="W1036" s="5" t="str" cm="1">
        <f t="array" ref="W1036">_xlfn.TEXTJOIN(", ",TRUE, IF(COUNTIF(G1036,"*"&amp;Afferenti!$A$1:'Afferenti'!$A$46&amp;"*"), Afferenti!$A$1:'Afferenti'!$A$46, ""))</f>
        <v>PAOLETTI</v>
      </c>
    </row>
    <row r="1037" spans="1:23" x14ac:dyDescent="0.2">
      <c r="A1037" s="2" t="s">
        <v>1315</v>
      </c>
      <c r="B1037" s="2" t="s">
        <v>1068</v>
      </c>
      <c r="C1037" s="2" t="s">
        <v>1147</v>
      </c>
      <c r="E1037" s="2" t="s">
        <v>8</v>
      </c>
      <c r="F1037" s="2" t="s">
        <v>590</v>
      </c>
      <c r="G1037" s="2" t="s">
        <v>1342</v>
      </c>
      <c r="H1037" s="2">
        <v>4</v>
      </c>
      <c r="I1037" s="2" t="s">
        <v>1350</v>
      </c>
      <c r="J1037" s="2" t="s">
        <v>11</v>
      </c>
      <c r="K1037" s="2">
        <v>2017</v>
      </c>
      <c r="L1037" s="2" t="s">
        <v>1327</v>
      </c>
      <c r="M1037" s="2">
        <v>48</v>
      </c>
      <c r="N1037" s="2">
        <v>11.425000000000001</v>
      </c>
      <c r="O1037" s="2" t="s">
        <v>13</v>
      </c>
      <c r="P1037" s="2">
        <v>40.335999999999999</v>
      </c>
      <c r="Q1037" s="2" t="s">
        <v>14</v>
      </c>
      <c r="R1037" s="2">
        <v>43</v>
      </c>
      <c r="W1037" s="5" t="str" cm="1">
        <f t="array" ref="W1037">_xlfn.TEXTJOIN(", ",TRUE, IF(COUNTIF(G1037,"*"&amp;Afferenti!$A$1:'Afferenti'!$A$46&amp;"*"), Afferenti!$A$1:'Afferenti'!$A$46, ""))</f>
        <v>PAOLETTI</v>
      </c>
    </row>
    <row r="1038" spans="1:23" x14ac:dyDescent="0.2">
      <c r="A1038" s="2" t="s">
        <v>1315</v>
      </c>
      <c r="B1038" s="2" t="s">
        <v>1068</v>
      </c>
      <c r="C1038" s="2" t="s">
        <v>1147</v>
      </c>
      <c r="E1038" s="2" t="s">
        <v>8</v>
      </c>
      <c r="F1038" s="2" t="s">
        <v>590</v>
      </c>
      <c r="G1038" s="2" t="s">
        <v>1342</v>
      </c>
      <c r="H1038" s="2">
        <v>4</v>
      </c>
      <c r="I1038" s="2" t="s">
        <v>1351</v>
      </c>
      <c r="J1038" s="2" t="s">
        <v>11</v>
      </c>
      <c r="K1038" s="2">
        <v>2016</v>
      </c>
      <c r="L1038" s="2" t="s">
        <v>230</v>
      </c>
      <c r="M1038" s="2">
        <v>40</v>
      </c>
      <c r="N1038" s="2">
        <v>4.3609999999999998</v>
      </c>
      <c r="O1038" s="2" t="s">
        <v>13</v>
      </c>
      <c r="P1038" s="2">
        <v>45.822000000000003</v>
      </c>
      <c r="Q1038" s="2" t="s">
        <v>14</v>
      </c>
      <c r="R1038" s="2">
        <v>22</v>
      </c>
      <c r="W1038" s="5" t="str" cm="1">
        <f t="array" ref="W1038">_xlfn.TEXTJOIN(", ",TRUE, IF(COUNTIF(G1038,"*"&amp;Afferenti!$A$1:'Afferenti'!$A$46&amp;"*"), Afferenti!$A$1:'Afferenti'!$A$46, ""))</f>
        <v>PAOLETTI</v>
      </c>
    </row>
    <row r="1039" spans="1:23" x14ac:dyDescent="0.2">
      <c r="A1039" s="2" t="s">
        <v>1315</v>
      </c>
      <c r="B1039" s="2" t="s">
        <v>1068</v>
      </c>
      <c r="C1039" s="2" t="s">
        <v>1147</v>
      </c>
      <c r="E1039" s="2" t="s">
        <v>8</v>
      </c>
      <c r="F1039" s="2" t="s">
        <v>590</v>
      </c>
      <c r="G1039" s="2" t="s">
        <v>1342</v>
      </c>
      <c r="H1039" s="2">
        <v>4</v>
      </c>
      <c r="I1039" s="2" t="s">
        <v>1352</v>
      </c>
      <c r="J1039" s="2" t="s">
        <v>11</v>
      </c>
      <c r="K1039" s="2">
        <v>2018</v>
      </c>
      <c r="L1039" s="2" t="s">
        <v>1327</v>
      </c>
      <c r="M1039" s="2">
        <v>18</v>
      </c>
      <c r="N1039" s="2">
        <v>34.319000000000003</v>
      </c>
      <c r="O1039" s="2" t="s">
        <v>14</v>
      </c>
      <c r="P1039" s="2">
        <v>38.997</v>
      </c>
      <c r="Q1039" s="2" t="s">
        <v>14</v>
      </c>
      <c r="R1039" s="2">
        <v>14</v>
      </c>
      <c r="W1039" s="5" t="str" cm="1">
        <f t="array" ref="W1039">_xlfn.TEXTJOIN(", ",TRUE, IF(COUNTIF(G1039,"*"&amp;Afferenti!$A$1:'Afferenti'!$A$46&amp;"*"), Afferenti!$A$1:'Afferenti'!$A$46, ""))</f>
        <v>PAOLETTI</v>
      </c>
    </row>
    <row r="1040" spans="1:23" x14ac:dyDescent="0.2">
      <c r="A1040" s="2" t="s">
        <v>1315</v>
      </c>
      <c r="B1040" s="2" t="s">
        <v>1068</v>
      </c>
      <c r="C1040" s="2" t="s">
        <v>1147</v>
      </c>
      <c r="E1040" s="2" t="s">
        <v>8</v>
      </c>
      <c r="F1040" s="2" t="s">
        <v>590</v>
      </c>
      <c r="G1040" s="2" t="s">
        <v>1342</v>
      </c>
      <c r="H1040" s="2">
        <v>4</v>
      </c>
      <c r="I1040" s="2" t="s">
        <v>1353</v>
      </c>
      <c r="J1040" s="2" t="s">
        <v>11</v>
      </c>
      <c r="K1040" s="2">
        <v>2015</v>
      </c>
      <c r="L1040" s="2" t="s">
        <v>1325</v>
      </c>
      <c r="M1040" s="2">
        <v>23</v>
      </c>
      <c r="N1040" s="2">
        <v>37.444000000000003</v>
      </c>
      <c r="O1040" s="2" t="s">
        <v>14</v>
      </c>
      <c r="P1040" s="2">
        <v>21.486999999999998</v>
      </c>
      <c r="Q1040" s="2" t="s">
        <v>13</v>
      </c>
      <c r="R1040" s="2">
        <v>22</v>
      </c>
      <c r="S1040" s="2">
        <v>40.78</v>
      </c>
      <c r="T1040" s="2" t="s">
        <v>14</v>
      </c>
      <c r="U1040" s="2">
        <v>20.161000000000001</v>
      </c>
      <c r="V1040" s="2" t="s">
        <v>13</v>
      </c>
      <c r="W1040" s="5" t="str" cm="1">
        <f t="array" ref="W1040">_xlfn.TEXTJOIN(", ",TRUE, IF(COUNTIF(G1040,"*"&amp;Afferenti!$A$1:'Afferenti'!$A$46&amp;"*"), Afferenti!$A$1:'Afferenti'!$A$46, ""))</f>
        <v>PAOLETTI</v>
      </c>
    </row>
    <row r="1041" spans="1:23" x14ac:dyDescent="0.2">
      <c r="A1041" s="2" t="s">
        <v>1315</v>
      </c>
      <c r="B1041" s="2" t="s">
        <v>1068</v>
      </c>
      <c r="C1041" s="2" t="s">
        <v>1147</v>
      </c>
      <c r="E1041" s="2" t="s">
        <v>8</v>
      </c>
      <c r="F1041" s="2" t="s">
        <v>590</v>
      </c>
      <c r="G1041" s="2" t="s">
        <v>1342</v>
      </c>
      <c r="H1041" s="2">
        <v>4</v>
      </c>
      <c r="I1041" s="2" t="s">
        <v>1354</v>
      </c>
      <c r="J1041" s="2" t="s">
        <v>11</v>
      </c>
      <c r="K1041" s="2">
        <v>2015</v>
      </c>
      <c r="L1041" s="2" t="s">
        <v>1327</v>
      </c>
      <c r="M1041" s="2">
        <v>25</v>
      </c>
      <c r="N1041" s="2">
        <v>34.862000000000002</v>
      </c>
      <c r="O1041" s="2" t="s">
        <v>14</v>
      </c>
      <c r="P1041" s="2">
        <v>36.777999999999999</v>
      </c>
      <c r="Q1041" s="2" t="s">
        <v>14</v>
      </c>
      <c r="R1041" s="2">
        <v>21</v>
      </c>
      <c r="S1041" s="2">
        <v>40.78</v>
      </c>
      <c r="T1041" s="2" t="s">
        <v>14</v>
      </c>
      <c r="W1041" s="5" t="str" cm="1">
        <f t="array" ref="W1041">_xlfn.TEXTJOIN(", ",TRUE, IF(COUNTIF(G1041,"*"&amp;Afferenti!$A$1:'Afferenti'!$A$46&amp;"*"), Afferenti!$A$1:'Afferenti'!$A$46, ""))</f>
        <v>PAOLETTI</v>
      </c>
    </row>
    <row r="1042" spans="1:23" x14ac:dyDescent="0.2">
      <c r="A1042" s="2" t="s">
        <v>1315</v>
      </c>
      <c r="B1042" s="2" t="s">
        <v>1068</v>
      </c>
      <c r="C1042" s="2" t="s">
        <v>1147</v>
      </c>
      <c r="E1042" s="2" t="s">
        <v>8</v>
      </c>
      <c r="F1042" s="2" t="s">
        <v>590</v>
      </c>
      <c r="G1042" s="2" t="s">
        <v>1342</v>
      </c>
      <c r="H1042" s="2">
        <v>4</v>
      </c>
      <c r="I1042" s="2" t="s">
        <v>1355</v>
      </c>
      <c r="J1042" s="2" t="s">
        <v>11</v>
      </c>
      <c r="K1042" s="2">
        <v>2016</v>
      </c>
      <c r="L1042" s="2" t="s">
        <v>1327</v>
      </c>
      <c r="M1042" s="2">
        <v>25</v>
      </c>
      <c r="N1042" s="2">
        <v>30.738</v>
      </c>
      <c r="O1042" s="2" t="s">
        <v>14</v>
      </c>
      <c r="P1042" s="2">
        <v>35.734000000000002</v>
      </c>
      <c r="Q1042" s="2" t="s">
        <v>14</v>
      </c>
      <c r="R1042" s="2">
        <v>17</v>
      </c>
      <c r="S1042" s="2">
        <v>43.89</v>
      </c>
      <c r="T1042" s="2" t="s">
        <v>14</v>
      </c>
      <c r="W1042" s="5" t="str" cm="1">
        <f t="array" ref="W1042">_xlfn.TEXTJOIN(", ",TRUE, IF(COUNTIF(G1042,"*"&amp;Afferenti!$A$1:'Afferenti'!$A$46&amp;"*"), Afferenti!$A$1:'Afferenti'!$A$46, ""))</f>
        <v>PAOLETTI</v>
      </c>
    </row>
    <row r="1043" spans="1:23" x14ac:dyDescent="0.2">
      <c r="A1043" s="2" t="s">
        <v>1315</v>
      </c>
      <c r="B1043" s="2" t="s">
        <v>1068</v>
      </c>
      <c r="C1043" s="2" t="s">
        <v>1147</v>
      </c>
      <c r="E1043" s="2" t="s">
        <v>8</v>
      </c>
      <c r="F1043" s="2" t="s">
        <v>590</v>
      </c>
      <c r="G1043" s="2" t="s">
        <v>1342</v>
      </c>
      <c r="H1043" s="2">
        <v>4</v>
      </c>
      <c r="I1043" s="2" t="s">
        <v>1356</v>
      </c>
      <c r="J1043" s="2" t="s">
        <v>11</v>
      </c>
      <c r="K1043" s="2">
        <v>2015</v>
      </c>
      <c r="L1043" s="2" t="s">
        <v>1357</v>
      </c>
      <c r="M1043" s="2">
        <v>78</v>
      </c>
      <c r="N1043" s="2">
        <v>7.806</v>
      </c>
      <c r="O1043" s="2" t="s">
        <v>13</v>
      </c>
      <c r="P1043" s="2">
        <v>68.347999999999999</v>
      </c>
      <c r="Q1043" s="2" t="s">
        <v>26</v>
      </c>
      <c r="R1043" s="2">
        <v>53</v>
      </c>
      <c r="W1043" s="5" t="str" cm="1">
        <f t="array" ref="W1043">_xlfn.TEXTJOIN(", ",TRUE, IF(COUNTIF(G1043,"*"&amp;Afferenti!$A$1:'Afferenti'!$A$46&amp;"*"), Afferenti!$A$1:'Afferenti'!$A$46, ""))</f>
        <v>PAOLETTI</v>
      </c>
    </row>
    <row r="1044" spans="1:23" x14ac:dyDescent="0.2">
      <c r="A1044" s="2" t="s">
        <v>1315</v>
      </c>
      <c r="B1044" s="2" t="s">
        <v>1068</v>
      </c>
      <c r="C1044" s="2" t="s">
        <v>1147</v>
      </c>
      <c r="E1044" s="2" t="s">
        <v>8</v>
      </c>
      <c r="F1044" s="2" t="s">
        <v>590</v>
      </c>
      <c r="G1044" s="2" t="s">
        <v>1342</v>
      </c>
      <c r="H1044" s="2">
        <v>4</v>
      </c>
      <c r="I1044" s="2" t="s">
        <v>1358</v>
      </c>
      <c r="J1044" s="2" t="s">
        <v>11</v>
      </c>
      <c r="K1044" s="2">
        <v>2017</v>
      </c>
      <c r="L1044" s="2" t="s">
        <v>1325</v>
      </c>
      <c r="M1044" s="2">
        <v>5</v>
      </c>
      <c r="N1044" s="2">
        <v>72.605000000000004</v>
      </c>
      <c r="O1044" s="2" t="s">
        <v>26</v>
      </c>
      <c r="P1044" s="2">
        <v>19.658000000000001</v>
      </c>
      <c r="Q1044" s="2" t="s">
        <v>13</v>
      </c>
      <c r="R1044" s="2">
        <v>10</v>
      </c>
      <c r="S1044" s="2">
        <v>62.4</v>
      </c>
      <c r="T1044" s="2" t="s">
        <v>26</v>
      </c>
      <c r="U1044" s="2">
        <v>17.424242</v>
      </c>
      <c r="V1044" s="2" t="s">
        <v>13</v>
      </c>
      <c r="W1044" s="5" t="str" cm="1">
        <f t="array" ref="W1044">_xlfn.TEXTJOIN(", ",TRUE, IF(COUNTIF(G1044,"*"&amp;Afferenti!$A$1:'Afferenti'!$A$46&amp;"*"), Afferenti!$A$1:'Afferenti'!$A$46, ""))</f>
        <v>PAOLETTI</v>
      </c>
    </row>
    <row r="1045" spans="1:23" x14ac:dyDescent="0.2">
      <c r="A1045" s="2" t="s">
        <v>1315</v>
      </c>
      <c r="B1045" s="2" t="s">
        <v>1068</v>
      </c>
      <c r="C1045" s="2" t="s">
        <v>1147</v>
      </c>
      <c r="E1045" s="2" t="s">
        <v>8</v>
      </c>
      <c r="F1045" s="2" t="s">
        <v>590</v>
      </c>
      <c r="G1045" s="2" t="s">
        <v>1342</v>
      </c>
      <c r="H1045" s="2">
        <v>4</v>
      </c>
      <c r="I1045" s="2" t="s">
        <v>1359</v>
      </c>
      <c r="J1045" s="2" t="s">
        <v>11</v>
      </c>
      <c r="K1045" s="2">
        <v>2017</v>
      </c>
      <c r="L1045" s="2" t="s">
        <v>1325</v>
      </c>
      <c r="M1045" s="2">
        <v>5</v>
      </c>
      <c r="N1045" s="2">
        <v>72.605000000000004</v>
      </c>
      <c r="O1045" s="2" t="s">
        <v>26</v>
      </c>
      <c r="P1045" s="2">
        <v>19.658000000000001</v>
      </c>
      <c r="Q1045" s="2" t="s">
        <v>13</v>
      </c>
      <c r="R1045" s="2">
        <v>5</v>
      </c>
      <c r="S1045" s="2">
        <v>77.41</v>
      </c>
      <c r="T1045" s="2" t="s">
        <v>33</v>
      </c>
      <c r="U1045" s="2">
        <v>17.424242</v>
      </c>
      <c r="V1045" s="2" t="s">
        <v>13</v>
      </c>
      <c r="W1045" s="5" t="str" cm="1">
        <f t="array" ref="W1045">_xlfn.TEXTJOIN(", ",TRUE, IF(COUNTIF(G1045,"*"&amp;Afferenti!$A$1:'Afferenti'!$A$46&amp;"*"), Afferenti!$A$1:'Afferenti'!$A$46, ""))</f>
        <v>PAOLETTI</v>
      </c>
    </row>
    <row r="1046" spans="1:23" x14ac:dyDescent="0.2">
      <c r="A1046" s="2" t="s">
        <v>1315</v>
      </c>
      <c r="B1046" s="2" t="s">
        <v>1068</v>
      </c>
      <c r="C1046" s="2" t="s">
        <v>1147</v>
      </c>
      <c r="E1046" s="2" t="s">
        <v>8</v>
      </c>
      <c r="F1046" s="2" t="s">
        <v>590</v>
      </c>
      <c r="G1046" s="2" t="s">
        <v>1342</v>
      </c>
      <c r="H1046" s="2">
        <v>4</v>
      </c>
      <c r="I1046" s="2" t="s">
        <v>1360</v>
      </c>
      <c r="J1046" s="2" t="s">
        <v>11</v>
      </c>
      <c r="K1046" s="2">
        <v>2017</v>
      </c>
      <c r="L1046" s="2" t="s">
        <v>1327</v>
      </c>
      <c r="M1046" s="2">
        <v>2</v>
      </c>
      <c r="N1046" s="2">
        <v>84.168000000000006</v>
      </c>
      <c r="O1046" s="2" t="s">
        <v>33</v>
      </c>
      <c r="P1046" s="2">
        <v>40.335999999999999</v>
      </c>
      <c r="Q1046" s="2" t="s">
        <v>14</v>
      </c>
      <c r="R1046" s="2">
        <v>2</v>
      </c>
      <c r="W1046" s="5" t="str" cm="1">
        <f t="array" ref="W1046">_xlfn.TEXTJOIN(", ",TRUE, IF(COUNTIF(G1046,"*"&amp;Afferenti!$A$1:'Afferenti'!$A$46&amp;"*"), Afferenti!$A$1:'Afferenti'!$A$46, ""))</f>
        <v>PAOLETTI</v>
      </c>
    </row>
    <row r="1047" spans="1:23" x14ac:dyDescent="0.2">
      <c r="A1047" s="2" t="s">
        <v>1315</v>
      </c>
      <c r="B1047" s="2" t="s">
        <v>1068</v>
      </c>
      <c r="C1047" s="2" t="s">
        <v>1147</v>
      </c>
      <c r="E1047" s="2" t="s">
        <v>8</v>
      </c>
      <c r="F1047" s="2" t="s">
        <v>590</v>
      </c>
      <c r="G1047" s="2" t="s">
        <v>1342</v>
      </c>
      <c r="H1047" s="2">
        <v>4</v>
      </c>
      <c r="I1047" s="2" t="s">
        <v>1361</v>
      </c>
      <c r="J1047" s="2" t="s">
        <v>11</v>
      </c>
      <c r="K1047" s="2">
        <v>2016</v>
      </c>
      <c r="L1047" s="2" t="s">
        <v>1327</v>
      </c>
      <c r="M1047" s="2">
        <v>45</v>
      </c>
      <c r="N1047" s="2">
        <v>15</v>
      </c>
      <c r="O1047" s="2" t="s">
        <v>13</v>
      </c>
      <c r="P1047" s="2">
        <v>35.734000000000002</v>
      </c>
      <c r="Q1047" s="2" t="s">
        <v>14</v>
      </c>
      <c r="R1047" s="2">
        <v>39</v>
      </c>
      <c r="W1047" s="5" t="str" cm="1">
        <f t="array" ref="W1047">_xlfn.TEXTJOIN(", ",TRUE, IF(COUNTIF(G1047,"*"&amp;Afferenti!$A$1:'Afferenti'!$A$46&amp;"*"), Afferenti!$A$1:'Afferenti'!$A$46, ""))</f>
        <v>PAOLETTI</v>
      </c>
    </row>
    <row r="1048" spans="1:23" x14ac:dyDescent="0.2">
      <c r="A1048" s="2" t="s">
        <v>1315</v>
      </c>
      <c r="B1048" s="2" t="s">
        <v>1068</v>
      </c>
      <c r="C1048" s="2" t="s">
        <v>1147</v>
      </c>
      <c r="E1048" s="2" t="s">
        <v>8</v>
      </c>
      <c r="F1048" s="2" t="s">
        <v>590</v>
      </c>
      <c r="G1048" s="2" t="s">
        <v>1342</v>
      </c>
      <c r="H1048" s="2">
        <v>4</v>
      </c>
      <c r="I1048" s="2" t="s">
        <v>1362</v>
      </c>
      <c r="J1048" s="2" t="s">
        <v>11</v>
      </c>
      <c r="K1048" s="2">
        <v>2015</v>
      </c>
      <c r="L1048" s="2" t="s">
        <v>1325</v>
      </c>
      <c r="M1048" s="2">
        <v>21</v>
      </c>
      <c r="N1048" s="2">
        <v>40.276000000000003</v>
      </c>
      <c r="O1048" s="2" t="s">
        <v>14</v>
      </c>
      <c r="P1048" s="2">
        <v>21.486999999999998</v>
      </c>
      <c r="Q1048" s="2" t="s">
        <v>13</v>
      </c>
      <c r="R1048" s="2">
        <v>20</v>
      </c>
      <c r="W1048" s="5" t="str" cm="1">
        <f t="array" ref="W1048">_xlfn.TEXTJOIN(", ",TRUE, IF(COUNTIF(G1048,"*"&amp;Afferenti!$A$1:'Afferenti'!$A$46&amp;"*"), Afferenti!$A$1:'Afferenti'!$A$46, ""))</f>
        <v>PAOLETTI</v>
      </c>
    </row>
    <row r="1049" spans="1:23" x14ac:dyDescent="0.2">
      <c r="A1049" s="2" t="s">
        <v>1315</v>
      </c>
      <c r="B1049" s="2" t="s">
        <v>1068</v>
      </c>
      <c r="C1049" s="2" t="s">
        <v>1147</v>
      </c>
      <c r="E1049" s="2" t="s">
        <v>8</v>
      </c>
      <c r="F1049" s="2" t="s">
        <v>590</v>
      </c>
      <c r="G1049" s="2" t="s">
        <v>1342</v>
      </c>
      <c r="H1049" s="2">
        <v>4</v>
      </c>
      <c r="I1049" s="2" t="s">
        <v>1363</v>
      </c>
      <c r="J1049" s="2" t="s">
        <v>11</v>
      </c>
      <c r="K1049" s="2">
        <v>2016</v>
      </c>
      <c r="L1049" s="2" t="s">
        <v>274</v>
      </c>
      <c r="M1049" s="2">
        <v>94</v>
      </c>
      <c r="N1049" s="2">
        <v>3.9489999999999998</v>
      </c>
      <c r="O1049" s="2" t="s">
        <v>13</v>
      </c>
      <c r="P1049" s="2">
        <v>4.4550000000000001</v>
      </c>
      <c r="Q1049" s="2" t="s">
        <v>13</v>
      </c>
      <c r="R1049" s="2">
        <v>68</v>
      </c>
      <c r="W1049" s="5" t="str" cm="1">
        <f t="array" ref="W1049">_xlfn.TEXTJOIN(", ",TRUE, IF(COUNTIF(G1049,"*"&amp;Afferenti!$A$1:'Afferenti'!$A$46&amp;"*"), Afferenti!$A$1:'Afferenti'!$A$46, ""))</f>
        <v>PAOLETTI</v>
      </c>
    </row>
    <row r="1050" spans="1:23" x14ac:dyDescent="0.2">
      <c r="A1050" s="2" t="s">
        <v>1315</v>
      </c>
      <c r="B1050" s="2" t="s">
        <v>1068</v>
      </c>
      <c r="C1050" s="2" t="s">
        <v>1147</v>
      </c>
      <c r="E1050" s="2" t="s">
        <v>8</v>
      </c>
      <c r="F1050" s="2" t="s">
        <v>590</v>
      </c>
      <c r="G1050" s="2" t="s">
        <v>1342</v>
      </c>
      <c r="H1050" s="2">
        <v>4</v>
      </c>
      <c r="I1050" s="2" t="s">
        <v>1364</v>
      </c>
      <c r="J1050" s="2" t="s">
        <v>11</v>
      </c>
      <c r="K1050" s="2">
        <v>2015</v>
      </c>
      <c r="L1050" s="2" t="s">
        <v>265</v>
      </c>
      <c r="M1050" s="2">
        <v>83</v>
      </c>
      <c r="N1050" s="2">
        <v>6.5410000000000004</v>
      </c>
      <c r="O1050" s="2" t="s">
        <v>13</v>
      </c>
      <c r="P1050" s="2">
        <v>18.184000000000001</v>
      </c>
      <c r="Q1050" s="2" t="s">
        <v>13</v>
      </c>
      <c r="R1050" s="2">
        <v>73</v>
      </c>
      <c r="W1050" s="5" t="str" cm="1">
        <f t="array" ref="W1050">_xlfn.TEXTJOIN(", ",TRUE, IF(COUNTIF(G1050,"*"&amp;Afferenti!$A$1:'Afferenti'!$A$46&amp;"*"), Afferenti!$A$1:'Afferenti'!$A$46, ""))</f>
        <v>PAOLETTI</v>
      </c>
    </row>
    <row r="1051" spans="1:23" x14ac:dyDescent="0.2">
      <c r="A1051" s="2" t="s">
        <v>1315</v>
      </c>
      <c r="B1051" s="2" t="s">
        <v>1068</v>
      </c>
      <c r="C1051" s="2" t="s">
        <v>1147</v>
      </c>
      <c r="E1051" s="2" t="s">
        <v>8</v>
      </c>
      <c r="F1051" s="2" t="s">
        <v>590</v>
      </c>
      <c r="G1051" s="2" t="s">
        <v>1342</v>
      </c>
      <c r="H1051" s="2">
        <v>4</v>
      </c>
      <c r="I1051" s="2" t="s">
        <v>1365</v>
      </c>
      <c r="J1051" s="2" t="s">
        <v>11</v>
      </c>
      <c r="K1051" s="2">
        <v>2017</v>
      </c>
      <c r="L1051" s="2" t="s">
        <v>274</v>
      </c>
      <c r="M1051" s="2">
        <v>24</v>
      </c>
      <c r="N1051" s="2">
        <v>29.109000000000002</v>
      </c>
      <c r="O1051" s="2" t="s">
        <v>14</v>
      </c>
      <c r="P1051" s="2">
        <v>4.58</v>
      </c>
      <c r="Q1051" s="2" t="s">
        <v>13</v>
      </c>
      <c r="R1051" s="2">
        <v>18</v>
      </c>
      <c r="S1051" s="2">
        <v>38.369999999999997</v>
      </c>
      <c r="T1051" s="2" t="s">
        <v>14</v>
      </c>
      <c r="U1051" s="2">
        <v>15.909091</v>
      </c>
      <c r="V1051" s="2" t="s">
        <v>13</v>
      </c>
      <c r="W1051" s="5" t="str" cm="1">
        <f t="array" ref="W1051">_xlfn.TEXTJOIN(", ",TRUE, IF(COUNTIF(G1051,"*"&amp;Afferenti!$A$1:'Afferenti'!$A$46&amp;"*"), Afferenti!$A$1:'Afferenti'!$A$46, ""))</f>
        <v>PAOLETTI</v>
      </c>
    </row>
    <row r="1052" spans="1:23" x14ac:dyDescent="0.2">
      <c r="A1052" s="2" t="s">
        <v>1315</v>
      </c>
      <c r="B1052" s="2" t="s">
        <v>1068</v>
      </c>
      <c r="C1052" s="2" t="s">
        <v>1147</v>
      </c>
      <c r="E1052" s="2" t="s">
        <v>8</v>
      </c>
      <c r="F1052" s="2" t="s">
        <v>590</v>
      </c>
      <c r="G1052" s="2" t="s">
        <v>1342</v>
      </c>
      <c r="H1052" s="2">
        <v>4</v>
      </c>
      <c r="I1052" s="2" t="s">
        <v>1366</v>
      </c>
      <c r="J1052" s="2" t="s">
        <v>11</v>
      </c>
      <c r="K1052" s="2">
        <v>2016</v>
      </c>
      <c r="L1052" s="2" t="s">
        <v>1327</v>
      </c>
      <c r="M1052" s="2">
        <v>43</v>
      </c>
      <c r="N1052" s="2">
        <v>15.964</v>
      </c>
      <c r="O1052" s="2" t="s">
        <v>13</v>
      </c>
      <c r="P1052" s="2">
        <v>35.734000000000002</v>
      </c>
      <c r="Q1052" s="2" t="s">
        <v>14</v>
      </c>
      <c r="R1052" s="2">
        <v>39</v>
      </c>
      <c r="W1052" s="5" t="str" cm="1">
        <f t="array" ref="W1052">_xlfn.TEXTJOIN(", ",TRUE, IF(COUNTIF(G1052,"*"&amp;Afferenti!$A$1:'Afferenti'!$A$46&amp;"*"), Afferenti!$A$1:'Afferenti'!$A$46, ""))</f>
        <v>PAOLETTI</v>
      </c>
    </row>
    <row r="1053" spans="1:23" x14ac:dyDescent="0.2">
      <c r="A1053" s="2" t="s">
        <v>1315</v>
      </c>
      <c r="B1053" s="2" t="s">
        <v>1068</v>
      </c>
      <c r="C1053" s="2" t="s">
        <v>1147</v>
      </c>
      <c r="E1053" s="2" t="s">
        <v>8</v>
      </c>
      <c r="F1053" s="2" t="s">
        <v>590</v>
      </c>
      <c r="G1053" s="2" t="s">
        <v>1342</v>
      </c>
      <c r="H1053" s="2">
        <v>4</v>
      </c>
      <c r="I1053" s="2" t="s">
        <v>1367</v>
      </c>
      <c r="J1053" s="2" t="s">
        <v>11</v>
      </c>
      <c r="K1053" s="2">
        <v>2016</v>
      </c>
      <c r="L1053" s="2" t="s">
        <v>1327</v>
      </c>
      <c r="M1053" s="2">
        <v>67</v>
      </c>
      <c r="N1053" s="2">
        <v>7.7880000000000003</v>
      </c>
      <c r="O1053" s="2" t="s">
        <v>13</v>
      </c>
      <c r="P1053" s="2">
        <v>35.734000000000002</v>
      </c>
      <c r="Q1053" s="2" t="s">
        <v>14</v>
      </c>
      <c r="R1053" s="2">
        <v>50</v>
      </c>
      <c r="W1053" s="5" t="str" cm="1">
        <f t="array" ref="W1053">_xlfn.TEXTJOIN(", ",TRUE, IF(COUNTIF(G1053,"*"&amp;Afferenti!$A$1:'Afferenti'!$A$46&amp;"*"), Afferenti!$A$1:'Afferenti'!$A$46, ""))</f>
        <v>PAOLETTI</v>
      </c>
    </row>
    <row r="1054" spans="1:23" x14ac:dyDescent="0.2">
      <c r="A1054" s="2" t="s">
        <v>1315</v>
      </c>
      <c r="B1054" s="2" t="s">
        <v>1068</v>
      </c>
      <c r="C1054" s="2" t="s">
        <v>1147</v>
      </c>
      <c r="E1054" s="2" t="s">
        <v>8</v>
      </c>
      <c r="F1054" s="2" t="s">
        <v>590</v>
      </c>
      <c r="G1054" s="2" t="s">
        <v>1368</v>
      </c>
      <c r="H1054" s="2">
        <v>4</v>
      </c>
      <c r="I1054" s="2" t="s">
        <v>1369</v>
      </c>
      <c r="J1054" s="2" t="s">
        <v>11</v>
      </c>
      <c r="K1054" s="2">
        <v>2017</v>
      </c>
      <c r="L1054" s="2" t="s">
        <v>242</v>
      </c>
      <c r="M1054" s="2">
        <v>57</v>
      </c>
      <c r="N1054" s="2">
        <v>9.2029999999999994</v>
      </c>
      <c r="O1054" s="2" t="s">
        <v>13</v>
      </c>
      <c r="P1054" s="2">
        <v>56.600999999999999</v>
      </c>
      <c r="Q1054" s="2" t="s">
        <v>26</v>
      </c>
      <c r="R1054" s="2">
        <v>38</v>
      </c>
      <c r="W1054" s="5" t="str" cm="1">
        <f t="array" ref="W1054">_xlfn.TEXTJOIN(", ",TRUE, IF(COUNTIF(G1054,"*"&amp;Afferenti!$A$1:'Afferenti'!$A$46&amp;"*"), Afferenti!$A$1:'Afferenti'!$A$46, ""))</f>
        <v>PAOLETTI</v>
      </c>
    </row>
    <row r="1055" spans="1:23" x14ac:dyDescent="0.2">
      <c r="A1055" s="2" t="s">
        <v>1315</v>
      </c>
      <c r="B1055" s="2" t="s">
        <v>1068</v>
      </c>
      <c r="C1055" s="2" t="s">
        <v>1147</v>
      </c>
      <c r="E1055" s="2" t="s">
        <v>8</v>
      </c>
      <c r="F1055" s="2" t="s">
        <v>590</v>
      </c>
      <c r="G1055" s="2" t="s">
        <v>1370</v>
      </c>
      <c r="H1055" s="2">
        <v>5</v>
      </c>
      <c r="I1055" s="2" t="s">
        <v>1371</v>
      </c>
      <c r="J1055" s="2" t="s">
        <v>11</v>
      </c>
      <c r="K1055" s="2">
        <v>2015</v>
      </c>
      <c r="L1055" s="2" t="s">
        <v>1327</v>
      </c>
      <c r="M1055" s="2">
        <v>49</v>
      </c>
      <c r="N1055" s="2">
        <v>15.967000000000001</v>
      </c>
      <c r="O1055" s="2" t="s">
        <v>13</v>
      </c>
      <c r="P1055" s="2">
        <v>36.777999999999999</v>
      </c>
      <c r="Q1055" s="2" t="s">
        <v>14</v>
      </c>
      <c r="R1055" s="2">
        <v>46</v>
      </c>
      <c r="S1055" s="2">
        <v>16.98</v>
      </c>
      <c r="T1055" s="2" t="s">
        <v>13</v>
      </c>
      <c r="W1055" s="5" t="str" cm="1">
        <f t="array" ref="W1055">_xlfn.TEXTJOIN(", ",TRUE, IF(COUNTIF(G1055,"*"&amp;Afferenti!$A$1:'Afferenti'!$A$46&amp;"*"), Afferenti!$A$1:'Afferenti'!$A$46, ""))</f>
        <v>PAOLETTI</v>
      </c>
    </row>
    <row r="1056" spans="1:23" x14ac:dyDescent="0.2">
      <c r="A1056" s="2" t="s">
        <v>1315</v>
      </c>
      <c r="B1056" s="2" t="s">
        <v>1068</v>
      </c>
      <c r="C1056" s="2" t="s">
        <v>1147</v>
      </c>
      <c r="E1056" s="2" t="s">
        <v>8</v>
      </c>
      <c r="F1056" s="2" t="s">
        <v>590</v>
      </c>
      <c r="G1056" s="2" t="s">
        <v>1370</v>
      </c>
      <c r="H1056" s="2">
        <v>5</v>
      </c>
      <c r="I1056" s="2" t="s">
        <v>1372</v>
      </c>
      <c r="J1056" s="2" t="s">
        <v>11</v>
      </c>
      <c r="K1056" s="2">
        <v>2015</v>
      </c>
      <c r="L1056" s="2" t="s">
        <v>1327</v>
      </c>
      <c r="M1056" s="2">
        <v>89</v>
      </c>
      <c r="N1056" s="2">
        <v>5.7389999999999999</v>
      </c>
      <c r="O1056" s="2" t="s">
        <v>13</v>
      </c>
      <c r="P1056" s="2">
        <v>36.777999999999999</v>
      </c>
      <c r="Q1056" s="2" t="s">
        <v>14</v>
      </c>
      <c r="R1056" s="2">
        <v>72</v>
      </c>
      <c r="S1056" s="2">
        <v>8.3699999999999992</v>
      </c>
      <c r="T1056" s="2" t="s">
        <v>13</v>
      </c>
      <c r="U1056" s="2">
        <v>18.547999999999998</v>
      </c>
      <c r="V1056" s="2" t="s">
        <v>13</v>
      </c>
      <c r="W1056" s="5" t="str" cm="1">
        <f t="array" ref="W1056">_xlfn.TEXTJOIN(", ",TRUE, IF(COUNTIF(G1056,"*"&amp;Afferenti!$A$1:'Afferenti'!$A$46&amp;"*"), Afferenti!$A$1:'Afferenti'!$A$46, ""))</f>
        <v>PAOLETTI</v>
      </c>
    </row>
    <row r="1057" spans="1:23" x14ac:dyDescent="0.2">
      <c r="A1057" s="2" t="s">
        <v>1315</v>
      </c>
      <c r="B1057" s="2" t="s">
        <v>1068</v>
      </c>
      <c r="C1057" s="2" t="s">
        <v>1147</v>
      </c>
      <c r="E1057" s="2" t="s">
        <v>8</v>
      </c>
      <c r="F1057" s="2" t="s">
        <v>590</v>
      </c>
      <c r="G1057" s="2" t="s">
        <v>1373</v>
      </c>
      <c r="H1057" s="2">
        <v>5</v>
      </c>
      <c r="I1057" s="2" t="s">
        <v>1374</v>
      </c>
      <c r="J1057" s="2" t="s">
        <v>11</v>
      </c>
      <c r="K1057" s="2">
        <v>2018</v>
      </c>
      <c r="L1057" s="2" t="s">
        <v>1184</v>
      </c>
      <c r="M1057" s="2">
        <v>810</v>
      </c>
      <c r="N1057" s="2">
        <v>0.156</v>
      </c>
      <c r="O1057" s="2" t="s">
        <v>13</v>
      </c>
      <c r="P1057" s="2">
        <v>4.8710000000000004</v>
      </c>
      <c r="Q1057" s="2" t="s">
        <v>13</v>
      </c>
      <c r="R1057" s="2">
        <v>117</v>
      </c>
      <c r="S1057" s="2">
        <v>2.64</v>
      </c>
      <c r="T1057" s="2" t="s">
        <v>13</v>
      </c>
      <c r="U1057" s="2">
        <v>2.1739130000000002</v>
      </c>
      <c r="V1057" s="2" t="s">
        <v>13</v>
      </c>
      <c r="W1057" s="5" t="str" cm="1">
        <f t="array" ref="W1057">_xlfn.TEXTJOIN(", ",TRUE, IF(COUNTIF(G1057,"*"&amp;Afferenti!$A$1:'Afferenti'!$A$46&amp;"*"), Afferenti!$A$1:'Afferenti'!$A$46, ""))</f>
        <v>PAOLETTI</v>
      </c>
    </row>
    <row r="1058" spans="1:23" x14ac:dyDescent="0.2">
      <c r="A1058" s="2" t="s">
        <v>1315</v>
      </c>
      <c r="B1058" s="2" t="s">
        <v>1068</v>
      </c>
      <c r="C1058" s="2" t="s">
        <v>1147</v>
      </c>
      <c r="E1058" s="2" t="s">
        <v>8</v>
      </c>
      <c r="F1058" s="2" t="s">
        <v>590</v>
      </c>
      <c r="G1058" s="2" t="s">
        <v>1375</v>
      </c>
      <c r="H1058" s="2">
        <v>6</v>
      </c>
      <c r="I1058" s="2" t="s">
        <v>1376</v>
      </c>
      <c r="J1058" s="2" t="s">
        <v>11</v>
      </c>
      <c r="K1058" s="2">
        <v>2019</v>
      </c>
      <c r="L1058" s="2" t="s">
        <v>1325</v>
      </c>
      <c r="M1058" s="2">
        <v>9</v>
      </c>
      <c r="N1058" s="2">
        <v>48.709000000000003</v>
      </c>
      <c r="O1058" s="2" t="s">
        <v>14</v>
      </c>
      <c r="P1058" s="2">
        <v>32.878999999999998</v>
      </c>
      <c r="Q1058" s="2" t="s">
        <v>14</v>
      </c>
      <c r="R1058" s="2">
        <v>7</v>
      </c>
      <c r="W1058" s="5" t="str" cm="1">
        <f t="array" ref="W1058">_xlfn.TEXTJOIN(", ",TRUE, IF(COUNTIF(G1058,"*"&amp;Afferenti!$A$1:'Afferenti'!$A$46&amp;"*"), Afferenti!$A$1:'Afferenti'!$A$46, ""))</f>
        <v>PAOLETTI</v>
      </c>
    </row>
    <row r="1059" spans="1:23" x14ac:dyDescent="0.2">
      <c r="A1059" s="2" t="s">
        <v>1315</v>
      </c>
      <c r="B1059" s="2" t="s">
        <v>1068</v>
      </c>
      <c r="C1059" s="2" t="s">
        <v>1147</v>
      </c>
      <c r="E1059" s="2" t="s">
        <v>8</v>
      </c>
      <c r="F1059" s="2" t="s">
        <v>590</v>
      </c>
      <c r="G1059" s="2" t="s">
        <v>1375</v>
      </c>
      <c r="H1059" s="2">
        <v>6</v>
      </c>
      <c r="I1059" s="2" t="s">
        <v>1377</v>
      </c>
      <c r="J1059" s="2" t="s">
        <v>11</v>
      </c>
      <c r="K1059" s="2">
        <v>2018</v>
      </c>
      <c r="L1059" s="2" t="s">
        <v>1327</v>
      </c>
      <c r="M1059" s="2">
        <v>34</v>
      </c>
      <c r="N1059" s="2">
        <v>15.327</v>
      </c>
      <c r="O1059" s="2" t="s">
        <v>13</v>
      </c>
      <c r="P1059" s="2">
        <v>38.997</v>
      </c>
      <c r="Q1059" s="2" t="s">
        <v>14</v>
      </c>
      <c r="R1059" s="2">
        <v>18</v>
      </c>
      <c r="S1059" s="2">
        <v>34.08</v>
      </c>
      <c r="T1059" s="2" t="s">
        <v>14</v>
      </c>
      <c r="U1059" s="2">
        <v>13.768115999999999</v>
      </c>
      <c r="V1059" s="2" t="s">
        <v>13</v>
      </c>
      <c r="W1059" s="5" t="str" cm="1">
        <f t="array" ref="W1059">_xlfn.TEXTJOIN(", ",TRUE, IF(COUNTIF(G1059,"*"&amp;Afferenti!$A$1:'Afferenti'!$A$46&amp;"*"), Afferenti!$A$1:'Afferenti'!$A$46, ""))</f>
        <v>PAOLETTI</v>
      </c>
    </row>
    <row r="1060" spans="1:23" x14ac:dyDescent="0.2">
      <c r="A1060" s="2" t="s">
        <v>1315</v>
      </c>
      <c r="B1060" s="2" t="s">
        <v>1068</v>
      </c>
      <c r="C1060" s="2" t="s">
        <v>1147</v>
      </c>
      <c r="E1060" s="2" t="s">
        <v>8</v>
      </c>
      <c r="F1060" s="2" t="s">
        <v>590</v>
      </c>
      <c r="G1060" s="2" t="s">
        <v>1375</v>
      </c>
      <c r="H1060" s="2">
        <v>6</v>
      </c>
      <c r="I1060" s="2" t="s">
        <v>1378</v>
      </c>
      <c r="J1060" s="2" t="s">
        <v>11</v>
      </c>
      <c r="K1060" s="2">
        <v>2019</v>
      </c>
      <c r="L1060" s="2" t="s">
        <v>1325</v>
      </c>
      <c r="M1060" s="2">
        <v>8</v>
      </c>
      <c r="N1060" s="2">
        <v>52.271000000000001</v>
      </c>
      <c r="O1060" s="2" t="s">
        <v>26</v>
      </c>
      <c r="P1060" s="2">
        <v>32.878999999999998</v>
      </c>
      <c r="Q1060" s="2" t="s">
        <v>14</v>
      </c>
      <c r="R1060" s="2">
        <v>5</v>
      </c>
      <c r="S1060" s="2">
        <v>70.87</v>
      </c>
      <c r="T1060" s="2" t="s">
        <v>26</v>
      </c>
      <c r="U1060" s="2">
        <v>16.911999999999999</v>
      </c>
      <c r="V1060" s="2" t="s">
        <v>13</v>
      </c>
      <c r="W1060" s="5" t="str" cm="1">
        <f t="array" ref="W1060">_xlfn.TEXTJOIN(", ",TRUE, IF(COUNTIF(G1060,"*"&amp;Afferenti!$A$1:'Afferenti'!$A$46&amp;"*"), Afferenti!$A$1:'Afferenti'!$A$46, ""))</f>
        <v>PAOLETTI</v>
      </c>
    </row>
    <row r="1061" spans="1:23" x14ac:dyDescent="0.2">
      <c r="A1061" s="2" t="s">
        <v>1315</v>
      </c>
      <c r="B1061" s="2" t="s">
        <v>1068</v>
      </c>
      <c r="C1061" s="2" t="s">
        <v>1147</v>
      </c>
      <c r="E1061" s="2" t="s">
        <v>8</v>
      </c>
      <c r="F1061" s="2" t="s">
        <v>590</v>
      </c>
      <c r="G1061" s="2" t="s">
        <v>1375</v>
      </c>
      <c r="H1061" s="2">
        <v>6</v>
      </c>
      <c r="I1061" s="2" t="s">
        <v>1379</v>
      </c>
      <c r="J1061" s="2" t="s">
        <v>11</v>
      </c>
      <c r="K1061" s="2">
        <v>2018</v>
      </c>
      <c r="L1061" s="2" t="s">
        <v>242</v>
      </c>
      <c r="M1061" s="2">
        <v>18</v>
      </c>
      <c r="N1061" s="2">
        <v>34.319000000000003</v>
      </c>
      <c r="O1061" s="2" t="s">
        <v>14</v>
      </c>
      <c r="P1061" s="2">
        <v>54.762</v>
      </c>
      <c r="Q1061" s="2" t="s">
        <v>26</v>
      </c>
      <c r="R1061" s="2">
        <v>14</v>
      </c>
      <c r="S1061" s="2">
        <v>37.43</v>
      </c>
      <c r="T1061" s="2" t="s">
        <v>14</v>
      </c>
      <c r="U1061" s="2">
        <v>42.753624000000002</v>
      </c>
      <c r="V1061" s="2" t="s">
        <v>14</v>
      </c>
      <c r="W1061" s="5" t="str" cm="1">
        <f t="array" ref="W1061">_xlfn.TEXTJOIN(", ",TRUE, IF(COUNTIF(G1061,"*"&amp;Afferenti!$A$1:'Afferenti'!$A$46&amp;"*"), Afferenti!$A$1:'Afferenti'!$A$46, ""))</f>
        <v>PAOLETTI</v>
      </c>
    </row>
    <row r="1062" spans="1:23" x14ac:dyDescent="0.2">
      <c r="A1062" s="2" t="s">
        <v>1315</v>
      </c>
      <c r="B1062" s="2" t="s">
        <v>1068</v>
      </c>
      <c r="C1062" s="2" t="s">
        <v>1147</v>
      </c>
      <c r="E1062" s="2" t="s">
        <v>8</v>
      </c>
      <c r="F1062" s="2" t="s">
        <v>590</v>
      </c>
      <c r="G1062" s="2" t="s">
        <v>1375</v>
      </c>
      <c r="H1062" s="2">
        <v>6</v>
      </c>
      <c r="I1062" s="2" t="s">
        <v>1380</v>
      </c>
      <c r="J1062" s="2" t="s">
        <v>11</v>
      </c>
      <c r="K1062" s="2">
        <v>2018</v>
      </c>
      <c r="L1062" s="2" t="s">
        <v>1325</v>
      </c>
      <c r="M1062" s="2">
        <v>41</v>
      </c>
      <c r="N1062" s="2">
        <v>11.454000000000001</v>
      </c>
      <c r="O1062" s="2" t="s">
        <v>13</v>
      </c>
      <c r="P1062" s="2">
        <v>19.550999999999998</v>
      </c>
      <c r="Q1062" s="2" t="s">
        <v>13</v>
      </c>
      <c r="R1062" s="2">
        <v>17</v>
      </c>
      <c r="W1062" s="5" t="str" cm="1">
        <f t="array" ref="W1062">_xlfn.TEXTJOIN(", ",TRUE, IF(COUNTIF(G1062,"*"&amp;Afferenti!$A$1:'Afferenti'!$A$46&amp;"*"), Afferenti!$A$1:'Afferenti'!$A$46, ""))</f>
        <v>PAOLETTI</v>
      </c>
    </row>
    <row r="1063" spans="1:23" x14ac:dyDescent="0.2">
      <c r="A1063" s="2" t="s">
        <v>1315</v>
      </c>
      <c r="B1063" s="2" t="s">
        <v>1068</v>
      </c>
      <c r="C1063" s="2" t="s">
        <v>1147</v>
      </c>
      <c r="E1063" s="2" t="s">
        <v>8</v>
      </c>
      <c r="F1063" s="2" t="s">
        <v>590</v>
      </c>
      <c r="G1063" s="2" t="s">
        <v>1375</v>
      </c>
      <c r="H1063" s="2">
        <v>6</v>
      </c>
      <c r="I1063" s="2" t="s">
        <v>1381</v>
      </c>
      <c r="J1063" s="2" t="s">
        <v>11</v>
      </c>
      <c r="K1063" s="2">
        <v>2018</v>
      </c>
      <c r="L1063" s="2" t="s">
        <v>265</v>
      </c>
      <c r="M1063" s="2">
        <v>41</v>
      </c>
      <c r="N1063" s="2">
        <v>11.454000000000001</v>
      </c>
      <c r="O1063" s="2" t="s">
        <v>13</v>
      </c>
      <c r="P1063" s="2">
        <v>1.992</v>
      </c>
      <c r="Q1063" s="2" t="s">
        <v>13</v>
      </c>
      <c r="R1063" s="2">
        <v>31</v>
      </c>
      <c r="S1063" s="2">
        <v>17.690000000000001</v>
      </c>
      <c r="T1063" s="2" t="s">
        <v>13</v>
      </c>
      <c r="U1063" s="2">
        <v>7.9710144999999999</v>
      </c>
      <c r="V1063" s="2" t="s">
        <v>13</v>
      </c>
      <c r="W1063" s="5" t="str" cm="1">
        <f t="array" ref="W1063">_xlfn.TEXTJOIN(", ",TRUE, IF(COUNTIF(G1063,"*"&amp;Afferenti!$A$1:'Afferenti'!$A$46&amp;"*"), Afferenti!$A$1:'Afferenti'!$A$46, ""))</f>
        <v>PAOLETTI</v>
      </c>
    </row>
    <row r="1064" spans="1:23" x14ac:dyDescent="0.2">
      <c r="A1064" s="2" t="s">
        <v>1315</v>
      </c>
      <c r="B1064" s="2" t="s">
        <v>1068</v>
      </c>
      <c r="C1064" s="2" t="s">
        <v>1147</v>
      </c>
      <c r="E1064" s="2" t="s">
        <v>8</v>
      </c>
      <c r="F1064" s="2" t="s">
        <v>590</v>
      </c>
      <c r="G1064" s="2" t="s">
        <v>1375</v>
      </c>
      <c r="H1064" s="2">
        <v>6</v>
      </c>
      <c r="I1064" s="2" t="s">
        <v>1382</v>
      </c>
      <c r="J1064" s="2" t="s">
        <v>11</v>
      </c>
      <c r="K1064" s="2">
        <v>2018</v>
      </c>
      <c r="L1064" s="2" t="s">
        <v>1327</v>
      </c>
      <c r="M1064" s="2">
        <v>20</v>
      </c>
      <c r="N1064" s="2">
        <v>30.962</v>
      </c>
      <c r="O1064" s="2" t="s">
        <v>14</v>
      </c>
      <c r="P1064" s="2">
        <v>38.997</v>
      </c>
      <c r="Q1064" s="2" t="s">
        <v>14</v>
      </c>
      <c r="R1064" s="2">
        <v>25</v>
      </c>
      <c r="S1064" s="2">
        <v>24.59</v>
      </c>
      <c r="T1064" s="2" t="s">
        <v>13</v>
      </c>
      <c r="U1064" s="2">
        <v>13.768115999999999</v>
      </c>
      <c r="V1064" s="2" t="s">
        <v>13</v>
      </c>
      <c r="W1064" s="5" t="str" cm="1">
        <f t="array" ref="W1064">_xlfn.TEXTJOIN(", ",TRUE, IF(COUNTIF(G1064,"*"&amp;Afferenti!$A$1:'Afferenti'!$A$46&amp;"*"), Afferenti!$A$1:'Afferenti'!$A$46, ""))</f>
        <v>PAOLETTI</v>
      </c>
    </row>
    <row r="1065" spans="1:23" x14ac:dyDescent="0.2">
      <c r="A1065" s="2" t="s">
        <v>1315</v>
      </c>
      <c r="B1065" s="2" t="s">
        <v>1068</v>
      </c>
      <c r="C1065" s="2" t="s">
        <v>1147</v>
      </c>
      <c r="E1065" s="2" t="s">
        <v>8</v>
      </c>
      <c r="F1065" s="2" t="s">
        <v>590</v>
      </c>
      <c r="G1065" s="2" t="s">
        <v>1375</v>
      </c>
      <c r="H1065" s="2">
        <v>6</v>
      </c>
      <c r="I1065" s="2" t="s">
        <v>1383</v>
      </c>
      <c r="J1065" s="2" t="s">
        <v>11</v>
      </c>
      <c r="K1065" s="2">
        <v>2018</v>
      </c>
      <c r="L1065" s="2" t="s">
        <v>1336</v>
      </c>
      <c r="M1065" s="2">
        <v>26</v>
      </c>
      <c r="N1065" s="2">
        <v>22.904</v>
      </c>
      <c r="O1065" s="2" t="s">
        <v>13</v>
      </c>
      <c r="P1065" s="2">
        <v>22.311</v>
      </c>
      <c r="Q1065" s="2" t="s">
        <v>13</v>
      </c>
      <c r="R1065" s="2">
        <v>22</v>
      </c>
      <c r="W1065" s="5" t="str" cm="1">
        <f t="array" ref="W1065">_xlfn.TEXTJOIN(", ",TRUE, IF(COUNTIF(G1065,"*"&amp;Afferenti!$A$1:'Afferenti'!$A$46&amp;"*"), Afferenti!$A$1:'Afferenti'!$A$46, ""))</f>
        <v>PAOLETTI</v>
      </c>
    </row>
    <row r="1066" spans="1:23" x14ac:dyDescent="0.2">
      <c r="A1066" s="2" t="s">
        <v>1315</v>
      </c>
      <c r="B1066" s="2" t="s">
        <v>1068</v>
      </c>
      <c r="C1066" s="2" t="s">
        <v>1147</v>
      </c>
      <c r="E1066" s="2" t="s">
        <v>8</v>
      </c>
      <c r="F1066" s="2" t="s">
        <v>590</v>
      </c>
      <c r="G1066" s="2" t="s">
        <v>1375</v>
      </c>
      <c r="H1066" s="2">
        <v>6</v>
      </c>
      <c r="I1066" s="2" t="s">
        <v>1384</v>
      </c>
      <c r="J1066" s="2" t="s">
        <v>11</v>
      </c>
      <c r="K1066" s="2">
        <v>2019</v>
      </c>
      <c r="L1066" s="2" t="s">
        <v>1325</v>
      </c>
      <c r="M1066" s="2">
        <v>6</v>
      </c>
      <c r="N1066" s="2">
        <v>60.415999999999997</v>
      </c>
      <c r="O1066" s="2" t="s">
        <v>26</v>
      </c>
      <c r="P1066" s="2">
        <v>32.878999999999998</v>
      </c>
      <c r="Q1066" s="2" t="s">
        <v>14</v>
      </c>
      <c r="R1066" s="2">
        <v>2</v>
      </c>
      <c r="S1066" s="2">
        <v>87.18</v>
      </c>
      <c r="T1066" s="2" t="s">
        <v>33</v>
      </c>
      <c r="U1066" s="2">
        <v>16.911999999999999</v>
      </c>
      <c r="V1066" s="2" t="s">
        <v>13</v>
      </c>
      <c r="W1066" s="5" t="str" cm="1">
        <f t="array" ref="W1066">_xlfn.TEXTJOIN(", ",TRUE, IF(COUNTIF(G1066,"*"&amp;Afferenti!$A$1:'Afferenti'!$A$46&amp;"*"), Afferenti!$A$1:'Afferenti'!$A$46, ""))</f>
        <v>PAOLETTI</v>
      </c>
    </row>
    <row r="1067" spans="1:23" x14ac:dyDescent="0.2">
      <c r="A1067" s="2" t="s">
        <v>1315</v>
      </c>
      <c r="B1067" s="2" t="s">
        <v>1068</v>
      </c>
      <c r="C1067" s="2" t="s">
        <v>1147</v>
      </c>
      <c r="E1067" s="2" t="s">
        <v>8</v>
      </c>
      <c r="F1067" s="2" t="s">
        <v>590</v>
      </c>
      <c r="G1067" s="2" t="s">
        <v>1375</v>
      </c>
      <c r="H1067" s="2">
        <v>6</v>
      </c>
      <c r="I1067" s="2" t="s">
        <v>1385</v>
      </c>
      <c r="J1067" s="2" t="s">
        <v>11</v>
      </c>
      <c r="K1067" s="2">
        <v>2018</v>
      </c>
      <c r="L1067" s="2" t="s">
        <v>1325</v>
      </c>
      <c r="M1067" s="2">
        <v>10</v>
      </c>
      <c r="N1067" s="2">
        <v>53.540999999999997</v>
      </c>
      <c r="O1067" s="2" t="s">
        <v>26</v>
      </c>
      <c r="P1067" s="2">
        <v>19.550999999999998</v>
      </c>
      <c r="Q1067" s="2" t="s">
        <v>13</v>
      </c>
      <c r="R1067" s="2">
        <v>10</v>
      </c>
      <c r="S1067" s="2">
        <v>55.58</v>
      </c>
      <c r="T1067" s="2" t="s">
        <v>26</v>
      </c>
      <c r="U1067" s="2">
        <v>21.014492000000001</v>
      </c>
      <c r="V1067" s="2" t="s">
        <v>13</v>
      </c>
      <c r="W1067" s="5" t="str" cm="1">
        <f t="array" ref="W1067">_xlfn.TEXTJOIN(", ",TRUE, IF(COUNTIF(G1067,"*"&amp;Afferenti!$A$1:'Afferenti'!$A$46&amp;"*"), Afferenti!$A$1:'Afferenti'!$A$46, ""))</f>
        <v>PAOLETTI</v>
      </c>
    </row>
    <row r="1068" spans="1:23" x14ac:dyDescent="0.2">
      <c r="A1068" s="2" t="s">
        <v>1315</v>
      </c>
      <c r="B1068" s="2" t="s">
        <v>1068</v>
      </c>
      <c r="C1068" s="2" t="s">
        <v>1147</v>
      </c>
      <c r="E1068" s="2" t="s">
        <v>8</v>
      </c>
      <c r="F1068" s="2" t="s">
        <v>590</v>
      </c>
      <c r="G1068" s="2" t="s">
        <v>1375</v>
      </c>
      <c r="H1068" s="2">
        <v>6</v>
      </c>
      <c r="I1068" s="2" t="s">
        <v>1386</v>
      </c>
      <c r="J1068" s="2" t="s">
        <v>11</v>
      </c>
      <c r="K1068" s="2">
        <v>2019</v>
      </c>
      <c r="L1068" s="2" t="s">
        <v>1327</v>
      </c>
      <c r="M1068" s="2">
        <v>18</v>
      </c>
      <c r="N1068" s="2">
        <v>27.276</v>
      </c>
      <c r="O1068" s="2" t="s">
        <v>14</v>
      </c>
      <c r="P1068" s="2">
        <v>5.3070000000000004</v>
      </c>
      <c r="Q1068" s="2" t="s">
        <v>13</v>
      </c>
      <c r="R1068" s="2">
        <v>10</v>
      </c>
      <c r="S1068" s="2">
        <v>52.64</v>
      </c>
      <c r="T1068" s="2" t="s">
        <v>26</v>
      </c>
      <c r="W1068" s="5" t="str" cm="1">
        <f t="array" ref="W1068">_xlfn.TEXTJOIN(", ",TRUE, IF(COUNTIF(G1068,"*"&amp;Afferenti!$A$1:'Afferenti'!$A$46&amp;"*"), Afferenti!$A$1:'Afferenti'!$A$46, ""))</f>
        <v>PAOLETTI</v>
      </c>
    </row>
    <row r="1069" spans="1:23" x14ac:dyDescent="0.2">
      <c r="A1069" s="2" t="s">
        <v>1315</v>
      </c>
      <c r="B1069" s="2" t="s">
        <v>1068</v>
      </c>
      <c r="C1069" s="2" t="s">
        <v>1147</v>
      </c>
      <c r="E1069" s="2" t="s">
        <v>8</v>
      </c>
      <c r="F1069" s="2" t="s">
        <v>590</v>
      </c>
      <c r="G1069" s="2" t="s">
        <v>1375</v>
      </c>
      <c r="H1069" s="2">
        <v>6</v>
      </c>
      <c r="I1069" s="2" t="s">
        <v>1387</v>
      </c>
      <c r="J1069" s="2" t="s">
        <v>11</v>
      </c>
      <c r="K1069" s="2">
        <v>2018</v>
      </c>
      <c r="L1069" s="2" t="s">
        <v>1327</v>
      </c>
      <c r="M1069" s="2">
        <v>8</v>
      </c>
      <c r="N1069" s="2">
        <v>59.991</v>
      </c>
      <c r="O1069" s="2" t="s">
        <v>26</v>
      </c>
      <c r="P1069" s="2">
        <v>38.997</v>
      </c>
      <c r="Q1069" s="2" t="s">
        <v>14</v>
      </c>
      <c r="R1069" s="2">
        <v>8</v>
      </c>
      <c r="W1069" s="5" t="str" cm="1">
        <f t="array" ref="W1069">_xlfn.TEXTJOIN(", ",TRUE, IF(COUNTIF(G1069,"*"&amp;Afferenti!$A$1:'Afferenti'!$A$46&amp;"*"), Afferenti!$A$1:'Afferenti'!$A$46, ""))</f>
        <v>PAOLETTI</v>
      </c>
    </row>
    <row r="1070" spans="1:23" x14ac:dyDescent="0.2">
      <c r="A1070" s="2" t="s">
        <v>1315</v>
      </c>
      <c r="B1070" s="2" t="s">
        <v>1068</v>
      </c>
      <c r="C1070" s="2" t="s">
        <v>1147</v>
      </c>
      <c r="E1070" s="2" t="s">
        <v>8</v>
      </c>
      <c r="F1070" s="2" t="s">
        <v>590</v>
      </c>
      <c r="G1070" s="2" t="s">
        <v>1375</v>
      </c>
      <c r="H1070" s="2">
        <v>6</v>
      </c>
      <c r="I1070" s="2" t="s">
        <v>1388</v>
      </c>
      <c r="J1070" s="2" t="s">
        <v>11</v>
      </c>
      <c r="K1070" s="2">
        <v>2018</v>
      </c>
      <c r="L1070" s="2" t="s">
        <v>265</v>
      </c>
      <c r="M1070" s="2">
        <v>157</v>
      </c>
      <c r="N1070" s="2">
        <v>0.81599999999999995</v>
      </c>
      <c r="O1070" s="2" t="s">
        <v>13</v>
      </c>
      <c r="P1070" s="2">
        <v>1.992</v>
      </c>
      <c r="Q1070" s="2" t="s">
        <v>13</v>
      </c>
      <c r="R1070" s="2">
        <v>73</v>
      </c>
      <c r="S1070" s="2">
        <v>4.45</v>
      </c>
      <c r="T1070" s="2" t="s">
        <v>13</v>
      </c>
      <c r="U1070" s="2">
        <v>7.9710144999999999</v>
      </c>
      <c r="V1070" s="2" t="s">
        <v>13</v>
      </c>
      <c r="W1070" s="5" t="str" cm="1">
        <f t="array" ref="W1070">_xlfn.TEXTJOIN(", ",TRUE, IF(COUNTIF(G1070,"*"&amp;Afferenti!$A$1:'Afferenti'!$A$46&amp;"*"), Afferenti!$A$1:'Afferenti'!$A$46, ""))</f>
        <v>PAOLETTI</v>
      </c>
    </row>
    <row r="1071" spans="1:23" x14ac:dyDescent="0.2">
      <c r="A1071" s="2" t="s">
        <v>1315</v>
      </c>
      <c r="B1071" s="2" t="s">
        <v>1068</v>
      </c>
      <c r="C1071" s="2" t="s">
        <v>1147</v>
      </c>
      <c r="E1071" s="2" t="s">
        <v>8</v>
      </c>
      <c r="F1071" s="2" t="s">
        <v>590</v>
      </c>
      <c r="G1071" s="2" t="s">
        <v>1375</v>
      </c>
      <c r="H1071" s="2">
        <v>6</v>
      </c>
      <c r="I1071" s="2" t="s">
        <v>1389</v>
      </c>
      <c r="J1071" s="2" t="s">
        <v>11</v>
      </c>
      <c r="K1071" s="2">
        <v>2018</v>
      </c>
      <c r="L1071" s="2" t="s">
        <v>1327</v>
      </c>
      <c r="M1071" s="2">
        <v>30</v>
      </c>
      <c r="N1071" s="2">
        <v>18.611999999999998</v>
      </c>
      <c r="O1071" s="2" t="s">
        <v>13</v>
      </c>
      <c r="P1071" s="2">
        <v>38.997</v>
      </c>
      <c r="Q1071" s="2" t="s">
        <v>14</v>
      </c>
      <c r="R1071" s="2">
        <v>18</v>
      </c>
      <c r="W1071" s="5" t="str" cm="1">
        <f t="array" ref="W1071">_xlfn.TEXTJOIN(", ",TRUE, IF(COUNTIF(G1071,"*"&amp;Afferenti!$A$1:'Afferenti'!$A$46&amp;"*"), Afferenti!$A$1:'Afferenti'!$A$46, ""))</f>
        <v>PAOLETTI</v>
      </c>
    </row>
    <row r="1072" spans="1:23" x14ac:dyDescent="0.2">
      <c r="A1072" s="2" t="s">
        <v>1315</v>
      </c>
      <c r="B1072" s="2" t="s">
        <v>1068</v>
      </c>
      <c r="C1072" s="2" t="s">
        <v>1147</v>
      </c>
      <c r="E1072" s="2" t="s">
        <v>8</v>
      </c>
      <c r="F1072" s="2" t="s">
        <v>590</v>
      </c>
      <c r="G1072" s="2" t="s">
        <v>1390</v>
      </c>
      <c r="H1072" s="2">
        <v>7</v>
      </c>
      <c r="I1072" s="2" t="s">
        <v>1391</v>
      </c>
      <c r="J1072" s="2" t="s">
        <v>11</v>
      </c>
      <c r="K1072" s="2">
        <v>2019</v>
      </c>
      <c r="L1072" s="2" t="s">
        <v>1392</v>
      </c>
      <c r="M1072" s="2">
        <v>193</v>
      </c>
      <c r="N1072" s="2">
        <v>1.31</v>
      </c>
      <c r="O1072" s="2" t="s">
        <v>13</v>
      </c>
      <c r="P1072" s="2">
        <v>2E-3</v>
      </c>
      <c r="Q1072" s="2" t="s">
        <v>13</v>
      </c>
      <c r="R1072" s="2">
        <v>172</v>
      </c>
      <c r="S1072" s="2">
        <v>1.3</v>
      </c>
      <c r="T1072" s="2" t="s">
        <v>13</v>
      </c>
      <c r="U1072" s="2">
        <v>0.70399999999999996</v>
      </c>
      <c r="V1072" s="2" t="s">
        <v>13</v>
      </c>
      <c r="W1072" s="5" t="str" cm="1">
        <f t="array" ref="W1072">_xlfn.TEXTJOIN(", ",TRUE, IF(COUNTIF(G1072,"*"&amp;Afferenti!$A$1:'Afferenti'!$A$46&amp;"*"), Afferenti!$A$1:'Afferenti'!$A$46, ""))</f>
        <v>PAOLETTI</v>
      </c>
    </row>
    <row r="1073" spans="1:23" x14ac:dyDescent="0.2">
      <c r="A1073" s="2" t="s">
        <v>1315</v>
      </c>
      <c r="B1073" s="2" t="s">
        <v>1068</v>
      </c>
      <c r="C1073" s="2" t="s">
        <v>1147</v>
      </c>
      <c r="E1073" s="2" t="s">
        <v>8</v>
      </c>
      <c r="F1073" s="2" t="s">
        <v>590</v>
      </c>
      <c r="G1073" s="2" t="s">
        <v>1390</v>
      </c>
      <c r="H1073" s="2">
        <v>7</v>
      </c>
      <c r="I1073" s="2" t="s">
        <v>1393</v>
      </c>
      <c r="J1073" s="2" t="s">
        <v>11</v>
      </c>
      <c r="K1073" s="2">
        <v>2019</v>
      </c>
      <c r="L1073" s="2" t="s">
        <v>1392</v>
      </c>
      <c r="M1073" s="2">
        <v>133</v>
      </c>
      <c r="N1073" s="2">
        <v>2.222</v>
      </c>
      <c r="O1073" s="2" t="s">
        <v>13</v>
      </c>
      <c r="P1073" s="2">
        <v>2E-3</v>
      </c>
      <c r="Q1073" s="2" t="s">
        <v>13</v>
      </c>
      <c r="R1073" s="2">
        <v>113</v>
      </c>
      <c r="S1073" s="2">
        <v>1.99</v>
      </c>
      <c r="T1073" s="2" t="s">
        <v>13</v>
      </c>
      <c r="U1073" s="2">
        <v>0.70399999999999996</v>
      </c>
      <c r="V1073" s="2" t="s">
        <v>13</v>
      </c>
      <c r="W1073" s="5" t="str" cm="1">
        <f t="array" ref="W1073">_xlfn.TEXTJOIN(", ",TRUE, IF(COUNTIF(G1073,"*"&amp;Afferenti!$A$1:'Afferenti'!$A$46&amp;"*"), Afferenti!$A$1:'Afferenti'!$A$46, ""))</f>
        <v>PAOLETTI</v>
      </c>
    </row>
    <row r="1074" spans="1:23" x14ac:dyDescent="0.2">
      <c r="A1074" s="2" t="s">
        <v>1315</v>
      </c>
      <c r="B1074" s="2" t="s">
        <v>1068</v>
      </c>
      <c r="C1074" s="2" t="s">
        <v>1147</v>
      </c>
      <c r="E1074" s="2" t="s">
        <v>8</v>
      </c>
      <c r="F1074" s="2" t="s">
        <v>590</v>
      </c>
      <c r="G1074" s="2" t="s">
        <v>1390</v>
      </c>
      <c r="H1074" s="2">
        <v>7</v>
      </c>
      <c r="I1074" s="2" t="s">
        <v>1394</v>
      </c>
      <c r="J1074" s="2" t="s">
        <v>11</v>
      </c>
      <c r="K1074" s="2">
        <v>2019</v>
      </c>
      <c r="L1074" s="2" t="s">
        <v>242</v>
      </c>
      <c r="M1074" s="2">
        <v>58</v>
      </c>
      <c r="N1074" s="2">
        <v>4.6589999999999998</v>
      </c>
      <c r="O1074" s="2" t="s">
        <v>13</v>
      </c>
      <c r="P1074" s="2">
        <v>59.125</v>
      </c>
      <c r="Q1074" s="2" t="s">
        <v>26</v>
      </c>
      <c r="R1074" s="2">
        <v>27</v>
      </c>
      <c r="S1074" s="2">
        <v>14.67</v>
      </c>
      <c r="T1074" s="2" t="s">
        <v>13</v>
      </c>
      <c r="U1074" s="2">
        <v>36.207000000000001</v>
      </c>
      <c r="V1074" s="2" t="s">
        <v>14</v>
      </c>
      <c r="W1074" s="5" t="str" cm="1">
        <f t="array" ref="W1074">_xlfn.TEXTJOIN(", ",TRUE, IF(COUNTIF(G1074,"*"&amp;Afferenti!$A$1:'Afferenti'!$A$46&amp;"*"), Afferenti!$A$1:'Afferenti'!$A$46, ""))</f>
        <v>PAOLETTI</v>
      </c>
    </row>
    <row r="1075" spans="1:23" x14ac:dyDescent="0.2">
      <c r="A1075" s="2" t="s">
        <v>1315</v>
      </c>
      <c r="B1075" s="2" t="s">
        <v>1068</v>
      </c>
      <c r="C1075" s="2" t="s">
        <v>1147</v>
      </c>
      <c r="E1075" s="2" t="s">
        <v>8</v>
      </c>
      <c r="F1075" s="2" t="s">
        <v>590</v>
      </c>
      <c r="G1075" s="2" t="s">
        <v>1390</v>
      </c>
      <c r="H1075" s="2">
        <v>7</v>
      </c>
      <c r="I1075" s="2" t="s">
        <v>1395</v>
      </c>
      <c r="J1075" s="2" t="s">
        <v>11</v>
      </c>
      <c r="K1075" s="2">
        <v>2019</v>
      </c>
      <c r="L1075" s="2" t="s">
        <v>274</v>
      </c>
      <c r="M1075" s="2">
        <v>17</v>
      </c>
      <c r="N1075" s="2">
        <v>29.158999999999999</v>
      </c>
      <c r="O1075" s="2" t="s">
        <v>14</v>
      </c>
      <c r="P1075" s="2">
        <v>14.441000000000001</v>
      </c>
      <c r="Q1075" s="2" t="s">
        <v>13</v>
      </c>
      <c r="R1075" s="2">
        <v>16</v>
      </c>
      <c r="S1075" s="2">
        <v>36.659999999999997</v>
      </c>
      <c r="T1075" s="2" t="s">
        <v>14</v>
      </c>
      <c r="U1075" s="2">
        <v>13.971</v>
      </c>
      <c r="V1075" s="2" t="s">
        <v>13</v>
      </c>
      <c r="W1075" s="5" t="str" cm="1">
        <f t="array" ref="W1075">_xlfn.TEXTJOIN(", ",TRUE, IF(COUNTIF(G1075,"*"&amp;Afferenti!$A$1:'Afferenti'!$A$46&amp;"*"), Afferenti!$A$1:'Afferenti'!$A$46, ""))</f>
        <v>PAOLETTI</v>
      </c>
    </row>
    <row r="1076" spans="1:23" x14ac:dyDescent="0.2">
      <c r="A1076" s="2" t="s">
        <v>1315</v>
      </c>
      <c r="B1076" s="2" t="s">
        <v>1068</v>
      </c>
      <c r="C1076" s="2" t="s">
        <v>1147</v>
      </c>
      <c r="E1076" s="2" t="s">
        <v>8</v>
      </c>
      <c r="F1076" s="2" t="s">
        <v>590</v>
      </c>
      <c r="G1076" s="2" t="s">
        <v>1390</v>
      </c>
      <c r="H1076" s="2">
        <v>7</v>
      </c>
      <c r="I1076" s="2" t="s">
        <v>1396</v>
      </c>
      <c r="J1076" s="2" t="s">
        <v>11</v>
      </c>
      <c r="K1076" s="2">
        <v>2019</v>
      </c>
      <c r="L1076" s="2" t="s">
        <v>1325</v>
      </c>
      <c r="M1076" s="2">
        <v>60</v>
      </c>
      <c r="N1076" s="2">
        <v>3.677</v>
      </c>
      <c r="O1076" s="2" t="s">
        <v>13</v>
      </c>
      <c r="P1076" s="2">
        <v>32.878999999999998</v>
      </c>
      <c r="Q1076" s="2" t="s">
        <v>14</v>
      </c>
      <c r="R1076" s="2">
        <v>52</v>
      </c>
      <c r="S1076" s="2">
        <v>5.36</v>
      </c>
      <c r="T1076" s="2" t="s">
        <v>13</v>
      </c>
      <c r="U1076" s="2">
        <v>16.911999999999999</v>
      </c>
      <c r="V1076" s="2" t="s">
        <v>13</v>
      </c>
      <c r="W1076" s="5" t="str" cm="1">
        <f t="array" ref="W1076">_xlfn.TEXTJOIN(", ",TRUE, IF(COUNTIF(G1076,"*"&amp;Afferenti!$A$1:'Afferenti'!$A$46&amp;"*"), Afferenti!$A$1:'Afferenti'!$A$46, ""))</f>
        <v>PAOLETTI</v>
      </c>
    </row>
    <row r="1077" spans="1:23" x14ac:dyDescent="0.2">
      <c r="A1077" s="2" t="s">
        <v>1315</v>
      </c>
      <c r="B1077" s="2" t="s">
        <v>1068</v>
      </c>
      <c r="C1077" s="2" t="s">
        <v>1147</v>
      </c>
      <c r="E1077" s="2" t="s">
        <v>8</v>
      </c>
      <c r="F1077" s="2" t="s">
        <v>590</v>
      </c>
      <c r="G1077" s="2" t="s">
        <v>1390</v>
      </c>
      <c r="H1077" s="2">
        <v>7</v>
      </c>
      <c r="I1077" s="2" t="s">
        <v>1397</v>
      </c>
      <c r="J1077" s="2" t="s">
        <v>11</v>
      </c>
      <c r="K1077" s="2">
        <v>2019</v>
      </c>
      <c r="L1077" s="2" t="s">
        <v>1325</v>
      </c>
      <c r="M1077" s="2">
        <v>21</v>
      </c>
      <c r="N1077" s="2">
        <v>22.39</v>
      </c>
      <c r="O1077" s="2" t="s">
        <v>13</v>
      </c>
      <c r="P1077" s="2">
        <v>32.878999999999998</v>
      </c>
      <c r="Q1077" s="2" t="s">
        <v>14</v>
      </c>
      <c r="R1077" s="2">
        <v>14</v>
      </c>
      <c r="S1077" s="2">
        <v>36.659999999999997</v>
      </c>
      <c r="T1077" s="2" t="s">
        <v>14</v>
      </c>
      <c r="U1077" s="2">
        <v>16.911999999999999</v>
      </c>
      <c r="V1077" s="2" t="s">
        <v>13</v>
      </c>
      <c r="W1077" s="5" t="str" cm="1">
        <f t="array" ref="W1077">_xlfn.TEXTJOIN(", ",TRUE, IF(COUNTIF(G1077,"*"&amp;Afferenti!$A$1:'Afferenti'!$A$46&amp;"*"), Afferenti!$A$1:'Afferenti'!$A$46, ""))</f>
        <v>PAOLETTI</v>
      </c>
    </row>
    <row r="1078" spans="1:23" x14ac:dyDescent="0.2">
      <c r="A1078" s="2" t="s">
        <v>1315</v>
      </c>
      <c r="B1078" s="2" t="s">
        <v>1068</v>
      </c>
      <c r="C1078" s="2" t="s">
        <v>1147</v>
      </c>
      <c r="E1078" s="2" t="s">
        <v>8</v>
      </c>
      <c r="F1078" s="2" t="s">
        <v>590</v>
      </c>
      <c r="G1078" s="2" t="s">
        <v>1398</v>
      </c>
      <c r="H1078" s="2">
        <v>7</v>
      </c>
      <c r="I1078" s="2" t="s">
        <v>1399</v>
      </c>
      <c r="J1078" s="2" t="s">
        <v>11</v>
      </c>
      <c r="K1078" s="2">
        <v>2018</v>
      </c>
      <c r="L1078" s="2" t="s">
        <v>1400</v>
      </c>
      <c r="M1078" s="2">
        <v>27</v>
      </c>
      <c r="N1078" s="2">
        <v>21.564</v>
      </c>
      <c r="O1078" s="2" t="s">
        <v>13</v>
      </c>
      <c r="P1078" s="2">
        <v>35.951999999999998</v>
      </c>
      <c r="Q1078" s="2" t="s">
        <v>14</v>
      </c>
      <c r="R1078" s="2">
        <v>21</v>
      </c>
      <c r="S1078" s="2">
        <v>32.19</v>
      </c>
      <c r="T1078" s="2" t="s">
        <v>14</v>
      </c>
      <c r="U1078" s="2">
        <v>15.217390999999999</v>
      </c>
      <c r="V1078" s="2" t="s">
        <v>13</v>
      </c>
      <c r="W1078" s="5" t="str" cm="1">
        <f t="array" ref="W1078">_xlfn.TEXTJOIN(", ",TRUE, IF(COUNTIF(G1078,"*"&amp;Afferenti!$A$1:'Afferenti'!$A$46&amp;"*"), Afferenti!$A$1:'Afferenti'!$A$46, ""))</f>
        <v>PAOLETTI</v>
      </c>
    </row>
    <row r="1079" spans="1:23" x14ac:dyDescent="0.2">
      <c r="A1079" s="2" t="s">
        <v>1026</v>
      </c>
      <c r="B1079" s="2" t="s">
        <v>1027</v>
      </c>
      <c r="C1079" s="2" t="s">
        <v>1028</v>
      </c>
      <c r="E1079" s="2" t="s">
        <v>69</v>
      </c>
      <c r="F1079" s="2" t="s">
        <v>1029</v>
      </c>
      <c r="G1079" s="2" t="s">
        <v>1030</v>
      </c>
      <c r="H1079" s="2">
        <v>1</v>
      </c>
      <c r="I1079" s="2" t="s">
        <v>1031</v>
      </c>
      <c r="J1079" s="2" t="s">
        <v>11</v>
      </c>
      <c r="K1079" s="2">
        <v>2016</v>
      </c>
      <c r="L1079" s="2" t="s">
        <v>75</v>
      </c>
      <c r="W1079" s="5" t="str" cm="1">
        <f t="array" ref="W1079">_xlfn.TEXTJOIN(", ",TRUE, IF(COUNTIF(G1079,"*"&amp;Afferenti!$A$1:'Afferenti'!$A$46&amp;"*"), Afferenti!$A$1:'Afferenti'!$A$46, ""))</f>
        <v>PROTANO</v>
      </c>
    </row>
    <row r="1080" spans="1:23" x14ac:dyDescent="0.2">
      <c r="A1080" s="2" t="s">
        <v>1026</v>
      </c>
      <c r="B1080" s="2" t="s">
        <v>1027</v>
      </c>
      <c r="C1080" s="2" t="s">
        <v>1028</v>
      </c>
      <c r="E1080" s="2" t="s">
        <v>69</v>
      </c>
      <c r="F1080" s="2" t="s">
        <v>1029</v>
      </c>
      <c r="G1080" s="2" t="s">
        <v>1030</v>
      </c>
      <c r="H1080" s="2">
        <v>1</v>
      </c>
      <c r="I1080" s="2" t="s">
        <v>1032</v>
      </c>
      <c r="J1080" s="2" t="s">
        <v>11</v>
      </c>
      <c r="K1080" s="2">
        <v>2015</v>
      </c>
      <c r="L1080" s="2" t="s">
        <v>1033</v>
      </c>
      <c r="M1080" s="2">
        <v>2</v>
      </c>
      <c r="N1080" s="2">
        <v>74.534999999999997</v>
      </c>
      <c r="O1080" s="2" t="s">
        <v>26</v>
      </c>
      <c r="R1080" s="2">
        <v>1</v>
      </c>
      <c r="S1080" s="2">
        <v>95.32</v>
      </c>
      <c r="T1080" s="2" t="s">
        <v>33</v>
      </c>
      <c r="W1080" s="5" t="str" cm="1">
        <f t="array" ref="W1080">_xlfn.TEXTJOIN(", ",TRUE, IF(COUNTIF(G1080,"*"&amp;Afferenti!$A$1:'Afferenti'!$A$46&amp;"*"), Afferenti!$A$1:'Afferenti'!$A$46, ""))</f>
        <v>PROTANO</v>
      </c>
    </row>
    <row r="1081" spans="1:23" x14ac:dyDescent="0.2">
      <c r="A1081" s="2" t="s">
        <v>1026</v>
      </c>
      <c r="B1081" s="2" t="s">
        <v>1027</v>
      </c>
      <c r="C1081" s="2" t="s">
        <v>1028</v>
      </c>
      <c r="E1081" s="2" t="s">
        <v>69</v>
      </c>
      <c r="F1081" s="2" t="s">
        <v>1029</v>
      </c>
      <c r="G1081" s="2" t="s">
        <v>1030</v>
      </c>
      <c r="H1081" s="2">
        <v>1</v>
      </c>
      <c r="I1081" s="2" t="s">
        <v>1034</v>
      </c>
      <c r="J1081" s="2" t="s">
        <v>43</v>
      </c>
      <c r="K1081" s="2">
        <v>2019</v>
      </c>
      <c r="W1081" s="5" t="str" cm="1">
        <f t="array" ref="W1081">_xlfn.TEXTJOIN(", ",TRUE, IF(COUNTIF(G1081,"*"&amp;Afferenti!$A$1:'Afferenti'!$A$46&amp;"*"), Afferenti!$A$1:'Afferenti'!$A$46, ""))</f>
        <v>PROTANO</v>
      </c>
    </row>
    <row r="1082" spans="1:23" x14ac:dyDescent="0.2">
      <c r="A1082" s="2" t="s">
        <v>1026</v>
      </c>
      <c r="B1082" s="2" t="s">
        <v>1027</v>
      </c>
      <c r="C1082" s="2" t="s">
        <v>1028</v>
      </c>
      <c r="E1082" s="2" t="s">
        <v>69</v>
      </c>
      <c r="F1082" s="2" t="s">
        <v>1029</v>
      </c>
      <c r="G1082" s="2" t="s">
        <v>1030</v>
      </c>
      <c r="H1082" s="2">
        <v>1</v>
      </c>
      <c r="I1082" s="2" t="s">
        <v>1035</v>
      </c>
      <c r="J1082" s="2" t="s">
        <v>43</v>
      </c>
      <c r="K1082" s="2">
        <v>2019</v>
      </c>
      <c r="W1082" s="5" t="str" cm="1">
        <f t="array" ref="W1082">_xlfn.TEXTJOIN(", ",TRUE, IF(COUNTIF(G1082,"*"&amp;Afferenti!$A$1:'Afferenti'!$A$46&amp;"*"), Afferenti!$A$1:'Afferenti'!$A$46, ""))</f>
        <v>PROTANO</v>
      </c>
    </row>
    <row r="1083" spans="1:23" x14ac:dyDescent="0.2">
      <c r="A1083" s="2" t="s">
        <v>1026</v>
      </c>
      <c r="B1083" s="2" t="s">
        <v>1027</v>
      </c>
      <c r="C1083" s="2" t="s">
        <v>1028</v>
      </c>
      <c r="E1083" s="2" t="s">
        <v>69</v>
      </c>
      <c r="F1083" s="2" t="s">
        <v>1029</v>
      </c>
      <c r="G1083" s="2" t="s">
        <v>1030</v>
      </c>
      <c r="H1083" s="2">
        <v>1</v>
      </c>
      <c r="I1083" s="2" t="s">
        <v>1036</v>
      </c>
      <c r="J1083" s="2" t="s">
        <v>43</v>
      </c>
      <c r="K1083" s="2">
        <v>2019</v>
      </c>
      <c r="W1083" s="5" t="str" cm="1">
        <f t="array" ref="W1083">_xlfn.TEXTJOIN(", ",TRUE, IF(COUNTIF(G1083,"*"&amp;Afferenti!$A$1:'Afferenti'!$A$46&amp;"*"), Afferenti!$A$1:'Afferenti'!$A$46, ""))</f>
        <v>PROTANO</v>
      </c>
    </row>
    <row r="1084" spans="1:23" x14ac:dyDescent="0.2">
      <c r="A1084" s="2" t="s">
        <v>1026</v>
      </c>
      <c r="B1084" s="2" t="s">
        <v>1027</v>
      </c>
      <c r="C1084" s="2" t="s">
        <v>1028</v>
      </c>
      <c r="E1084" s="2" t="s">
        <v>69</v>
      </c>
      <c r="F1084" s="2" t="s">
        <v>1029</v>
      </c>
      <c r="G1084" s="2" t="s">
        <v>1030</v>
      </c>
      <c r="H1084" s="2">
        <v>1</v>
      </c>
      <c r="I1084" s="2" t="s">
        <v>1037</v>
      </c>
      <c r="J1084" s="2" t="s">
        <v>43</v>
      </c>
      <c r="K1084" s="2">
        <v>2019</v>
      </c>
      <c r="W1084" s="5" t="str" cm="1">
        <f t="array" ref="W1084">_xlfn.TEXTJOIN(", ",TRUE, IF(COUNTIF(G1084,"*"&amp;Afferenti!$A$1:'Afferenti'!$A$46&amp;"*"), Afferenti!$A$1:'Afferenti'!$A$46, ""))</f>
        <v>PROTANO</v>
      </c>
    </row>
    <row r="1085" spans="1:23" x14ac:dyDescent="0.2">
      <c r="A1085" s="2" t="s">
        <v>1026</v>
      </c>
      <c r="B1085" s="2" t="s">
        <v>1027</v>
      </c>
      <c r="C1085" s="2" t="s">
        <v>1028</v>
      </c>
      <c r="E1085" s="2" t="s">
        <v>69</v>
      </c>
      <c r="F1085" s="2" t="s">
        <v>1029</v>
      </c>
      <c r="G1085" s="2" t="s">
        <v>1038</v>
      </c>
      <c r="H1085" s="2">
        <v>2</v>
      </c>
      <c r="I1085" s="2" t="s">
        <v>1039</v>
      </c>
      <c r="J1085" s="2" t="s">
        <v>43</v>
      </c>
      <c r="K1085" s="2">
        <v>2015</v>
      </c>
      <c r="L1085" s="2" t="s">
        <v>303</v>
      </c>
      <c r="W1085" s="5" t="str" cm="1">
        <f t="array" ref="W1085">_xlfn.TEXTJOIN(", ",TRUE, IF(COUNTIF(G1085,"*"&amp;Afferenti!$A$1:'Afferenti'!$A$46&amp;"*"), Afferenti!$A$1:'Afferenti'!$A$46, ""))</f>
        <v>PROTANO</v>
      </c>
    </row>
    <row r="1086" spans="1:23" x14ac:dyDescent="0.2">
      <c r="A1086" s="2" t="s">
        <v>1026</v>
      </c>
      <c r="B1086" s="2" t="s">
        <v>1027</v>
      </c>
      <c r="C1086" s="2" t="s">
        <v>1028</v>
      </c>
      <c r="E1086" s="2" t="s">
        <v>69</v>
      </c>
      <c r="F1086" s="2" t="s">
        <v>1029</v>
      </c>
      <c r="G1086" s="2" t="s">
        <v>1038</v>
      </c>
      <c r="H1086" s="2">
        <v>2</v>
      </c>
      <c r="I1086" s="2" t="s">
        <v>1040</v>
      </c>
      <c r="J1086" s="2" t="s">
        <v>11</v>
      </c>
      <c r="K1086" s="2">
        <v>2016</v>
      </c>
      <c r="L1086" s="2" t="s">
        <v>328</v>
      </c>
      <c r="M1086" s="2">
        <v>63</v>
      </c>
      <c r="N1086" s="2">
        <v>10.247</v>
      </c>
      <c r="O1086" s="2" t="s">
        <v>13</v>
      </c>
      <c r="P1086" s="2">
        <v>17.59</v>
      </c>
      <c r="Q1086" s="2" t="s">
        <v>13</v>
      </c>
      <c r="R1086" s="2">
        <v>55</v>
      </c>
      <c r="S1086" s="2">
        <v>12.13</v>
      </c>
      <c r="T1086" s="2" t="s">
        <v>13</v>
      </c>
      <c r="U1086" s="2">
        <v>9.3886459999999996</v>
      </c>
      <c r="V1086" s="2" t="s">
        <v>13</v>
      </c>
      <c r="W1086" s="5" t="str" cm="1">
        <f t="array" ref="W1086">_xlfn.TEXTJOIN(", ",TRUE, IF(COUNTIF(G1086,"*"&amp;Afferenti!$A$1:'Afferenti'!$A$46&amp;"*"), Afferenti!$A$1:'Afferenti'!$A$46, ""))</f>
        <v>PROTANO</v>
      </c>
    </row>
    <row r="1087" spans="1:23" x14ac:dyDescent="0.2">
      <c r="A1087" s="2" t="s">
        <v>1026</v>
      </c>
      <c r="B1087" s="2" t="s">
        <v>1027</v>
      </c>
      <c r="C1087" s="2" t="s">
        <v>1028</v>
      </c>
      <c r="E1087" s="2" t="s">
        <v>69</v>
      </c>
      <c r="F1087" s="2" t="s">
        <v>1029</v>
      </c>
      <c r="G1087" s="2" t="s">
        <v>1038</v>
      </c>
      <c r="H1087" s="2">
        <v>2</v>
      </c>
      <c r="I1087" s="2" t="s">
        <v>1041</v>
      </c>
      <c r="J1087" s="2" t="s">
        <v>11</v>
      </c>
      <c r="K1087" s="2">
        <v>2015</v>
      </c>
      <c r="L1087" s="2" t="s">
        <v>342</v>
      </c>
      <c r="M1087" s="2">
        <v>27</v>
      </c>
      <c r="N1087" s="2">
        <v>34.533999999999999</v>
      </c>
      <c r="O1087" s="2" t="s">
        <v>14</v>
      </c>
      <c r="P1087" s="2">
        <v>32.587000000000003</v>
      </c>
      <c r="Q1087" s="2" t="s">
        <v>14</v>
      </c>
      <c r="R1087" s="2">
        <v>26</v>
      </c>
      <c r="S1087" s="2">
        <v>38.6</v>
      </c>
      <c r="T1087" s="2" t="s">
        <v>14</v>
      </c>
      <c r="U1087" s="2">
        <v>14.888999999999999</v>
      </c>
      <c r="V1087" s="2" t="s">
        <v>13</v>
      </c>
      <c r="W1087" s="5" t="str" cm="1">
        <f t="array" ref="W1087">_xlfn.TEXTJOIN(", ",TRUE, IF(COUNTIF(G1087,"*"&amp;Afferenti!$A$1:'Afferenti'!$A$46&amp;"*"), Afferenti!$A$1:'Afferenti'!$A$46, ""))</f>
        <v>PROTANO</v>
      </c>
    </row>
    <row r="1088" spans="1:23" x14ac:dyDescent="0.2">
      <c r="A1088" s="2" t="s">
        <v>1026</v>
      </c>
      <c r="B1088" s="2" t="s">
        <v>1027</v>
      </c>
      <c r="C1088" s="2" t="s">
        <v>1028</v>
      </c>
      <c r="E1088" s="2" t="s">
        <v>69</v>
      </c>
      <c r="F1088" s="2" t="s">
        <v>1029</v>
      </c>
      <c r="G1088" s="2" t="s">
        <v>1038</v>
      </c>
      <c r="H1088" s="2">
        <v>2</v>
      </c>
      <c r="I1088" s="2" t="s">
        <v>1042</v>
      </c>
      <c r="J1088" s="2" t="s">
        <v>11</v>
      </c>
      <c r="K1088" s="2">
        <v>2017</v>
      </c>
      <c r="L1088" s="2" t="s">
        <v>1043</v>
      </c>
      <c r="M1088" s="2">
        <v>5</v>
      </c>
      <c r="N1088" s="2">
        <v>64.778000000000006</v>
      </c>
      <c r="O1088" s="2" t="s">
        <v>26</v>
      </c>
      <c r="P1088" s="2">
        <v>26.821000000000002</v>
      </c>
      <c r="Q1088" s="2" t="s">
        <v>14</v>
      </c>
      <c r="R1088" s="2">
        <v>4</v>
      </c>
      <c r="S1088" s="2">
        <v>85.37</v>
      </c>
      <c r="T1088" s="2" t="s">
        <v>33</v>
      </c>
      <c r="U1088" s="2">
        <v>50.619835000000002</v>
      </c>
      <c r="V1088" s="2" t="s">
        <v>26</v>
      </c>
      <c r="W1088" s="5" t="str" cm="1">
        <f t="array" ref="W1088">_xlfn.TEXTJOIN(", ",TRUE, IF(COUNTIF(G1088,"*"&amp;Afferenti!$A$1:'Afferenti'!$A$46&amp;"*"), Afferenti!$A$1:'Afferenti'!$A$46, ""))</f>
        <v>PROTANO</v>
      </c>
    </row>
    <row r="1089" spans="1:23" x14ac:dyDescent="0.2">
      <c r="A1089" s="2" t="s">
        <v>1026</v>
      </c>
      <c r="B1089" s="2" t="s">
        <v>1027</v>
      </c>
      <c r="C1089" s="2" t="s">
        <v>1028</v>
      </c>
      <c r="E1089" s="2" t="s">
        <v>69</v>
      </c>
      <c r="F1089" s="2" t="s">
        <v>1029</v>
      </c>
      <c r="G1089" s="2" t="s">
        <v>1038</v>
      </c>
      <c r="H1089" s="2">
        <v>2</v>
      </c>
      <c r="I1089" s="2" t="s">
        <v>1044</v>
      </c>
      <c r="J1089" s="2" t="s">
        <v>11</v>
      </c>
      <c r="K1089" s="2">
        <v>2015</v>
      </c>
      <c r="L1089" s="2" t="s">
        <v>413</v>
      </c>
      <c r="M1089" s="2">
        <v>11</v>
      </c>
      <c r="N1089" s="2">
        <v>49.813000000000002</v>
      </c>
      <c r="O1089" s="2" t="s">
        <v>14</v>
      </c>
      <c r="P1089" s="2">
        <v>2.2890000000000001</v>
      </c>
      <c r="Q1089" s="2" t="s">
        <v>13</v>
      </c>
      <c r="R1089" s="2">
        <v>9</v>
      </c>
      <c r="S1089" s="2">
        <v>61.07</v>
      </c>
      <c r="T1089" s="2" t="s">
        <v>26</v>
      </c>
      <c r="U1089" s="2">
        <v>22.888999999999999</v>
      </c>
      <c r="V1089" s="2" t="s">
        <v>13</v>
      </c>
      <c r="W1089" s="5" t="str" cm="1">
        <f t="array" ref="W1089">_xlfn.TEXTJOIN(", ",TRUE, IF(COUNTIF(G1089,"*"&amp;Afferenti!$A$1:'Afferenti'!$A$46&amp;"*"), Afferenti!$A$1:'Afferenti'!$A$46, ""))</f>
        <v>PROTANO</v>
      </c>
    </row>
    <row r="1090" spans="1:23" x14ac:dyDescent="0.2">
      <c r="A1090" s="2" t="s">
        <v>1026</v>
      </c>
      <c r="B1090" s="2" t="s">
        <v>1027</v>
      </c>
      <c r="C1090" s="2" t="s">
        <v>1028</v>
      </c>
      <c r="E1090" s="2" t="s">
        <v>69</v>
      </c>
      <c r="F1090" s="2" t="s">
        <v>1029</v>
      </c>
      <c r="G1090" s="2" t="s">
        <v>1045</v>
      </c>
      <c r="H1090" s="2">
        <v>2</v>
      </c>
      <c r="I1090" s="2" t="s">
        <v>1046</v>
      </c>
      <c r="J1090" s="2" t="s">
        <v>11</v>
      </c>
      <c r="K1090" s="2">
        <v>2018</v>
      </c>
      <c r="L1090" s="2" t="s">
        <v>461</v>
      </c>
      <c r="M1090" s="2">
        <v>36</v>
      </c>
      <c r="N1090" s="2">
        <v>8.2260000000000009</v>
      </c>
      <c r="O1090" s="2" t="s">
        <v>13</v>
      </c>
      <c r="P1090" s="2">
        <v>3.9470000000000001</v>
      </c>
      <c r="Q1090" s="2" t="s">
        <v>13</v>
      </c>
      <c r="R1090" s="2">
        <v>35</v>
      </c>
      <c r="S1090" s="2">
        <v>18.47</v>
      </c>
      <c r="T1090" s="2" t="s">
        <v>13</v>
      </c>
      <c r="U1090" s="2">
        <v>12.549801</v>
      </c>
      <c r="V1090" s="2" t="s">
        <v>13</v>
      </c>
      <c r="W1090" s="5" t="str" cm="1">
        <f t="array" ref="W1090">_xlfn.TEXTJOIN(", ",TRUE, IF(COUNTIF(G1090,"*"&amp;Afferenti!$A$1:'Afferenti'!$A$46&amp;"*"), Afferenti!$A$1:'Afferenti'!$A$46, ""))</f>
        <v>PROTANO</v>
      </c>
    </row>
    <row r="1091" spans="1:23" x14ac:dyDescent="0.2">
      <c r="A1091" s="2" t="s">
        <v>1026</v>
      </c>
      <c r="B1091" s="2" t="s">
        <v>1027</v>
      </c>
      <c r="C1091" s="2" t="s">
        <v>1028</v>
      </c>
      <c r="E1091" s="2" t="s">
        <v>69</v>
      </c>
      <c r="F1091" s="2" t="s">
        <v>1029</v>
      </c>
      <c r="G1091" s="2" t="s">
        <v>1047</v>
      </c>
      <c r="H1091" s="2">
        <v>2</v>
      </c>
      <c r="I1091" s="2" t="s">
        <v>1048</v>
      </c>
      <c r="J1091" s="2" t="s">
        <v>11</v>
      </c>
      <c r="K1091" s="2">
        <v>2017</v>
      </c>
      <c r="L1091" s="2" t="s">
        <v>303</v>
      </c>
      <c r="M1091" s="2">
        <v>1</v>
      </c>
      <c r="N1091" s="2">
        <v>87.375</v>
      </c>
      <c r="O1091" s="2" t="s">
        <v>33</v>
      </c>
      <c r="P1091" s="2">
        <v>79.641999999999996</v>
      </c>
      <c r="Q1091" s="2" t="s">
        <v>33</v>
      </c>
      <c r="R1091" s="2">
        <v>1</v>
      </c>
      <c r="S1091" s="2">
        <v>96.47</v>
      </c>
      <c r="T1091" s="2" t="s">
        <v>33</v>
      </c>
      <c r="W1091" s="5" t="str" cm="1">
        <f t="array" ref="W1091">_xlfn.TEXTJOIN(", ",TRUE, IF(COUNTIF(G1091,"*"&amp;Afferenti!$A$1:'Afferenti'!$A$46&amp;"*"), Afferenti!$A$1:'Afferenti'!$A$46, ""))</f>
        <v>PROTANO, SALLEOLINI</v>
      </c>
    </row>
    <row r="1092" spans="1:23" x14ac:dyDescent="0.2">
      <c r="A1092" s="2" t="s">
        <v>1026</v>
      </c>
      <c r="B1092" s="2" t="s">
        <v>1027</v>
      </c>
      <c r="C1092" s="2" t="s">
        <v>1028</v>
      </c>
      <c r="E1092" s="2" t="s">
        <v>69</v>
      </c>
      <c r="F1092" s="2" t="s">
        <v>1029</v>
      </c>
      <c r="G1092" s="2" t="s">
        <v>1047</v>
      </c>
      <c r="H1092" s="2">
        <v>2</v>
      </c>
      <c r="I1092" s="2" t="s">
        <v>1049</v>
      </c>
      <c r="J1092" s="2" t="s">
        <v>43</v>
      </c>
      <c r="K1092" s="2">
        <v>2015</v>
      </c>
      <c r="L1092" s="2" t="s">
        <v>303</v>
      </c>
      <c r="W1092" s="5" t="str" cm="1">
        <f t="array" ref="W1092">_xlfn.TEXTJOIN(", ",TRUE, IF(COUNTIF(G1092,"*"&amp;Afferenti!$A$1:'Afferenti'!$A$46&amp;"*"), Afferenti!$A$1:'Afferenti'!$A$46, ""))</f>
        <v>PROTANO, SALLEOLINI</v>
      </c>
    </row>
    <row r="1093" spans="1:23" x14ac:dyDescent="0.2">
      <c r="A1093" s="2" t="s">
        <v>1026</v>
      </c>
      <c r="B1093" s="2" t="s">
        <v>1027</v>
      </c>
      <c r="C1093" s="2" t="s">
        <v>1028</v>
      </c>
      <c r="E1093" s="2" t="s">
        <v>69</v>
      </c>
      <c r="F1093" s="2" t="s">
        <v>1029</v>
      </c>
      <c r="G1093" s="2" t="s">
        <v>1047</v>
      </c>
      <c r="H1093" s="2">
        <v>2</v>
      </c>
      <c r="I1093" s="2" t="s">
        <v>1050</v>
      </c>
      <c r="J1093" s="2" t="s">
        <v>476</v>
      </c>
      <c r="K1093" s="2">
        <v>2015</v>
      </c>
      <c r="W1093" s="5" t="str" cm="1">
        <f t="array" ref="W1093">_xlfn.TEXTJOIN(", ",TRUE, IF(COUNTIF(G1093,"*"&amp;Afferenti!$A$1:'Afferenti'!$A$46&amp;"*"), Afferenti!$A$1:'Afferenti'!$A$46, ""))</f>
        <v>PROTANO, SALLEOLINI</v>
      </c>
    </row>
    <row r="1094" spans="1:23" x14ac:dyDescent="0.2">
      <c r="A1094" s="2" t="s">
        <v>1026</v>
      </c>
      <c r="B1094" s="2" t="s">
        <v>1027</v>
      </c>
      <c r="C1094" s="2" t="s">
        <v>1028</v>
      </c>
      <c r="E1094" s="2" t="s">
        <v>69</v>
      </c>
      <c r="F1094" s="2" t="s">
        <v>1029</v>
      </c>
      <c r="G1094" s="2" t="s">
        <v>1051</v>
      </c>
      <c r="H1094" s="2">
        <v>3</v>
      </c>
      <c r="I1094" s="2" t="s">
        <v>1052</v>
      </c>
      <c r="J1094" s="2" t="s">
        <v>11</v>
      </c>
      <c r="K1094" s="2">
        <v>2016</v>
      </c>
      <c r="L1094" s="2" t="s">
        <v>521</v>
      </c>
      <c r="M1094" s="2">
        <v>26</v>
      </c>
      <c r="N1094" s="2">
        <v>31.797000000000001</v>
      </c>
      <c r="O1094" s="2" t="s">
        <v>14</v>
      </c>
      <c r="P1094" s="2">
        <v>40.536999999999999</v>
      </c>
      <c r="Q1094" s="2" t="s">
        <v>14</v>
      </c>
      <c r="R1094" s="2">
        <v>23</v>
      </c>
      <c r="S1094" s="2">
        <v>38.94</v>
      </c>
      <c r="T1094" s="2" t="s">
        <v>14</v>
      </c>
      <c r="U1094" s="2">
        <v>34.279476000000003</v>
      </c>
      <c r="V1094" s="2" t="s">
        <v>14</v>
      </c>
      <c r="W1094" s="5" t="str" cm="1">
        <f t="array" ref="W1094">_xlfn.TEXTJOIN(", ",TRUE, IF(COUNTIF(G1094,"*"&amp;Afferenti!$A$1:'Afferenti'!$A$46&amp;"*"), Afferenti!$A$1:'Afferenti'!$A$46, ""))</f>
        <v>PROTANO, ROSSI</v>
      </c>
    </row>
    <row r="1095" spans="1:23" x14ac:dyDescent="0.2">
      <c r="A1095" s="2" t="s">
        <v>1026</v>
      </c>
      <c r="B1095" s="2" t="s">
        <v>1027</v>
      </c>
      <c r="C1095" s="2" t="s">
        <v>1028</v>
      </c>
      <c r="E1095" s="2" t="s">
        <v>69</v>
      </c>
      <c r="F1095" s="2" t="s">
        <v>1029</v>
      </c>
      <c r="G1095" s="2" t="s">
        <v>392</v>
      </c>
      <c r="H1095" s="2">
        <v>4</v>
      </c>
      <c r="I1095" s="2" t="s">
        <v>393</v>
      </c>
      <c r="J1095" s="2" t="s">
        <v>11</v>
      </c>
      <c r="K1095" s="2">
        <v>2019</v>
      </c>
      <c r="L1095" s="2" t="s">
        <v>394</v>
      </c>
      <c r="M1095" s="2">
        <v>50</v>
      </c>
      <c r="N1095" s="2">
        <v>7.0529999999999999</v>
      </c>
      <c r="O1095" s="2" t="s">
        <v>13</v>
      </c>
      <c r="P1095" s="2">
        <v>39.232999999999997</v>
      </c>
      <c r="Q1095" s="2" t="s">
        <v>14</v>
      </c>
      <c r="R1095" s="2">
        <v>51</v>
      </c>
      <c r="S1095" s="2">
        <v>6.89</v>
      </c>
      <c r="T1095" s="2" t="s">
        <v>13</v>
      </c>
      <c r="U1095" s="2">
        <v>28.184999999999999</v>
      </c>
      <c r="V1095" s="2" t="s">
        <v>14</v>
      </c>
      <c r="W1095" s="5" t="str" cm="1">
        <f t="array" ref="W1095">_xlfn.TEXTJOIN(", ",TRUE, IF(COUNTIF(G1095,"*"&amp;Afferenti!$A$1:'Afferenti'!$A$46&amp;"*"), Afferenti!$A$1:'Afferenti'!$A$46, ""))</f>
        <v>CORSI, PROTANO</v>
      </c>
    </row>
    <row r="1096" spans="1:23" x14ac:dyDescent="0.2">
      <c r="A1096" s="2" t="s">
        <v>1026</v>
      </c>
      <c r="B1096" s="2" t="s">
        <v>1027</v>
      </c>
      <c r="C1096" s="2" t="s">
        <v>1028</v>
      </c>
      <c r="E1096" s="2" t="s">
        <v>69</v>
      </c>
      <c r="F1096" s="2" t="s">
        <v>1029</v>
      </c>
      <c r="G1096" s="2" t="s">
        <v>397</v>
      </c>
      <c r="H1096" s="2">
        <v>4</v>
      </c>
      <c r="I1096" s="2" t="s">
        <v>398</v>
      </c>
      <c r="J1096" s="2" t="s">
        <v>43</v>
      </c>
      <c r="K1096" s="2">
        <v>2018</v>
      </c>
      <c r="W1096" s="5" t="str" cm="1">
        <f t="array" ref="W1096">_xlfn.TEXTJOIN(", ",TRUE, IF(COUNTIF(G1096,"*"&amp;Afferenti!$A$1:'Afferenti'!$A$46&amp;"*"), Afferenti!$A$1:'Afferenti'!$A$46, ""))</f>
        <v>CORSI, PROTANO</v>
      </c>
    </row>
    <row r="1097" spans="1:23" x14ac:dyDescent="0.2">
      <c r="A1097" s="2" t="s">
        <v>1026</v>
      </c>
      <c r="B1097" s="2" t="s">
        <v>1027</v>
      </c>
      <c r="C1097" s="2" t="s">
        <v>1028</v>
      </c>
      <c r="E1097" s="2" t="s">
        <v>69</v>
      </c>
      <c r="F1097" s="2" t="s">
        <v>1029</v>
      </c>
      <c r="G1097" s="2" t="s">
        <v>404</v>
      </c>
      <c r="H1097" s="2">
        <v>5</v>
      </c>
      <c r="I1097" s="2" t="s">
        <v>405</v>
      </c>
      <c r="J1097" s="2" t="s">
        <v>11</v>
      </c>
      <c r="K1097" s="2">
        <v>2017</v>
      </c>
      <c r="L1097" s="2" t="s">
        <v>406</v>
      </c>
      <c r="M1097" s="2">
        <v>15</v>
      </c>
      <c r="N1097" s="2">
        <v>49.92</v>
      </c>
      <c r="O1097" s="2" t="s">
        <v>14</v>
      </c>
      <c r="P1097" s="2">
        <v>18.597000000000001</v>
      </c>
      <c r="Q1097" s="2" t="s">
        <v>13</v>
      </c>
      <c r="R1097" s="2">
        <v>13</v>
      </c>
      <c r="S1097" s="2">
        <v>54.81</v>
      </c>
      <c r="T1097" s="2" t="s">
        <v>26</v>
      </c>
      <c r="W1097" s="5" t="str" cm="1">
        <f t="array" ref="W1097">_xlfn.TEXTJOIN(", ",TRUE, IF(COUNTIF(G1097,"*"&amp;Afferenti!$A$1:'Afferenti'!$A$46&amp;"*"), Afferenti!$A$1:'Afferenti'!$A$46, ""))</f>
        <v>CORSI, PROTANO</v>
      </c>
    </row>
    <row r="1098" spans="1:23" x14ac:dyDescent="0.2">
      <c r="A1098" s="2" t="s">
        <v>1026</v>
      </c>
      <c r="B1098" s="2" t="s">
        <v>1027</v>
      </c>
      <c r="C1098" s="2" t="s">
        <v>1028</v>
      </c>
      <c r="E1098" s="2" t="s">
        <v>69</v>
      </c>
      <c r="F1098" s="2" t="s">
        <v>1029</v>
      </c>
      <c r="G1098" s="2" t="s">
        <v>1053</v>
      </c>
      <c r="H1098" s="2">
        <v>5</v>
      </c>
      <c r="I1098" s="2" t="s">
        <v>1054</v>
      </c>
      <c r="J1098" s="2" t="s">
        <v>11</v>
      </c>
      <c r="K1098" s="2">
        <v>2015</v>
      </c>
      <c r="L1098" s="2" t="s">
        <v>1055</v>
      </c>
      <c r="M1098" s="2">
        <v>5</v>
      </c>
      <c r="N1098" s="2">
        <v>68.248000000000005</v>
      </c>
      <c r="O1098" s="2" t="s">
        <v>26</v>
      </c>
      <c r="P1098" s="2">
        <v>46.625999999999998</v>
      </c>
      <c r="Q1098" s="2" t="s">
        <v>14</v>
      </c>
      <c r="R1098" s="2">
        <v>4</v>
      </c>
      <c r="S1098" s="2">
        <v>82.43</v>
      </c>
      <c r="T1098" s="2" t="s">
        <v>33</v>
      </c>
      <c r="U1098" s="2">
        <v>38.994999999999997</v>
      </c>
      <c r="V1098" s="2" t="s">
        <v>14</v>
      </c>
      <c r="W1098" s="5" t="str" cm="1">
        <f t="array" ref="W1098">_xlfn.TEXTJOIN(", ",TRUE, IF(COUNTIF(G1098,"*"&amp;Afferenti!$A$1:'Afferenti'!$A$46&amp;"*"), Afferenti!$A$1:'Afferenti'!$A$46, ""))</f>
        <v>PROTANO</v>
      </c>
    </row>
    <row r="1099" spans="1:23" x14ac:dyDescent="0.2">
      <c r="A1099" s="2" t="s">
        <v>1026</v>
      </c>
      <c r="B1099" s="2" t="s">
        <v>1027</v>
      </c>
      <c r="C1099" s="2" t="s">
        <v>1028</v>
      </c>
      <c r="E1099" s="2" t="s">
        <v>69</v>
      </c>
      <c r="F1099" s="2" t="s">
        <v>1029</v>
      </c>
      <c r="G1099" s="2" t="s">
        <v>407</v>
      </c>
      <c r="H1099" s="2">
        <v>5</v>
      </c>
      <c r="I1099" s="2" t="s">
        <v>408</v>
      </c>
      <c r="J1099" s="2" t="s">
        <v>11</v>
      </c>
      <c r="K1099" s="2">
        <v>2019</v>
      </c>
      <c r="L1099" s="2" t="s">
        <v>409</v>
      </c>
      <c r="M1099" s="2">
        <v>5</v>
      </c>
      <c r="N1099" s="2">
        <v>37.860999999999997</v>
      </c>
      <c r="O1099" s="2" t="s">
        <v>14</v>
      </c>
      <c r="P1099" s="2">
        <v>21.105</v>
      </c>
      <c r="Q1099" s="2" t="s">
        <v>13</v>
      </c>
      <c r="W1099" s="5" t="str" cm="1">
        <f t="array" ref="W1099">_xlfn.TEXTJOIN(", ",TRUE, IF(COUNTIF(G1099,"*"&amp;Afferenti!$A$1:'Afferenti'!$A$46&amp;"*"), Afferenti!$A$1:'Afferenti'!$A$46, ""))</f>
        <v>CORSI, PROTANO</v>
      </c>
    </row>
    <row r="1100" spans="1:23" x14ac:dyDescent="0.2">
      <c r="A1100" s="2" t="s">
        <v>1026</v>
      </c>
      <c r="B1100" s="2" t="s">
        <v>1027</v>
      </c>
      <c r="C1100" s="2" t="s">
        <v>1028</v>
      </c>
      <c r="E1100" s="2" t="s">
        <v>69</v>
      </c>
      <c r="F1100" s="2" t="s">
        <v>1029</v>
      </c>
      <c r="G1100" s="2" t="s">
        <v>1056</v>
      </c>
      <c r="H1100" s="2">
        <v>5</v>
      </c>
      <c r="I1100" s="2" t="s">
        <v>1057</v>
      </c>
      <c r="J1100" s="2" t="s">
        <v>11</v>
      </c>
      <c r="K1100" s="2">
        <v>2019</v>
      </c>
      <c r="L1100" s="2" t="s">
        <v>1058</v>
      </c>
      <c r="M1100" s="2">
        <v>11</v>
      </c>
      <c r="N1100" s="2">
        <v>32.792999999999999</v>
      </c>
      <c r="O1100" s="2" t="s">
        <v>14</v>
      </c>
      <c r="P1100" s="2">
        <v>26.893000000000001</v>
      </c>
      <c r="Q1100" s="2" t="s">
        <v>14</v>
      </c>
      <c r="R1100" s="2">
        <v>10</v>
      </c>
      <c r="S1100" s="2">
        <v>43.86</v>
      </c>
      <c r="T1100" s="2" t="s">
        <v>14</v>
      </c>
      <c r="U1100" s="2">
        <v>61.784999999999997</v>
      </c>
      <c r="V1100" s="2" t="s">
        <v>26</v>
      </c>
      <c r="W1100" s="5" t="str" cm="1">
        <f t="array" ref="W1100">_xlfn.TEXTJOIN(", ",TRUE, IF(COUNTIF(G1100,"*"&amp;Afferenti!$A$1:'Afferenti'!$A$46&amp;"*"), Afferenti!$A$1:'Afferenti'!$A$46, ""))</f>
        <v>PROTANO</v>
      </c>
    </row>
    <row r="1101" spans="1:23" x14ac:dyDescent="0.2">
      <c r="A1101" s="2" t="s">
        <v>1026</v>
      </c>
      <c r="B1101" s="2" t="s">
        <v>1027</v>
      </c>
      <c r="C1101" s="2" t="s">
        <v>1028</v>
      </c>
      <c r="E1101" s="2" t="s">
        <v>69</v>
      </c>
      <c r="F1101" s="2" t="s">
        <v>1029</v>
      </c>
      <c r="G1101" s="2" t="s">
        <v>1059</v>
      </c>
      <c r="H1101" s="2">
        <v>5</v>
      </c>
      <c r="I1101" s="2" t="s">
        <v>1060</v>
      </c>
      <c r="J1101" s="2" t="s">
        <v>11</v>
      </c>
      <c r="K1101" s="2">
        <v>2019</v>
      </c>
      <c r="L1101" s="2" t="s">
        <v>1061</v>
      </c>
      <c r="M1101" s="2">
        <v>12</v>
      </c>
      <c r="N1101" s="2">
        <v>28.305</v>
      </c>
      <c r="O1101" s="2" t="s">
        <v>14</v>
      </c>
      <c r="P1101" s="2">
        <v>19.324999999999999</v>
      </c>
      <c r="Q1101" s="2" t="s">
        <v>13</v>
      </c>
      <c r="R1101" s="2">
        <v>12</v>
      </c>
      <c r="S1101" s="2">
        <v>26.62</v>
      </c>
      <c r="T1101" s="2" t="s">
        <v>14</v>
      </c>
      <c r="U1101" s="2">
        <v>6.6180000000000003</v>
      </c>
      <c r="V1101" s="2" t="s">
        <v>13</v>
      </c>
      <c r="W1101" s="5" t="str" cm="1">
        <f t="array" ref="W1101">_xlfn.TEXTJOIN(", ",TRUE, IF(COUNTIF(G1101,"*"&amp;Afferenti!$A$1:'Afferenti'!$A$46&amp;"*"), Afferenti!$A$1:'Afferenti'!$A$46, ""))</f>
        <v>PROTANO</v>
      </c>
    </row>
    <row r="1102" spans="1:23" x14ac:dyDescent="0.2">
      <c r="A1102" s="2" t="s">
        <v>1026</v>
      </c>
      <c r="B1102" s="2" t="s">
        <v>1027</v>
      </c>
      <c r="C1102" s="2" t="s">
        <v>1028</v>
      </c>
      <c r="E1102" s="2" t="s">
        <v>69</v>
      </c>
      <c r="F1102" s="2" t="s">
        <v>1029</v>
      </c>
      <c r="G1102" s="2" t="s">
        <v>410</v>
      </c>
      <c r="H1102" s="2">
        <v>5</v>
      </c>
      <c r="I1102" s="2" t="s">
        <v>411</v>
      </c>
      <c r="J1102" s="2" t="s">
        <v>43</v>
      </c>
      <c r="K1102" s="2">
        <v>2017</v>
      </c>
      <c r="W1102" s="5" t="str" cm="1">
        <f t="array" ref="W1102">_xlfn.TEXTJOIN(", ",TRUE, IF(COUNTIF(G1102,"*"&amp;Afferenti!$A$1:'Afferenti'!$A$46&amp;"*"), Afferenti!$A$1:'Afferenti'!$A$46, ""))</f>
        <v>CORSI, PROTANO</v>
      </c>
    </row>
    <row r="1103" spans="1:23" x14ac:dyDescent="0.2">
      <c r="A1103" s="2" t="s">
        <v>1026</v>
      </c>
      <c r="B1103" s="2" t="s">
        <v>1027</v>
      </c>
      <c r="C1103" s="2" t="s">
        <v>1028</v>
      </c>
      <c r="E1103" s="2" t="s">
        <v>69</v>
      </c>
      <c r="F1103" s="2" t="s">
        <v>1029</v>
      </c>
      <c r="G1103" s="2" t="s">
        <v>410</v>
      </c>
      <c r="H1103" s="2">
        <v>5</v>
      </c>
      <c r="I1103" s="2" t="s">
        <v>412</v>
      </c>
      <c r="J1103" s="2" t="s">
        <v>11</v>
      </c>
      <c r="K1103" s="2">
        <v>2018</v>
      </c>
      <c r="L1103" s="2" t="s">
        <v>413</v>
      </c>
      <c r="M1103" s="2">
        <v>9</v>
      </c>
      <c r="N1103" s="2">
        <v>41.290999999999997</v>
      </c>
      <c r="O1103" s="2" t="s">
        <v>14</v>
      </c>
      <c r="P1103" s="2">
        <v>3.0840000000000001</v>
      </c>
      <c r="Q1103" s="2" t="s">
        <v>13</v>
      </c>
      <c r="R1103" s="2">
        <v>8</v>
      </c>
      <c r="S1103" s="2">
        <v>56.24</v>
      </c>
      <c r="T1103" s="2" t="s">
        <v>26</v>
      </c>
      <c r="U1103" s="2">
        <v>17.729084</v>
      </c>
      <c r="V1103" s="2" t="s">
        <v>13</v>
      </c>
      <c r="W1103" s="5" t="str" cm="1">
        <f t="array" ref="W1103">_xlfn.TEXTJOIN(", ",TRUE, IF(COUNTIF(G1103,"*"&amp;Afferenti!$A$1:'Afferenti'!$A$46&amp;"*"), Afferenti!$A$1:'Afferenti'!$A$46, ""))</f>
        <v>CORSI, PROTANO</v>
      </c>
    </row>
    <row r="1104" spans="1:23" x14ac:dyDescent="0.2">
      <c r="A1104" s="2" t="s">
        <v>1026</v>
      </c>
      <c r="B1104" s="2" t="s">
        <v>1027</v>
      </c>
      <c r="C1104" s="2" t="s">
        <v>1028</v>
      </c>
      <c r="E1104" s="2" t="s">
        <v>69</v>
      </c>
      <c r="F1104" s="2" t="s">
        <v>1029</v>
      </c>
      <c r="G1104" s="2" t="s">
        <v>1062</v>
      </c>
      <c r="H1104" s="2">
        <v>5</v>
      </c>
      <c r="I1104" s="2" t="s">
        <v>1063</v>
      </c>
      <c r="J1104" s="2" t="s">
        <v>43</v>
      </c>
      <c r="K1104" s="2">
        <v>2016</v>
      </c>
      <c r="W1104" s="5" t="str" cm="1">
        <f t="array" ref="W1104">_xlfn.TEXTJOIN(", ",TRUE, IF(COUNTIF(G1104,"*"&amp;Afferenti!$A$1:'Afferenti'!$A$46&amp;"*"), Afferenti!$A$1:'Afferenti'!$A$46, ""))</f>
        <v>PROTANO</v>
      </c>
    </row>
    <row r="1105" spans="1:23" x14ac:dyDescent="0.2">
      <c r="A1105" s="2" t="s">
        <v>1026</v>
      </c>
      <c r="B1105" s="2" t="s">
        <v>1027</v>
      </c>
      <c r="C1105" s="2" t="s">
        <v>1028</v>
      </c>
      <c r="E1105" s="2" t="s">
        <v>69</v>
      </c>
      <c r="F1105" s="2" t="s">
        <v>1029</v>
      </c>
      <c r="G1105" s="2" t="s">
        <v>1064</v>
      </c>
      <c r="H1105" s="2">
        <v>5</v>
      </c>
      <c r="I1105" s="2" t="s">
        <v>1065</v>
      </c>
      <c r="J1105" s="2" t="s">
        <v>11</v>
      </c>
      <c r="K1105" s="2">
        <v>2017</v>
      </c>
      <c r="L1105" s="2" t="s">
        <v>1066</v>
      </c>
      <c r="M1105" s="2">
        <v>16</v>
      </c>
      <c r="N1105" s="2">
        <v>23.097999999999999</v>
      </c>
      <c r="O1105" s="2" t="s">
        <v>13</v>
      </c>
      <c r="P1105" s="2">
        <v>43.997999999999998</v>
      </c>
      <c r="Q1105" s="2" t="s">
        <v>14</v>
      </c>
      <c r="R1105" s="2">
        <v>16</v>
      </c>
      <c r="S1105" s="2">
        <v>21.75</v>
      </c>
      <c r="T1105" s="2" t="s">
        <v>13</v>
      </c>
      <c r="U1105" s="2">
        <v>32.8125</v>
      </c>
      <c r="V1105" s="2" t="s">
        <v>14</v>
      </c>
      <c r="W1105" s="5" t="str" cm="1">
        <f t="array" ref="W1105">_xlfn.TEXTJOIN(", ",TRUE, IF(COUNTIF(G1105,"*"&amp;Afferenti!$A$1:'Afferenti'!$A$46&amp;"*"), Afferenti!$A$1:'Afferenti'!$A$46, ""))</f>
        <v>PROTANO</v>
      </c>
    </row>
    <row r="1106" spans="1:23" x14ac:dyDescent="0.2">
      <c r="A1106" s="2" t="s">
        <v>1026</v>
      </c>
      <c r="B1106" s="2" t="s">
        <v>1027</v>
      </c>
      <c r="C1106" s="2" t="s">
        <v>1028</v>
      </c>
      <c r="E1106" s="2" t="s">
        <v>69</v>
      </c>
      <c r="F1106" s="2" t="s">
        <v>1029</v>
      </c>
      <c r="G1106" s="2" t="s">
        <v>418</v>
      </c>
      <c r="H1106" s="2">
        <v>7</v>
      </c>
      <c r="I1106" s="2" t="s">
        <v>419</v>
      </c>
      <c r="J1106" s="2" t="s">
        <v>43</v>
      </c>
      <c r="K1106" s="2">
        <v>2018</v>
      </c>
      <c r="W1106" s="5" t="str" cm="1">
        <f t="array" ref="W1106">_xlfn.TEXTJOIN(", ",TRUE, IF(COUNTIF(G1106,"*"&amp;Afferenti!$A$1:'Afferenti'!$A$46&amp;"*"), Afferenti!$A$1:'Afferenti'!$A$46, ""))</f>
        <v>CORSI, PROTANO</v>
      </c>
    </row>
    <row r="1107" spans="1:23" x14ac:dyDescent="0.2">
      <c r="A1107" s="2" t="s">
        <v>1401</v>
      </c>
      <c r="B1107" s="2" t="s">
        <v>1402</v>
      </c>
      <c r="C1107" s="2" t="s">
        <v>1403</v>
      </c>
      <c r="E1107" s="2" t="s">
        <v>280</v>
      </c>
      <c r="F1107" s="2" t="s">
        <v>1404</v>
      </c>
      <c r="G1107" s="2" t="s">
        <v>1405</v>
      </c>
      <c r="H1107" s="2">
        <v>1</v>
      </c>
      <c r="I1107" s="2" t="s">
        <v>1406</v>
      </c>
      <c r="J1107" s="2" t="s">
        <v>1407</v>
      </c>
      <c r="K1107" s="2">
        <v>2018</v>
      </c>
      <c r="M1107" s="2">
        <v>0</v>
      </c>
      <c r="N1107" s="2">
        <v>64.834999999999994</v>
      </c>
      <c r="O1107" s="2" t="s">
        <v>26</v>
      </c>
      <c r="W1107" s="5" t="str" cm="1">
        <f t="array" ref="W1107">_xlfn.TEXTJOIN(", ",TRUE, IF(COUNTIF(G1107,"*"&amp;Afferenti!$A$1:'Afferenti'!$A$46&amp;"*"), Afferenti!$A$1:'Afferenti'!$A$46, ""))</f>
        <v>PULSELLI</v>
      </c>
    </row>
    <row r="1108" spans="1:23" x14ac:dyDescent="0.2">
      <c r="A1108" s="2" t="s">
        <v>1401</v>
      </c>
      <c r="B1108" s="2" t="s">
        <v>1402</v>
      </c>
      <c r="C1108" s="2" t="s">
        <v>1403</v>
      </c>
      <c r="E1108" s="2" t="s">
        <v>280</v>
      </c>
      <c r="F1108" s="2" t="s">
        <v>1404</v>
      </c>
      <c r="G1108" s="2" t="s">
        <v>1405</v>
      </c>
      <c r="H1108" s="2">
        <v>1</v>
      </c>
      <c r="I1108" s="2" t="s">
        <v>1408</v>
      </c>
      <c r="J1108" s="2" t="s">
        <v>11</v>
      </c>
      <c r="K1108" s="2">
        <v>2019</v>
      </c>
      <c r="L1108" s="2" t="s">
        <v>1409</v>
      </c>
      <c r="M1108" s="2">
        <v>46</v>
      </c>
      <c r="N1108" s="2">
        <v>4.3959999999999999</v>
      </c>
      <c r="O1108" s="2" t="s">
        <v>13</v>
      </c>
      <c r="P1108" s="2">
        <v>4.4850000000000003</v>
      </c>
      <c r="Q1108" s="2" t="s">
        <v>13</v>
      </c>
      <c r="R1108" s="2">
        <v>33</v>
      </c>
      <c r="S1108" s="2">
        <v>10.87</v>
      </c>
      <c r="T1108" s="2" t="s">
        <v>13</v>
      </c>
      <c r="U1108" s="2">
        <v>45.094000000000001</v>
      </c>
      <c r="V1108" s="2" t="s">
        <v>14</v>
      </c>
      <c r="W1108" s="5" t="str" cm="1">
        <f t="array" ref="W1108">_xlfn.TEXTJOIN(", ",TRUE, IF(COUNTIF(G1108,"*"&amp;Afferenti!$A$1:'Afferenti'!$A$46&amp;"*"), Afferenti!$A$1:'Afferenti'!$A$46, ""))</f>
        <v>PULSELLI</v>
      </c>
    </row>
    <row r="1109" spans="1:23" x14ac:dyDescent="0.2">
      <c r="A1109" s="2" t="s">
        <v>1401</v>
      </c>
      <c r="B1109" s="2" t="s">
        <v>1402</v>
      </c>
      <c r="C1109" s="2" t="s">
        <v>1403</v>
      </c>
      <c r="E1109" s="2" t="s">
        <v>280</v>
      </c>
      <c r="F1109" s="2" t="s">
        <v>1404</v>
      </c>
      <c r="G1109" s="2" t="s">
        <v>1405</v>
      </c>
      <c r="H1109" s="2">
        <v>1</v>
      </c>
      <c r="I1109" s="2" t="s">
        <v>1410</v>
      </c>
      <c r="J1109" s="2" t="s">
        <v>11</v>
      </c>
      <c r="K1109" s="2">
        <v>2019</v>
      </c>
      <c r="L1109" s="2" t="s">
        <v>1411</v>
      </c>
      <c r="M1109" s="2">
        <v>20</v>
      </c>
      <c r="N1109" s="2">
        <v>7.9640000000000004</v>
      </c>
      <c r="O1109" s="2" t="s">
        <v>13</v>
      </c>
      <c r="P1109" s="2">
        <v>1.605</v>
      </c>
      <c r="Q1109" s="2" t="s">
        <v>13</v>
      </c>
      <c r="R1109" s="2">
        <v>18</v>
      </c>
      <c r="S1109" s="2">
        <v>17.61</v>
      </c>
      <c r="T1109" s="2" t="s">
        <v>13</v>
      </c>
      <c r="U1109" s="2">
        <v>4.3099999999999996</v>
      </c>
      <c r="V1109" s="2" t="s">
        <v>13</v>
      </c>
      <c r="W1109" s="5" t="str" cm="1">
        <f t="array" ref="W1109">_xlfn.TEXTJOIN(", ",TRUE, IF(COUNTIF(G1109,"*"&amp;Afferenti!$A$1:'Afferenti'!$A$46&amp;"*"), Afferenti!$A$1:'Afferenti'!$A$46, ""))</f>
        <v>PULSELLI</v>
      </c>
    </row>
    <row r="1110" spans="1:23" x14ac:dyDescent="0.2">
      <c r="A1110" s="2" t="s">
        <v>1401</v>
      </c>
      <c r="B1110" s="2" t="s">
        <v>1402</v>
      </c>
      <c r="C1110" s="2" t="s">
        <v>1403</v>
      </c>
      <c r="E1110" s="2" t="s">
        <v>280</v>
      </c>
      <c r="F1110" s="2" t="s">
        <v>1404</v>
      </c>
      <c r="G1110" s="2" t="s">
        <v>1405</v>
      </c>
      <c r="H1110" s="2">
        <v>1</v>
      </c>
      <c r="I1110" s="2" t="s">
        <v>1412</v>
      </c>
      <c r="J1110" s="2" t="s">
        <v>11</v>
      </c>
      <c r="K1110" s="2">
        <v>2015</v>
      </c>
      <c r="L1110" s="2" t="s">
        <v>328</v>
      </c>
      <c r="M1110" s="2">
        <v>26</v>
      </c>
      <c r="N1110" s="2">
        <v>34.148000000000003</v>
      </c>
      <c r="O1110" s="2" t="s">
        <v>14</v>
      </c>
      <c r="P1110" s="2">
        <v>16.515999999999998</v>
      </c>
      <c r="Q1110" s="2" t="s">
        <v>13</v>
      </c>
      <c r="R1110" s="2">
        <v>22</v>
      </c>
      <c r="S1110" s="2">
        <v>41.57</v>
      </c>
      <c r="T1110" s="2" t="s">
        <v>14</v>
      </c>
      <c r="U1110" s="2">
        <v>14</v>
      </c>
      <c r="V1110" s="2" t="s">
        <v>13</v>
      </c>
      <c r="W1110" s="5" t="str" cm="1">
        <f t="array" ref="W1110">_xlfn.TEXTJOIN(", ",TRUE, IF(COUNTIF(G1110,"*"&amp;Afferenti!$A$1:'Afferenti'!$A$46&amp;"*"), Afferenti!$A$1:'Afferenti'!$A$46, ""))</f>
        <v>PULSELLI</v>
      </c>
    </row>
    <row r="1111" spans="1:23" x14ac:dyDescent="0.2">
      <c r="A1111" s="2" t="s">
        <v>1401</v>
      </c>
      <c r="B1111" s="2" t="s">
        <v>1402</v>
      </c>
      <c r="C1111" s="2" t="s">
        <v>1403</v>
      </c>
      <c r="E1111" s="2" t="s">
        <v>280</v>
      </c>
      <c r="F1111" s="2" t="s">
        <v>1404</v>
      </c>
      <c r="G1111" s="2" t="s">
        <v>1405</v>
      </c>
      <c r="H1111" s="2">
        <v>1</v>
      </c>
      <c r="I1111" s="2" t="s">
        <v>1413</v>
      </c>
      <c r="J1111" s="2" t="s">
        <v>11</v>
      </c>
      <c r="K1111" s="2">
        <v>2018</v>
      </c>
      <c r="L1111" s="2" t="s">
        <v>1414</v>
      </c>
      <c r="M1111" s="2">
        <v>9</v>
      </c>
      <c r="N1111" s="2">
        <v>34.982999999999997</v>
      </c>
      <c r="O1111" s="2" t="s">
        <v>14</v>
      </c>
      <c r="P1111" s="2">
        <v>6.5110000000000001</v>
      </c>
      <c r="Q1111" s="2" t="s">
        <v>13</v>
      </c>
      <c r="R1111" s="2">
        <v>8</v>
      </c>
      <c r="S1111" s="2">
        <v>45.04</v>
      </c>
      <c r="T1111" s="2" t="s">
        <v>14</v>
      </c>
      <c r="U1111" s="2">
        <v>14.102563999999999</v>
      </c>
      <c r="V1111" s="2" t="s">
        <v>13</v>
      </c>
      <c r="W1111" s="5" t="str" cm="1">
        <f t="array" ref="W1111">_xlfn.TEXTJOIN(", ",TRUE, IF(COUNTIF(G1111,"*"&amp;Afferenti!$A$1:'Afferenti'!$A$46&amp;"*"), Afferenti!$A$1:'Afferenti'!$A$46, ""))</f>
        <v>PULSELLI</v>
      </c>
    </row>
    <row r="1112" spans="1:23" x14ac:dyDescent="0.2">
      <c r="A1112" s="2" t="s">
        <v>1401</v>
      </c>
      <c r="B1112" s="2" t="s">
        <v>1402</v>
      </c>
      <c r="C1112" s="2" t="s">
        <v>1403</v>
      </c>
      <c r="E1112" s="2" t="s">
        <v>280</v>
      </c>
      <c r="F1112" s="2" t="s">
        <v>1404</v>
      </c>
      <c r="G1112" s="2" t="s">
        <v>1405</v>
      </c>
      <c r="H1112" s="2">
        <v>1</v>
      </c>
      <c r="I1112" s="2" t="s">
        <v>1415</v>
      </c>
      <c r="J1112" s="2" t="s">
        <v>11</v>
      </c>
      <c r="K1112" s="2">
        <v>2018</v>
      </c>
      <c r="L1112" s="2" t="s">
        <v>1416</v>
      </c>
      <c r="M1112" s="2">
        <v>3</v>
      </c>
      <c r="N1112" s="2">
        <v>13.433</v>
      </c>
      <c r="O1112" s="2" t="s">
        <v>13</v>
      </c>
      <c r="P1112" s="2">
        <v>0.33800000000000002</v>
      </c>
      <c r="Q1112" s="2" t="s">
        <v>13</v>
      </c>
      <c r="R1112" s="2">
        <v>3</v>
      </c>
      <c r="U1112" s="2">
        <v>10.606061</v>
      </c>
      <c r="V1112" s="2" t="s">
        <v>13</v>
      </c>
      <c r="W1112" s="5" t="str" cm="1">
        <f t="array" ref="W1112">_xlfn.TEXTJOIN(", ",TRUE, IF(COUNTIF(G1112,"*"&amp;Afferenti!$A$1:'Afferenti'!$A$46&amp;"*"), Afferenti!$A$1:'Afferenti'!$A$46, ""))</f>
        <v>PULSELLI</v>
      </c>
    </row>
    <row r="1113" spans="1:23" x14ac:dyDescent="0.2">
      <c r="A1113" s="2" t="s">
        <v>1401</v>
      </c>
      <c r="B1113" s="2" t="s">
        <v>1402</v>
      </c>
      <c r="C1113" s="2" t="s">
        <v>1403</v>
      </c>
      <c r="E1113" s="2" t="s">
        <v>280</v>
      </c>
      <c r="F1113" s="2" t="s">
        <v>1404</v>
      </c>
      <c r="G1113" s="2" t="s">
        <v>1417</v>
      </c>
      <c r="H1113" s="2">
        <v>2</v>
      </c>
      <c r="I1113" s="2" t="s">
        <v>1418</v>
      </c>
      <c r="J1113" s="2" t="s">
        <v>11</v>
      </c>
      <c r="K1113" s="2">
        <v>2018</v>
      </c>
      <c r="L1113" s="2" t="s">
        <v>413</v>
      </c>
      <c r="M1113" s="2">
        <v>5</v>
      </c>
      <c r="N1113" s="2">
        <v>59.536000000000001</v>
      </c>
      <c r="O1113" s="2" t="s">
        <v>26</v>
      </c>
      <c r="P1113" s="2">
        <v>3.0840000000000001</v>
      </c>
      <c r="Q1113" s="2" t="s">
        <v>13</v>
      </c>
      <c r="R1113" s="2">
        <v>5</v>
      </c>
      <c r="S1113" s="2">
        <v>70.23</v>
      </c>
      <c r="T1113" s="2" t="s">
        <v>26</v>
      </c>
      <c r="U1113" s="2">
        <v>17.729084</v>
      </c>
      <c r="V1113" s="2" t="s">
        <v>13</v>
      </c>
      <c r="W1113" s="5" t="str" cm="1">
        <f t="array" ref="W1113">_xlfn.TEXTJOIN(", ",TRUE, IF(COUNTIF(G1113,"*"&amp;Afferenti!$A$1:'Afferenti'!$A$46&amp;"*"), Afferenti!$A$1:'Afferenti'!$A$46, ""))</f>
        <v>PULSELLI</v>
      </c>
    </row>
    <row r="1114" spans="1:23" x14ac:dyDescent="0.2">
      <c r="A1114" s="2" t="s">
        <v>1401</v>
      </c>
      <c r="B1114" s="2" t="s">
        <v>1402</v>
      </c>
      <c r="C1114" s="2" t="s">
        <v>1403</v>
      </c>
      <c r="E1114" s="2" t="s">
        <v>280</v>
      </c>
      <c r="F1114" s="2" t="s">
        <v>1404</v>
      </c>
      <c r="G1114" s="2" t="s">
        <v>1419</v>
      </c>
      <c r="H1114" s="2">
        <v>2</v>
      </c>
      <c r="I1114" s="2" t="s">
        <v>1420</v>
      </c>
      <c r="J1114" s="2" t="s">
        <v>92</v>
      </c>
      <c r="K1114" s="2">
        <v>2015</v>
      </c>
      <c r="W1114" s="5" t="str" cm="1">
        <f t="array" ref="W1114">_xlfn.TEXTJOIN(", ",TRUE, IF(COUNTIF(G1114,"*"&amp;Afferenti!$A$1:'Afferenti'!$A$46&amp;"*"), Afferenti!$A$1:'Afferenti'!$A$46, ""))</f>
        <v>PULSELLI</v>
      </c>
    </row>
    <row r="1115" spans="1:23" x14ac:dyDescent="0.2">
      <c r="A1115" s="2" t="s">
        <v>1401</v>
      </c>
      <c r="B1115" s="2" t="s">
        <v>1402</v>
      </c>
      <c r="C1115" s="2" t="s">
        <v>1403</v>
      </c>
      <c r="E1115" s="2" t="s">
        <v>280</v>
      </c>
      <c r="F1115" s="2" t="s">
        <v>1404</v>
      </c>
      <c r="G1115" s="2" t="s">
        <v>1421</v>
      </c>
      <c r="H1115" s="2">
        <v>2</v>
      </c>
      <c r="I1115" s="2" t="s">
        <v>1422</v>
      </c>
      <c r="J1115" s="2" t="s">
        <v>11</v>
      </c>
      <c r="K1115" s="2">
        <v>2018</v>
      </c>
      <c r="L1115" s="2" t="s">
        <v>1423</v>
      </c>
      <c r="M1115" s="2">
        <v>57</v>
      </c>
      <c r="N1115" s="2">
        <v>9.6300000000000008</v>
      </c>
      <c r="O1115" s="2" t="s">
        <v>13</v>
      </c>
      <c r="P1115" s="2">
        <v>5.5629999999999997</v>
      </c>
      <c r="Q1115" s="2" t="s">
        <v>13</v>
      </c>
      <c r="R1115" s="2">
        <v>50</v>
      </c>
      <c r="S1115" s="2">
        <v>10.75</v>
      </c>
      <c r="T1115" s="2" t="s">
        <v>13</v>
      </c>
      <c r="U1115" s="2">
        <v>6.9721117000000001</v>
      </c>
      <c r="V1115" s="2" t="s">
        <v>13</v>
      </c>
      <c r="W1115" s="5" t="str" cm="1">
        <f t="array" ref="W1115">_xlfn.TEXTJOIN(", ",TRUE, IF(COUNTIF(G1115,"*"&amp;Afferenti!$A$1:'Afferenti'!$A$46&amp;"*"), Afferenti!$A$1:'Afferenti'!$A$46, ""))</f>
        <v>PULSELLI</v>
      </c>
    </row>
    <row r="1116" spans="1:23" x14ac:dyDescent="0.2">
      <c r="A1116" s="2" t="s">
        <v>1401</v>
      </c>
      <c r="B1116" s="2" t="s">
        <v>1402</v>
      </c>
      <c r="C1116" s="2" t="s">
        <v>1403</v>
      </c>
      <c r="E1116" s="2" t="s">
        <v>280</v>
      </c>
      <c r="F1116" s="2" t="s">
        <v>1404</v>
      </c>
      <c r="G1116" s="2" t="s">
        <v>1424</v>
      </c>
      <c r="H1116" s="2">
        <v>2</v>
      </c>
      <c r="I1116" s="2" t="s">
        <v>1425</v>
      </c>
      <c r="J1116" s="2" t="s">
        <v>1407</v>
      </c>
      <c r="K1116" s="2">
        <v>2018</v>
      </c>
      <c r="M1116" s="2">
        <v>0</v>
      </c>
      <c r="N1116" s="2">
        <v>64.834999999999994</v>
      </c>
      <c r="O1116" s="2" t="s">
        <v>26</v>
      </c>
      <c r="W1116" s="5" t="str" cm="1">
        <f t="array" ref="W1116">_xlfn.TEXTJOIN(", ",TRUE, IF(COUNTIF(G1116,"*"&amp;Afferenti!$A$1:'Afferenti'!$A$46&amp;"*"), Afferenti!$A$1:'Afferenti'!$A$46, ""))</f>
        <v>BASTIANONI, PULSELLI</v>
      </c>
    </row>
    <row r="1117" spans="1:23" x14ac:dyDescent="0.2">
      <c r="A1117" s="2" t="s">
        <v>1401</v>
      </c>
      <c r="B1117" s="2" t="s">
        <v>1402</v>
      </c>
      <c r="C1117" s="2" t="s">
        <v>1403</v>
      </c>
      <c r="E1117" s="2" t="s">
        <v>280</v>
      </c>
      <c r="F1117" s="2" t="s">
        <v>1404</v>
      </c>
      <c r="G1117" s="2" t="s">
        <v>1424</v>
      </c>
      <c r="H1117" s="2">
        <v>2</v>
      </c>
      <c r="I1117" s="2" t="s">
        <v>1426</v>
      </c>
      <c r="J1117" s="2" t="s">
        <v>99</v>
      </c>
      <c r="K1117" s="2">
        <v>2015</v>
      </c>
      <c r="M1117" s="2">
        <v>29</v>
      </c>
      <c r="N1117" s="2">
        <v>17.477</v>
      </c>
      <c r="O1117" s="2" t="s">
        <v>13</v>
      </c>
      <c r="R1117" s="2">
        <v>2</v>
      </c>
      <c r="W1117" s="5" t="str" cm="1">
        <f t="array" ref="W1117">_xlfn.TEXTJOIN(", ",TRUE, IF(COUNTIF(G1117,"*"&amp;Afferenti!$A$1:'Afferenti'!$A$46&amp;"*"), Afferenti!$A$1:'Afferenti'!$A$46, ""))</f>
        <v>BASTIANONI, PULSELLI</v>
      </c>
    </row>
    <row r="1118" spans="1:23" x14ac:dyDescent="0.2">
      <c r="A1118" s="2" t="s">
        <v>1401</v>
      </c>
      <c r="B1118" s="2" t="s">
        <v>1402</v>
      </c>
      <c r="C1118" s="2" t="s">
        <v>1403</v>
      </c>
      <c r="E1118" s="2" t="s">
        <v>280</v>
      </c>
      <c r="F1118" s="2" t="s">
        <v>1404</v>
      </c>
      <c r="G1118" s="2" t="s">
        <v>1424</v>
      </c>
      <c r="H1118" s="2">
        <v>2</v>
      </c>
      <c r="I1118" s="2" t="s">
        <v>1427</v>
      </c>
      <c r="J1118" s="2" t="s">
        <v>11</v>
      </c>
      <c r="K1118" s="2">
        <v>2015</v>
      </c>
      <c r="L1118" s="2" t="s">
        <v>1428</v>
      </c>
      <c r="M1118" s="2">
        <v>9</v>
      </c>
      <c r="N1118" s="2">
        <v>71.064999999999998</v>
      </c>
      <c r="O1118" s="2" t="s">
        <v>26</v>
      </c>
      <c r="P1118" s="2">
        <v>35.433</v>
      </c>
      <c r="Q1118" s="2" t="s">
        <v>14</v>
      </c>
      <c r="R1118" s="2">
        <v>7</v>
      </c>
      <c r="S1118" s="2">
        <v>78.86</v>
      </c>
      <c r="T1118" s="2" t="s">
        <v>33</v>
      </c>
      <c r="U1118" s="2">
        <v>40.332999999999998</v>
      </c>
      <c r="V1118" s="2" t="s">
        <v>14</v>
      </c>
      <c r="W1118" s="5" t="str" cm="1">
        <f t="array" ref="W1118">_xlfn.TEXTJOIN(", ",TRUE, IF(COUNTIF(G1118,"*"&amp;Afferenti!$A$1:'Afferenti'!$A$46&amp;"*"), Afferenti!$A$1:'Afferenti'!$A$46, ""))</f>
        <v>BASTIANONI, PULSELLI</v>
      </c>
    </row>
    <row r="1119" spans="1:23" x14ac:dyDescent="0.2">
      <c r="A1119" s="2" t="s">
        <v>1401</v>
      </c>
      <c r="B1119" s="2" t="s">
        <v>1402</v>
      </c>
      <c r="C1119" s="2" t="s">
        <v>1403</v>
      </c>
      <c r="E1119" s="2" t="s">
        <v>280</v>
      </c>
      <c r="F1119" s="2" t="s">
        <v>1404</v>
      </c>
      <c r="G1119" s="2" t="s">
        <v>1429</v>
      </c>
      <c r="H1119" s="2">
        <v>3</v>
      </c>
      <c r="I1119" s="2" t="s">
        <v>1430</v>
      </c>
      <c r="J1119" s="2" t="s">
        <v>92</v>
      </c>
      <c r="K1119" s="2">
        <v>2018</v>
      </c>
      <c r="W1119" s="5" t="str" cm="1">
        <f t="array" ref="W1119">_xlfn.TEXTJOIN(", ",TRUE, IF(COUNTIF(G1119,"*"&amp;Afferenti!$A$1:'Afferenti'!$A$46&amp;"*"), Afferenti!$A$1:'Afferenti'!$A$46, ""))</f>
        <v>PULSELLI</v>
      </c>
    </row>
    <row r="1120" spans="1:23" x14ac:dyDescent="0.2">
      <c r="A1120" s="2" t="s">
        <v>1401</v>
      </c>
      <c r="B1120" s="2" t="s">
        <v>1402</v>
      </c>
      <c r="C1120" s="2" t="s">
        <v>1403</v>
      </c>
      <c r="E1120" s="2" t="s">
        <v>280</v>
      </c>
      <c r="F1120" s="2" t="s">
        <v>1404</v>
      </c>
      <c r="G1120" s="2" t="s">
        <v>1431</v>
      </c>
      <c r="H1120" s="2">
        <v>3</v>
      </c>
      <c r="I1120" s="2" t="s">
        <v>1432</v>
      </c>
      <c r="J1120" s="2" t="s">
        <v>11</v>
      </c>
      <c r="K1120" s="2">
        <v>2017</v>
      </c>
      <c r="L1120" s="2" t="s">
        <v>413</v>
      </c>
      <c r="M1120" s="2">
        <v>16</v>
      </c>
      <c r="N1120" s="2">
        <v>28.077000000000002</v>
      </c>
      <c r="O1120" s="2" t="s">
        <v>14</v>
      </c>
      <c r="P1120" s="2">
        <v>3.1259999999999999</v>
      </c>
      <c r="Q1120" s="2" t="s">
        <v>13</v>
      </c>
      <c r="R1120" s="2">
        <v>17</v>
      </c>
      <c r="S1120" s="2">
        <v>35.21</v>
      </c>
      <c r="T1120" s="2" t="s">
        <v>14</v>
      </c>
      <c r="U1120" s="2">
        <v>20.041322999999998</v>
      </c>
      <c r="V1120" s="2" t="s">
        <v>13</v>
      </c>
      <c r="W1120" s="5" t="str" cm="1">
        <f t="array" ref="W1120">_xlfn.TEXTJOIN(", ",TRUE, IF(COUNTIF(G1120,"*"&amp;Afferenti!$A$1:'Afferenti'!$A$46&amp;"*"), Afferenti!$A$1:'Afferenti'!$A$46, ""))</f>
        <v>PULSELLI</v>
      </c>
    </row>
    <row r="1121" spans="1:23" x14ac:dyDescent="0.2">
      <c r="A1121" s="2" t="s">
        <v>1401</v>
      </c>
      <c r="B1121" s="2" t="s">
        <v>1402</v>
      </c>
      <c r="C1121" s="2" t="s">
        <v>1403</v>
      </c>
      <c r="E1121" s="2" t="s">
        <v>280</v>
      </c>
      <c r="F1121" s="2" t="s">
        <v>1404</v>
      </c>
      <c r="G1121" s="2" t="s">
        <v>1433</v>
      </c>
      <c r="H1121" s="2">
        <v>3</v>
      </c>
      <c r="I1121" s="2" t="s">
        <v>1434</v>
      </c>
      <c r="J1121" s="2" t="s">
        <v>11</v>
      </c>
      <c r="K1121" s="2">
        <v>2019</v>
      </c>
      <c r="L1121" s="2" t="s">
        <v>1435</v>
      </c>
      <c r="M1121" s="2">
        <v>44</v>
      </c>
      <c r="N1121" s="2">
        <v>6.1630000000000003</v>
      </c>
      <c r="O1121" s="2" t="s">
        <v>13</v>
      </c>
      <c r="P1121" s="2">
        <v>14.374000000000001</v>
      </c>
      <c r="Q1121" s="2" t="s">
        <v>13</v>
      </c>
      <c r="R1121" s="2">
        <v>37</v>
      </c>
      <c r="S1121" s="2">
        <v>8.7899999999999991</v>
      </c>
      <c r="T1121" s="2" t="s">
        <v>13</v>
      </c>
      <c r="U1121" s="2">
        <v>19.891999999999999</v>
      </c>
      <c r="V1121" s="2" t="s">
        <v>13</v>
      </c>
      <c r="W1121" s="5" t="str" cm="1">
        <f t="array" ref="W1121">_xlfn.TEXTJOIN(", ",TRUE, IF(COUNTIF(G1121,"*"&amp;Afferenti!$A$1:'Afferenti'!$A$46&amp;"*"), Afferenti!$A$1:'Afferenti'!$A$46, ""))</f>
        <v>PULSELLI</v>
      </c>
    </row>
    <row r="1122" spans="1:23" x14ac:dyDescent="0.2">
      <c r="A1122" s="2" t="s">
        <v>1401</v>
      </c>
      <c r="B1122" s="2" t="s">
        <v>1402</v>
      </c>
      <c r="C1122" s="2" t="s">
        <v>1403</v>
      </c>
      <c r="E1122" s="2" t="s">
        <v>280</v>
      </c>
      <c r="F1122" s="2" t="s">
        <v>1404</v>
      </c>
      <c r="G1122" s="2" t="s">
        <v>1436</v>
      </c>
      <c r="H1122" s="2">
        <v>3</v>
      </c>
      <c r="I1122" s="2" t="s">
        <v>1437</v>
      </c>
      <c r="J1122" s="2" t="s">
        <v>11</v>
      </c>
      <c r="K1122" s="2">
        <v>2016</v>
      </c>
      <c r="L1122" s="2" t="s">
        <v>1428</v>
      </c>
      <c r="M1122" s="2">
        <v>21</v>
      </c>
      <c r="N1122" s="2">
        <v>43.65</v>
      </c>
      <c r="O1122" s="2" t="s">
        <v>14</v>
      </c>
      <c r="P1122" s="2">
        <v>30.321999999999999</v>
      </c>
      <c r="Q1122" s="2" t="s">
        <v>14</v>
      </c>
      <c r="R1122" s="2">
        <v>15</v>
      </c>
      <c r="S1122" s="2">
        <v>50.8</v>
      </c>
      <c r="T1122" s="2" t="s">
        <v>26</v>
      </c>
      <c r="U1122" s="2">
        <v>38.235294000000003</v>
      </c>
      <c r="V1122" s="2" t="s">
        <v>14</v>
      </c>
      <c r="W1122" s="5" t="str" cm="1">
        <f t="array" ref="W1122">_xlfn.TEXTJOIN(", ",TRUE, IF(COUNTIF(G1122,"*"&amp;Afferenti!$A$1:'Afferenti'!$A$46&amp;"*"), Afferenti!$A$1:'Afferenti'!$A$46, ""))</f>
        <v>BASTIANONI, PULSELLI</v>
      </c>
    </row>
    <row r="1123" spans="1:23" x14ac:dyDescent="0.2">
      <c r="A1123" s="2" t="s">
        <v>1401</v>
      </c>
      <c r="B1123" s="2" t="s">
        <v>1402</v>
      </c>
      <c r="C1123" s="2" t="s">
        <v>1403</v>
      </c>
      <c r="E1123" s="2" t="s">
        <v>280</v>
      </c>
      <c r="F1123" s="2" t="s">
        <v>1404</v>
      </c>
      <c r="G1123" s="2" t="s">
        <v>1438</v>
      </c>
      <c r="H1123" s="2">
        <v>3</v>
      </c>
      <c r="I1123" s="2" t="s">
        <v>1439</v>
      </c>
      <c r="J1123" s="2" t="s">
        <v>11</v>
      </c>
      <c r="K1123" s="2">
        <v>2017</v>
      </c>
      <c r="L1123" s="2" t="s">
        <v>1440</v>
      </c>
      <c r="M1123" s="2">
        <v>4</v>
      </c>
      <c r="N1123" s="2">
        <v>64.222999999999999</v>
      </c>
      <c r="O1123" s="2" t="s">
        <v>26</v>
      </c>
      <c r="P1123" s="2">
        <v>73.861000000000004</v>
      </c>
      <c r="Q1123" s="2" t="s">
        <v>26</v>
      </c>
      <c r="W1123" s="5" t="str" cm="1">
        <f t="array" ref="W1123">_xlfn.TEXTJOIN(", ",TRUE, IF(COUNTIF(G1123,"*"&amp;Afferenti!$A$1:'Afferenti'!$A$46&amp;"*"), Afferenti!$A$1:'Afferenti'!$A$46, ""))</f>
        <v>PULSELLI</v>
      </c>
    </row>
    <row r="1124" spans="1:23" x14ac:dyDescent="0.2">
      <c r="A1124" s="2" t="s">
        <v>1401</v>
      </c>
      <c r="B1124" s="2" t="s">
        <v>1402</v>
      </c>
      <c r="C1124" s="2" t="s">
        <v>1403</v>
      </c>
      <c r="E1124" s="2" t="s">
        <v>280</v>
      </c>
      <c r="F1124" s="2" t="s">
        <v>1404</v>
      </c>
      <c r="G1124" s="2" t="s">
        <v>1441</v>
      </c>
      <c r="H1124" s="2">
        <v>3</v>
      </c>
      <c r="I1124" s="2" t="s">
        <v>1442</v>
      </c>
      <c r="J1124" s="2" t="s">
        <v>11</v>
      </c>
      <c r="K1124" s="2">
        <v>2018</v>
      </c>
      <c r="L1124" s="2" t="s">
        <v>1443</v>
      </c>
      <c r="M1124" s="2">
        <v>5</v>
      </c>
      <c r="N1124" s="2">
        <v>63.341999999999999</v>
      </c>
      <c r="O1124" s="2" t="s">
        <v>26</v>
      </c>
      <c r="P1124" s="2">
        <v>49.555</v>
      </c>
      <c r="Q1124" s="2" t="s">
        <v>14</v>
      </c>
      <c r="R1124" s="2">
        <v>5</v>
      </c>
      <c r="W1124" s="5" t="str" cm="1">
        <f t="array" ref="W1124">_xlfn.TEXTJOIN(", ",TRUE, IF(COUNTIF(G1124,"*"&amp;Afferenti!$A$1:'Afferenti'!$A$46&amp;"*"), Afferenti!$A$1:'Afferenti'!$A$46, ""))</f>
        <v>MARCHETTINI, PULSELLI</v>
      </c>
    </row>
    <row r="1125" spans="1:23" x14ac:dyDescent="0.2">
      <c r="A1125" s="2" t="s">
        <v>1401</v>
      </c>
      <c r="B1125" s="2" t="s">
        <v>1402</v>
      </c>
      <c r="C1125" s="2" t="s">
        <v>1403</v>
      </c>
      <c r="E1125" s="2" t="s">
        <v>280</v>
      </c>
      <c r="F1125" s="2" t="s">
        <v>1404</v>
      </c>
      <c r="G1125" s="2" t="s">
        <v>1444</v>
      </c>
      <c r="H1125" s="2">
        <v>3</v>
      </c>
      <c r="I1125" s="2" t="s">
        <v>1445</v>
      </c>
      <c r="J1125" s="2" t="s">
        <v>11</v>
      </c>
      <c r="K1125" s="2">
        <v>2016</v>
      </c>
      <c r="L1125" s="2" t="s">
        <v>328</v>
      </c>
      <c r="M1125" s="2">
        <v>33</v>
      </c>
      <c r="N1125" s="2">
        <v>25.51</v>
      </c>
      <c r="O1125" s="2" t="s">
        <v>14</v>
      </c>
      <c r="P1125" s="2">
        <v>17.59</v>
      </c>
      <c r="Q1125" s="2" t="s">
        <v>13</v>
      </c>
      <c r="R1125" s="2">
        <v>34</v>
      </c>
      <c r="S1125" s="2">
        <v>25.09</v>
      </c>
      <c r="T1125" s="2" t="s">
        <v>14</v>
      </c>
      <c r="U1125" s="2">
        <v>9.3886459999999996</v>
      </c>
      <c r="V1125" s="2" t="s">
        <v>13</v>
      </c>
      <c r="W1125" s="5" t="str" cm="1">
        <f t="array" ref="W1125">_xlfn.TEXTJOIN(", ",TRUE, IF(COUNTIF(G1125,"*"&amp;Afferenti!$A$1:'Afferenti'!$A$46&amp;"*"), Afferenti!$A$1:'Afferenti'!$A$46, ""))</f>
        <v>PULSELLI</v>
      </c>
    </row>
    <row r="1126" spans="1:23" x14ac:dyDescent="0.2">
      <c r="A1126" s="2" t="s">
        <v>1401</v>
      </c>
      <c r="B1126" s="2" t="s">
        <v>1402</v>
      </c>
      <c r="C1126" s="2" t="s">
        <v>1403</v>
      </c>
      <c r="E1126" s="2" t="s">
        <v>280</v>
      </c>
      <c r="F1126" s="2" t="s">
        <v>1404</v>
      </c>
      <c r="G1126" s="2" t="s">
        <v>1444</v>
      </c>
      <c r="H1126" s="2">
        <v>3</v>
      </c>
      <c r="I1126" s="2" t="s">
        <v>1446</v>
      </c>
      <c r="J1126" s="2" t="s">
        <v>11</v>
      </c>
      <c r="K1126" s="2">
        <v>2016</v>
      </c>
      <c r="L1126" s="2" t="s">
        <v>328</v>
      </c>
      <c r="M1126" s="2">
        <v>0</v>
      </c>
      <c r="N1126" s="2">
        <v>39.286000000000001</v>
      </c>
      <c r="O1126" s="2" t="s">
        <v>14</v>
      </c>
      <c r="P1126" s="2">
        <v>17.59</v>
      </c>
      <c r="Q1126" s="2" t="s">
        <v>13</v>
      </c>
      <c r="R1126" s="2">
        <v>0</v>
      </c>
      <c r="U1126" s="2">
        <v>9.3886459999999996</v>
      </c>
      <c r="V1126" s="2" t="s">
        <v>13</v>
      </c>
      <c r="W1126" s="5" t="str" cm="1">
        <f t="array" ref="W1126">_xlfn.TEXTJOIN(", ",TRUE, IF(COUNTIF(G1126,"*"&amp;Afferenti!$A$1:'Afferenti'!$A$46&amp;"*"), Afferenti!$A$1:'Afferenti'!$A$46, ""))</f>
        <v>PULSELLI</v>
      </c>
    </row>
    <row r="1127" spans="1:23" x14ac:dyDescent="0.2">
      <c r="A1127" s="2" t="s">
        <v>1401</v>
      </c>
      <c r="B1127" s="2" t="s">
        <v>1402</v>
      </c>
      <c r="C1127" s="2" t="s">
        <v>1403</v>
      </c>
      <c r="E1127" s="2" t="s">
        <v>280</v>
      </c>
      <c r="F1127" s="2" t="s">
        <v>1404</v>
      </c>
      <c r="G1127" s="2" t="s">
        <v>1447</v>
      </c>
      <c r="H1127" s="2">
        <v>4</v>
      </c>
      <c r="I1127" s="2" t="s">
        <v>1448</v>
      </c>
      <c r="J1127" s="2" t="s">
        <v>11</v>
      </c>
      <c r="K1127" s="2">
        <v>2018</v>
      </c>
      <c r="L1127" s="2" t="s">
        <v>1449</v>
      </c>
      <c r="M1127" s="2">
        <v>13</v>
      </c>
      <c r="N1127" s="2">
        <v>50.320999999999998</v>
      </c>
      <c r="O1127" s="2" t="s">
        <v>26</v>
      </c>
      <c r="P1127" s="2">
        <v>14.965</v>
      </c>
      <c r="Q1127" s="2" t="s">
        <v>13</v>
      </c>
      <c r="R1127" s="2">
        <v>9</v>
      </c>
      <c r="S1127" s="2">
        <v>63.05</v>
      </c>
      <c r="T1127" s="2" t="s">
        <v>26</v>
      </c>
      <c r="U1127" s="2">
        <v>7.6086954999999996</v>
      </c>
      <c r="V1127" s="2" t="s">
        <v>13</v>
      </c>
      <c r="W1127" s="5" t="str" cm="1">
        <f t="array" ref="W1127">_xlfn.TEXTJOIN(", ",TRUE, IF(COUNTIF(G1127,"*"&amp;Afferenti!$A$1:'Afferenti'!$A$46&amp;"*"), Afferenti!$A$1:'Afferenti'!$A$46, ""))</f>
        <v>BASTIANONI, PULSELLI</v>
      </c>
    </row>
    <row r="1128" spans="1:23" x14ac:dyDescent="0.2">
      <c r="A1128" s="2" t="s">
        <v>1401</v>
      </c>
      <c r="B1128" s="2" t="s">
        <v>1402</v>
      </c>
      <c r="C1128" s="2" t="s">
        <v>1403</v>
      </c>
      <c r="E1128" s="2" t="s">
        <v>280</v>
      </c>
      <c r="F1128" s="2" t="s">
        <v>1404</v>
      </c>
      <c r="G1128" s="2" t="s">
        <v>1450</v>
      </c>
      <c r="H1128" s="2">
        <v>4</v>
      </c>
      <c r="I1128" s="2" t="s">
        <v>1451</v>
      </c>
      <c r="J1128" s="2" t="s">
        <v>11</v>
      </c>
      <c r="K1128" s="2">
        <v>2017</v>
      </c>
      <c r="L1128" s="2" t="s">
        <v>1423</v>
      </c>
      <c r="M1128" s="2">
        <v>35</v>
      </c>
      <c r="N1128" s="2">
        <v>19.867000000000001</v>
      </c>
      <c r="O1128" s="2" t="s">
        <v>13</v>
      </c>
      <c r="P1128" s="2">
        <v>6.4059999999999997</v>
      </c>
      <c r="Q1128" s="2" t="s">
        <v>13</v>
      </c>
      <c r="R1128" s="2">
        <v>33</v>
      </c>
      <c r="S1128" s="2">
        <v>22.8</v>
      </c>
      <c r="T1128" s="2" t="s">
        <v>13</v>
      </c>
      <c r="U1128" s="2">
        <v>8.4710739999999998</v>
      </c>
      <c r="V1128" s="2" t="s">
        <v>13</v>
      </c>
      <c r="W1128" s="5" t="str" cm="1">
        <f t="array" ref="W1128">_xlfn.TEXTJOIN(", ",TRUE, IF(COUNTIF(G1128,"*"&amp;Afferenti!$A$1:'Afferenti'!$A$46&amp;"*"), Afferenti!$A$1:'Afferenti'!$A$46, ""))</f>
        <v>BASTIANONI, PULSELLI</v>
      </c>
    </row>
    <row r="1129" spans="1:23" x14ac:dyDescent="0.2">
      <c r="A1129" s="2" t="s">
        <v>1401</v>
      </c>
      <c r="B1129" s="2" t="s">
        <v>1402</v>
      </c>
      <c r="C1129" s="2" t="s">
        <v>1403</v>
      </c>
      <c r="E1129" s="2" t="s">
        <v>280</v>
      </c>
      <c r="F1129" s="2" t="s">
        <v>1404</v>
      </c>
      <c r="G1129" s="2" t="s">
        <v>1452</v>
      </c>
      <c r="H1129" s="2">
        <v>4</v>
      </c>
      <c r="I1129" s="2" t="s">
        <v>1453</v>
      </c>
      <c r="J1129" s="2" t="s">
        <v>11</v>
      </c>
      <c r="K1129" s="2">
        <v>2019</v>
      </c>
      <c r="L1129" s="2" t="s">
        <v>1454</v>
      </c>
      <c r="M1129" s="2">
        <v>2</v>
      </c>
      <c r="N1129" s="2">
        <v>70.247</v>
      </c>
      <c r="O1129" s="2" t="s">
        <v>26</v>
      </c>
      <c r="P1129" s="2">
        <v>41.701000000000001</v>
      </c>
      <c r="Q1129" s="2" t="s">
        <v>14</v>
      </c>
      <c r="R1129" s="2">
        <v>2</v>
      </c>
      <c r="W1129" s="5" t="str" cm="1">
        <f t="array" ref="W1129">_xlfn.TEXTJOIN(", ",TRUE, IF(COUNTIF(G1129,"*"&amp;Afferenti!$A$1:'Afferenti'!$A$46&amp;"*"), Afferenti!$A$1:'Afferenti'!$A$46, ""))</f>
        <v>BASTIANONI, PULSELLI</v>
      </c>
    </row>
    <row r="1130" spans="1:23" x14ac:dyDescent="0.2">
      <c r="A1130" s="2" t="s">
        <v>1401</v>
      </c>
      <c r="B1130" s="2" t="s">
        <v>1402</v>
      </c>
      <c r="C1130" s="2" t="s">
        <v>1403</v>
      </c>
      <c r="E1130" s="2" t="s">
        <v>280</v>
      </c>
      <c r="F1130" s="2" t="s">
        <v>1404</v>
      </c>
      <c r="G1130" s="2" t="s">
        <v>1455</v>
      </c>
      <c r="H1130" s="2">
        <v>4</v>
      </c>
      <c r="I1130" s="2" t="s">
        <v>1456</v>
      </c>
      <c r="J1130" s="2" t="s">
        <v>11</v>
      </c>
      <c r="K1130" s="2">
        <v>2017</v>
      </c>
      <c r="L1130" s="2" t="s">
        <v>1440</v>
      </c>
      <c r="M1130" s="2">
        <v>3</v>
      </c>
      <c r="N1130" s="2">
        <v>68.507000000000005</v>
      </c>
      <c r="O1130" s="2" t="s">
        <v>26</v>
      </c>
      <c r="P1130" s="2">
        <v>73.861000000000004</v>
      </c>
      <c r="Q1130" s="2" t="s">
        <v>26</v>
      </c>
      <c r="W1130" s="5" t="str" cm="1">
        <f t="array" ref="W1130">_xlfn.TEXTJOIN(", ",TRUE, IF(COUNTIF(G1130,"*"&amp;Afferenti!$A$1:'Afferenti'!$A$46&amp;"*"), Afferenti!$A$1:'Afferenti'!$A$46, ""))</f>
        <v>BASTIANONI, PULSELLI</v>
      </c>
    </row>
    <row r="1131" spans="1:23" x14ac:dyDescent="0.2">
      <c r="A1131" s="2" t="s">
        <v>1401</v>
      </c>
      <c r="B1131" s="2" t="s">
        <v>1402</v>
      </c>
      <c r="C1131" s="2" t="s">
        <v>1403</v>
      </c>
      <c r="E1131" s="2" t="s">
        <v>280</v>
      </c>
      <c r="F1131" s="2" t="s">
        <v>1404</v>
      </c>
      <c r="G1131" s="2" t="s">
        <v>1457</v>
      </c>
      <c r="H1131" s="2">
        <v>4</v>
      </c>
      <c r="I1131" s="2" t="s">
        <v>1458</v>
      </c>
      <c r="J1131" s="2" t="s">
        <v>11</v>
      </c>
      <c r="K1131" s="2">
        <v>2015</v>
      </c>
      <c r="L1131" s="2" t="s">
        <v>1428</v>
      </c>
      <c r="M1131" s="2">
        <v>74</v>
      </c>
      <c r="N1131" s="2">
        <v>11.872</v>
      </c>
      <c r="O1131" s="2" t="s">
        <v>13</v>
      </c>
      <c r="P1131" s="2">
        <v>35.433</v>
      </c>
      <c r="Q1131" s="2" t="s">
        <v>14</v>
      </c>
      <c r="R1131" s="2">
        <v>61</v>
      </c>
      <c r="S1131" s="2">
        <v>10.43</v>
      </c>
      <c r="T1131" s="2" t="s">
        <v>13</v>
      </c>
      <c r="U1131" s="2">
        <v>40.332999999999998</v>
      </c>
      <c r="V1131" s="2" t="s">
        <v>14</v>
      </c>
      <c r="W1131" s="5" t="str" cm="1">
        <f t="array" ref="W1131">_xlfn.TEXTJOIN(", ",TRUE, IF(COUNTIF(G1131,"*"&amp;Afferenti!$A$1:'Afferenti'!$A$46&amp;"*"), Afferenti!$A$1:'Afferenti'!$A$46, ""))</f>
        <v>BASTIANONI, MARCHETTINI, PULSELLI</v>
      </c>
    </row>
    <row r="1132" spans="1:23" x14ac:dyDescent="0.2">
      <c r="A1132" s="2" t="s">
        <v>1401</v>
      </c>
      <c r="B1132" s="2" t="s">
        <v>1402</v>
      </c>
      <c r="C1132" s="2" t="s">
        <v>1403</v>
      </c>
      <c r="E1132" s="2" t="s">
        <v>280</v>
      </c>
      <c r="F1132" s="2" t="s">
        <v>1404</v>
      </c>
      <c r="G1132" s="2" t="s">
        <v>1459</v>
      </c>
      <c r="H1132" s="2">
        <v>4</v>
      </c>
      <c r="I1132" s="2" t="s">
        <v>1460</v>
      </c>
      <c r="J1132" s="2" t="s">
        <v>11</v>
      </c>
      <c r="K1132" s="2">
        <v>2015</v>
      </c>
      <c r="L1132" s="2" t="s">
        <v>1440</v>
      </c>
      <c r="M1132" s="2">
        <v>5</v>
      </c>
      <c r="N1132" s="2">
        <v>61.552</v>
      </c>
      <c r="O1132" s="2" t="s">
        <v>26</v>
      </c>
      <c r="W1132" s="5" t="str" cm="1">
        <f t="array" ref="W1132">_xlfn.TEXTJOIN(", ",TRUE, IF(COUNTIF(G1132,"*"&amp;Afferenti!$A$1:'Afferenti'!$A$46&amp;"*"), Afferenti!$A$1:'Afferenti'!$A$46, ""))</f>
        <v>BASTIANONI, MARCHETTINI, PULSELLI</v>
      </c>
    </row>
    <row r="1133" spans="1:23" x14ac:dyDescent="0.2">
      <c r="A1133" s="2" t="s">
        <v>1401</v>
      </c>
      <c r="B1133" s="2" t="s">
        <v>1402</v>
      </c>
      <c r="C1133" s="2" t="s">
        <v>1403</v>
      </c>
      <c r="E1133" s="2" t="s">
        <v>280</v>
      </c>
      <c r="F1133" s="2" t="s">
        <v>1404</v>
      </c>
      <c r="G1133" s="2" t="s">
        <v>1461</v>
      </c>
      <c r="H1133" s="2">
        <v>4</v>
      </c>
      <c r="I1133" s="2" t="s">
        <v>1462</v>
      </c>
      <c r="J1133" s="2" t="s">
        <v>11</v>
      </c>
      <c r="K1133" s="2">
        <v>2017</v>
      </c>
      <c r="L1133" s="2" t="s">
        <v>1423</v>
      </c>
      <c r="M1133" s="2">
        <v>30</v>
      </c>
      <c r="N1133" s="2">
        <v>24.282</v>
      </c>
      <c r="O1133" s="2" t="s">
        <v>13</v>
      </c>
      <c r="P1133" s="2">
        <v>6.4059999999999997</v>
      </c>
      <c r="Q1133" s="2" t="s">
        <v>13</v>
      </c>
      <c r="R1133" s="2">
        <v>23</v>
      </c>
      <c r="S1133" s="2">
        <v>35.22</v>
      </c>
      <c r="T1133" s="2" t="s">
        <v>14</v>
      </c>
      <c r="U1133" s="2">
        <v>8.4710739999999998</v>
      </c>
      <c r="V1133" s="2" t="s">
        <v>13</v>
      </c>
      <c r="W1133" s="5" t="str" cm="1">
        <f t="array" ref="W1133">_xlfn.TEXTJOIN(", ",TRUE, IF(COUNTIF(G1133,"*"&amp;Afferenti!$A$1:'Afferenti'!$A$46&amp;"*"), Afferenti!$A$1:'Afferenti'!$A$46, ""))</f>
        <v>BASTIANONI, MARCHETTINI, PULSELLI</v>
      </c>
    </row>
    <row r="1134" spans="1:23" x14ac:dyDescent="0.2">
      <c r="A1134" s="2" t="s">
        <v>1401</v>
      </c>
      <c r="B1134" s="2" t="s">
        <v>1402</v>
      </c>
      <c r="C1134" s="2" t="s">
        <v>1403</v>
      </c>
      <c r="E1134" s="2" t="s">
        <v>280</v>
      </c>
      <c r="F1134" s="2" t="s">
        <v>1404</v>
      </c>
      <c r="G1134" s="2" t="s">
        <v>1463</v>
      </c>
      <c r="H1134" s="2">
        <v>4</v>
      </c>
      <c r="I1134" s="2" t="s">
        <v>1464</v>
      </c>
      <c r="J1134" s="2" t="s">
        <v>11</v>
      </c>
      <c r="K1134" s="2">
        <v>2015</v>
      </c>
      <c r="L1134" s="2" t="s">
        <v>1423</v>
      </c>
      <c r="M1134" s="2">
        <v>28</v>
      </c>
      <c r="N1134" s="2">
        <v>24.466999999999999</v>
      </c>
      <c r="O1134" s="2" t="s">
        <v>13</v>
      </c>
      <c r="P1134" s="2">
        <v>8.468</v>
      </c>
      <c r="Q1134" s="2" t="s">
        <v>13</v>
      </c>
      <c r="R1134" s="2">
        <v>21</v>
      </c>
      <c r="S1134" s="2">
        <v>43.36</v>
      </c>
      <c r="T1134" s="2" t="s">
        <v>14</v>
      </c>
      <c r="U1134" s="2">
        <v>6.8890000000000002</v>
      </c>
      <c r="V1134" s="2" t="s">
        <v>13</v>
      </c>
      <c r="W1134" s="5" t="str" cm="1">
        <f t="array" ref="W1134">_xlfn.TEXTJOIN(", ",TRUE, IF(COUNTIF(G1134,"*"&amp;Afferenti!$A$1:'Afferenti'!$A$46&amp;"*"), Afferenti!$A$1:'Afferenti'!$A$46, ""))</f>
        <v>BASTIANONI, PULSELLI</v>
      </c>
    </row>
    <row r="1135" spans="1:23" x14ac:dyDescent="0.2">
      <c r="A1135" s="2" t="s">
        <v>1401</v>
      </c>
      <c r="B1135" s="2" t="s">
        <v>1402</v>
      </c>
      <c r="C1135" s="2" t="s">
        <v>1403</v>
      </c>
      <c r="E1135" s="2" t="s">
        <v>280</v>
      </c>
      <c r="F1135" s="2" t="s">
        <v>1404</v>
      </c>
      <c r="G1135" s="2" t="s">
        <v>1465</v>
      </c>
      <c r="H1135" s="2">
        <v>4</v>
      </c>
      <c r="I1135" s="2" t="s">
        <v>1466</v>
      </c>
      <c r="J1135" s="2" t="s">
        <v>109</v>
      </c>
      <c r="K1135" s="2">
        <v>2015</v>
      </c>
      <c r="W1135" s="5" t="str" cm="1">
        <f t="array" ref="W1135">_xlfn.TEXTJOIN(", ",TRUE, IF(COUNTIF(G1135,"*"&amp;Afferenti!$A$1:'Afferenti'!$A$46&amp;"*"), Afferenti!$A$1:'Afferenti'!$A$46, ""))</f>
        <v>MARCHETTINI, PULSELLI</v>
      </c>
    </row>
    <row r="1136" spans="1:23" x14ac:dyDescent="0.2">
      <c r="A1136" s="2" t="s">
        <v>1401</v>
      </c>
      <c r="B1136" s="2" t="s">
        <v>1402</v>
      </c>
      <c r="C1136" s="2" t="s">
        <v>1403</v>
      </c>
      <c r="E1136" s="2" t="s">
        <v>280</v>
      </c>
      <c r="F1136" s="2" t="s">
        <v>1404</v>
      </c>
      <c r="G1136" s="2" t="s">
        <v>1467</v>
      </c>
      <c r="H1136" s="2">
        <v>4</v>
      </c>
      <c r="I1136" s="2" t="s">
        <v>1468</v>
      </c>
      <c r="J1136" s="2" t="s">
        <v>109</v>
      </c>
      <c r="K1136" s="2">
        <v>2018</v>
      </c>
      <c r="W1136" s="5" t="str" cm="1">
        <f t="array" ref="W1136">_xlfn.TEXTJOIN(", ",TRUE, IF(COUNTIF(G1136,"*"&amp;Afferenti!$A$1:'Afferenti'!$A$46&amp;"*"), Afferenti!$A$1:'Afferenti'!$A$46, ""))</f>
        <v>PULSELLI</v>
      </c>
    </row>
    <row r="1137" spans="1:23" x14ac:dyDescent="0.2">
      <c r="A1137" s="2" t="s">
        <v>1401</v>
      </c>
      <c r="B1137" s="2" t="s">
        <v>1402</v>
      </c>
      <c r="C1137" s="2" t="s">
        <v>1403</v>
      </c>
      <c r="E1137" s="2" t="s">
        <v>280</v>
      </c>
      <c r="F1137" s="2" t="s">
        <v>1404</v>
      </c>
      <c r="G1137" s="2" t="s">
        <v>1469</v>
      </c>
      <c r="H1137" s="2">
        <v>4</v>
      </c>
      <c r="I1137" s="2" t="s">
        <v>1470</v>
      </c>
      <c r="J1137" s="2" t="s">
        <v>11</v>
      </c>
      <c r="K1137" s="2">
        <v>2018</v>
      </c>
      <c r="L1137" s="2" t="s">
        <v>1416</v>
      </c>
      <c r="M1137" s="2">
        <v>85</v>
      </c>
      <c r="N1137" s="2">
        <v>4.8929999999999998</v>
      </c>
      <c r="O1137" s="2" t="s">
        <v>13</v>
      </c>
      <c r="P1137" s="2">
        <v>0.33800000000000002</v>
      </c>
      <c r="Q1137" s="2" t="s">
        <v>13</v>
      </c>
      <c r="R1137" s="2">
        <v>79</v>
      </c>
      <c r="S1137" s="2">
        <v>2.82</v>
      </c>
      <c r="T1137" s="2" t="s">
        <v>13</v>
      </c>
      <c r="U1137" s="2">
        <v>10.606061</v>
      </c>
      <c r="V1137" s="2" t="s">
        <v>13</v>
      </c>
      <c r="W1137" s="5" t="str" cm="1">
        <f t="array" ref="W1137">_xlfn.TEXTJOIN(", ",TRUE, IF(COUNTIF(G1137,"*"&amp;Afferenti!$A$1:'Afferenti'!$A$46&amp;"*"), Afferenti!$A$1:'Afferenti'!$A$46, ""))</f>
        <v>BASTIANONI, MARCHETTINI, PULSELLI</v>
      </c>
    </row>
    <row r="1138" spans="1:23" x14ac:dyDescent="0.2">
      <c r="A1138" s="2" t="s">
        <v>1401</v>
      </c>
      <c r="B1138" s="2" t="s">
        <v>1402</v>
      </c>
      <c r="C1138" s="2" t="s">
        <v>1403</v>
      </c>
      <c r="E1138" s="2" t="s">
        <v>280</v>
      </c>
      <c r="F1138" s="2" t="s">
        <v>1404</v>
      </c>
      <c r="G1138" s="2" t="s">
        <v>1471</v>
      </c>
      <c r="H1138" s="2">
        <v>4</v>
      </c>
      <c r="I1138" s="2" t="s">
        <v>1472</v>
      </c>
      <c r="J1138" s="2" t="s">
        <v>11</v>
      </c>
      <c r="K1138" s="2">
        <v>2018</v>
      </c>
      <c r="L1138" s="2" t="s">
        <v>328</v>
      </c>
      <c r="M1138" s="2">
        <v>34</v>
      </c>
      <c r="N1138" s="2">
        <v>20.744</v>
      </c>
      <c r="O1138" s="2" t="s">
        <v>13</v>
      </c>
      <c r="P1138" s="2">
        <v>13.275</v>
      </c>
      <c r="Q1138" s="2" t="s">
        <v>13</v>
      </c>
      <c r="R1138" s="2">
        <v>30</v>
      </c>
      <c r="S1138" s="2">
        <v>23.97</v>
      </c>
      <c r="T1138" s="2" t="s">
        <v>13</v>
      </c>
      <c r="U1138" s="2">
        <v>10.557769</v>
      </c>
      <c r="V1138" s="2" t="s">
        <v>13</v>
      </c>
      <c r="W1138" s="5" t="str" cm="1">
        <f t="array" ref="W1138">_xlfn.TEXTJOIN(", ",TRUE, IF(COUNTIF(G1138,"*"&amp;Afferenti!$A$1:'Afferenti'!$A$46&amp;"*"), Afferenti!$A$1:'Afferenti'!$A$46, ""))</f>
        <v>BASTIANONI, PULSELLI</v>
      </c>
    </row>
    <row r="1139" spans="1:23" x14ac:dyDescent="0.2">
      <c r="A1139" s="2" t="s">
        <v>1401</v>
      </c>
      <c r="B1139" s="2" t="s">
        <v>1402</v>
      </c>
      <c r="C1139" s="2" t="s">
        <v>1403</v>
      </c>
      <c r="E1139" s="2" t="s">
        <v>280</v>
      </c>
      <c r="F1139" s="2" t="s">
        <v>1404</v>
      </c>
      <c r="G1139" s="2" t="s">
        <v>1473</v>
      </c>
      <c r="H1139" s="2">
        <v>5</v>
      </c>
      <c r="I1139" s="2" t="s">
        <v>1474</v>
      </c>
      <c r="J1139" s="2" t="s">
        <v>11</v>
      </c>
      <c r="K1139" s="2">
        <v>2015</v>
      </c>
      <c r="L1139" s="2" t="s">
        <v>1475</v>
      </c>
      <c r="M1139" s="2">
        <v>49</v>
      </c>
      <c r="N1139" s="2">
        <v>9.6780000000000008</v>
      </c>
      <c r="O1139" s="2" t="s">
        <v>13</v>
      </c>
      <c r="P1139" s="2">
        <v>0.215</v>
      </c>
      <c r="Q1139" s="2" t="s">
        <v>13</v>
      </c>
      <c r="R1139" s="2">
        <v>38</v>
      </c>
      <c r="S1139" s="2">
        <v>14.03</v>
      </c>
      <c r="T1139" s="2" t="s">
        <v>13</v>
      </c>
      <c r="U1139" s="2">
        <v>4.6669999999999998</v>
      </c>
      <c r="V1139" s="2" t="s">
        <v>13</v>
      </c>
      <c r="W1139" s="5" t="str" cm="1">
        <f t="array" ref="W1139">_xlfn.TEXTJOIN(", ",TRUE, IF(COUNTIF(G1139,"*"&amp;Afferenti!$A$1:'Afferenti'!$A$46&amp;"*"), Afferenti!$A$1:'Afferenti'!$A$46, ""))</f>
        <v>BASTIANONI, PULSELLI</v>
      </c>
    </row>
    <row r="1140" spans="1:23" x14ac:dyDescent="0.2">
      <c r="A1140" s="2" t="s">
        <v>1401</v>
      </c>
      <c r="B1140" s="2" t="s">
        <v>1402</v>
      </c>
      <c r="C1140" s="2" t="s">
        <v>1403</v>
      </c>
      <c r="E1140" s="2" t="s">
        <v>280</v>
      </c>
      <c r="F1140" s="2" t="s">
        <v>1404</v>
      </c>
      <c r="G1140" s="2" t="s">
        <v>1476</v>
      </c>
      <c r="H1140" s="2">
        <v>5</v>
      </c>
      <c r="I1140" s="2" t="s">
        <v>1477</v>
      </c>
      <c r="J1140" s="2" t="s">
        <v>11</v>
      </c>
      <c r="K1140" s="2">
        <v>2019</v>
      </c>
      <c r="L1140" s="2" t="s">
        <v>413</v>
      </c>
      <c r="M1140" s="2">
        <v>31</v>
      </c>
      <c r="N1140" s="2">
        <v>6.1210000000000004</v>
      </c>
      <c r="O1140" s="2" t="s">
        <v>13</v>
      </c>
      <c r="P1140" s="2">
        <v>3.2850000000000001</v>
      </c>
      <c r="Q1140" s="2" t="s">
        <v>13</v>
      </c>
      <c r="R1140" s="2">
        <v>27</v>
      </c>
      <c r="S1140" s="2">
        <v>12.41</v>
      </c>
      <c r="T1140" s="2" t="s">
        <v>13</v>
      </c>
      <c r="U1140" s="2">
        <v>22.83</v>
      </c>
      <c r="V1140" s="2" t="s">
        <v>13</v>
      </c>
      <c r="W1140" s="5" t="str" cm="1">
        <f t="array" ref="W1140">_xlfn.TEXTJOIN(", ",TRUE, IF(COUNTIF(G1140,"*"&amp;Afferenti!$A$1:'Afferenti'!$A$46&amp;"*"), Afferenti!$A$1:'Afferenti'!$A$46, ""))</f>
        <v>BASTIANONI, MARCHETTINI, PULSELLI</v>
      </c>
    </row>
    <row r="1141" spans="1:23" x14ac:dyDescent="0.2">
      <c r="A1141" s="2" t="s">
        <v>1401</v>
      </c>
      <c r="B1141" s="2" t="s">
        <v>1402</v>
      </c>
      <c r="C1141" s="2" t="s">
        <v>1403</v>
      </c>
      <c r="E1141" s="2" t="s">
        <v>280</v>
      </c>
      <c r="F1141" s="2" t="s">
        <v>1404</v>
      </c>
      <c r="G1141" s="2" t="s">
        <v>1478</v>
      </c>
      <c r="H1141" s="2">
        <v>5</v>
      </c>
      <c r="I1141" s="2" t="s">
        <v>1479</v>
      </c>
      <c r="J1141" s="2" t="s">
        <v>11</v>
      </c>
      <c r="K1141" s="2">
        <v>2018</v>
      </c>
      <c r="L1141" s="2" t="s">
        <v>1454</v>
      </c>
      <c r="M1141" s="2">
        <v>14</v>
      </c>
      <c r="N1141" s="2">
        <v>29.125</v>
      </c>
      <c r="O1141" s="2" t="s">
        <v>14</v>
      </c>
      <c r="P1141" s="2">
        <v>24.515999999999998</v>
      </c>
      <c r="Q1141" s="2" t="s">
        <v>13</v>
      </c>
      <c r="R1141" s="2">
        <v>16</v>
      </c>
      <c r="S1141" s="2">
        <v>55.66</v>
      </c>
      <c r="T1141" s="2" t="s">
        <v>26</v>
      </c>
      <c r="W1141" s="5" t="str" cm="1">
        <f t="array" ref="W1141">_xlfn.TEXTJOIN(", ",TRUE, IF(COUNTIF(G1141,"*"&amp;Afferenti!$A$1:'Afferenti'!$A$46&amp;"*"), Afferenti!$A$1:'Afferenti'!$A$46, ""))</f>
        <v>MARCHETTINI, PULSELLI</v>
      </c>
    </row>
    <row r="1142" spans="1:23" x14ac:dyDescent="0.2">
      <c r="A1142" s="2" t="s">
        <v>1401</v>
      </c>
      <c r="B1142" s="2" t="s">
        <v>1402</v>
      </c>
      <c r="C1142" s="2" t="s">
        <v>1403</v>
      </c>
      <c r="E1142" s="2" t="s">
        <v>280</v>
      </c>
      <c r="F1142" s="2" t="s">
        <v>1404</v>
      </c>
      <c r="G1142" s="2" t="s">
        <v>1480</v>
      </c>
      <c r="H1142" s="2">
        <v>6</v>
      </c>
      <c r="I1142" s="2" t="s">
        <v>1481</v>
      </c>
      <c r="J1142" s="2" t="s">
        <v>92</v>
      </c>
      <c r="K1142" s="2">
        <v>2016</v>
      </c>
      <c r="W1142" s="5" t="str" cm="1">
        <f t="array" ref="W1142">_xlfn.TEXTJOIN(", ",TRUE, IF(COUNTIF(G1142,"*"&amp;Afferenti!$A$1:'Afferenti'!$A$46&amp;"*"), Afferenti!$A$1:'Afferenti'!$A$46, ""))</f>
        <v>BASTIANONI, PULSELLI</v>
      </c>
    </row>
    <row r="1143" spans="1:23" x14ac:dyDescent="0.2">
      <c r="A1143" s="2" t="s">
        <v>1401</v>
      </c>
      <c r="B1143" s="2" t="s">
        <v>1402</v>
      </c>
      <c r="C1143" s="2" t="s">
        <v>1403</v>
      </c>
      <c r="E1143" s="2" t="s">
        <v>280</v>
      </c>
      <c r="F1143" s="2" t="s">
        <v>1404</v>
      </c>
      <c r="G1143" s="2" t="s">
        <v>1482</v>
      </c>
      <c r="H1143" s="2">
        <v>5</v>
      </c>
      <c r="I1143" s="2" t="s">
        <v>1483</v>
      </c>
      <c r="J1143" s="2" t="s">
        <v>11</v>
      </c>
      <c r="K1143" s="2">
        <v>2016</v>
      </c>
      <c r="L1143" s="2" t="s">
        <v>1484</v>
      </c>
      <c r="M1143" s="2">
        <v>148</v>
      </c>
      <c r="N1143" s="2">
        <v>24.564</v>
      </c>
      <c r="O1143" s="2" t="s">
        <v>13</v>
      </c>
      <c r="P1143" s="2">
        <v>10.351000000000001</v>
      </c>
      <c r="Q1143" s="2" t="s">
        <v>13</v>
      </c>
      <c r="R1143" s="2">
        <v>113</v>
      </c>
      <c r="S1143" s="2">
        <v>24.41</v>
      </c>
      <c r="T1143" s="2" t="s">
        <v>13</v>
      </c>
      <c r="W1143" s="5" t="str" cm="1">
        <f t="array" ref="W1143">_xlfn.TEXTJOIN(", ",TRUE, IF(COUNTIF(G1143,"*"&amp;Afferenti!$A$1:'Afferenti'!$A$46&amp;"*"), Afferenti!$A$1:'Afferenti'!$A$46, ""))</f>
        <v>BASTIANONI, MARCHETTINI, PULSELLI</v>
      </c>
    </row>
    <row r="1144" spans="1:23" x14ac:dyDescent="0.2">
      <c r="A1144" s="2" t="s">
        <v>1401</v>
      </c>
      <c r="B1144" s="2" t="s">
        <v>1402</v>
      </c>
      <c r="C1144" s="2" t="s">
        <v>1403</v>
      </c>
      <c r="E1144" s="2" t="s">
        <v>280</v>
      </c>
      <c r="F1144" s="2" t="s">
        <v>1404</v>
      </c>
      <c r="G1144" s="2" t="s">
        <v>1485</v>
      </c>
      <c r="H1144" s="2">
        <v>5</v>
      </c>
      <c r="I1144" s="2" t="s">
        <v>1486</v>
      </c>
      <c r="J1144" s="2" t="s">
        <v>92</v>
      </c>
      <c r="K1144" s="2">
        <v>2018</v>
      </c>
      <c r="M1144" s="2">
        <v>1</v>
      </c>
      <c r="N1144" s="2">
        <v>85.73</v>
      </c>
      <c r="O1144" s="2" t="s">
        <v>33</v>
      </c>
      <c r="P1144" s="2">
        <v>95.257999999999996</v>
      </c>
      <c r="Q1144" s="2" t="s">
        <v>33</v>
      </c>
      <c r="W1144" s="5" t="str" cm="1">
        <f t="array" ref="W1144">_xlfn.TEXTJOIN(", ",TRUE, IF(COUNTIF(G1144,"*"&amp;Afferenti!$A$1:'Afferenti'!$A$46&amp;"*"), Afferenti!$A$1:'Afferenti'!$A$46, ""))</f>
        <v>PULSELLI</v>
      </c>
    </row>
    <row r="1145" spans="1:23" x14ac:dyDescent="0.2">
      <c r="A1145" s="2" t="s">
        <v>1401</v>
      </c>
      <c r="B1145" s="2" t="s">
        <v>1402</v>
      </c>
      <c r="C1145" s="2" t="s">
        <v>1403</v>
      </c>
      <c r="E1145" s="2" t="s">
        <v>280</v>
      </c>
      <c r="F1145" s="2" t="s">
        <v>1404</v>
      </c>
      <c r="G1145" s="2" t="s">
        <v>1487</v>
      </c>
      <c r="H1145" s="2">
        <v>7</v>
      </c>
      <c r="I1145" s="2" t="s">
        <v>1488</v>
      </c>
      <c r="J1145" s="2" t="s">
        <v>109</v>
      </c>
      <c r="K1145" s="2">
        <v>2018</v>
      </c>
      <c r="W1145" s="5" t="str" cm="1">
        <f t="array" ref="W1145">_xlfn.TEXTJOIN(", ",TRUE, IF(COUNTIF(G1145,"*"&amp;Afferenti!$A$1:'Afferenti'!$A$46&amp;"*"), Afferenti!$A$1:'Afferenti'!$A$46, ""))</f>
        <v>BASTIANONI, PULSELLI</v>
      </c>
    </row>
    <row r="1146" spans="1:23" x14ac:dyDescent="0.2">
      <c r="A1146" s="2" t="s">
        <v>1401</v>
      </c>
      <c r="B1146" s="2" t="s">
        <v>1402</v>
      </c>
      <c r="C1146" s="2" t="s">
        <v>1403</v>
      </c>
      <c r="E1146" s="2" t="s">
        <v>280</v>
      </c>
      <c r="F1146" s="2" t="s">
        <v>1404</v>
      </c>
      <c r="G1146" s="2" t="s">
        <v>1489</v>
      </c>
      <c r="H1146" s="2">
        <v>8</v>
      </c>
      <c r="I1146" s="2" t="s">
        <v>1490</v>
      </c>
      <c r="J1146" s="2" t="s">
        <v>11</v>
      </c>
      <c r="K1146" s="2">
        <v>2018</v>
      </c>
      <c r="L1146" s="2" t="s">
        <v>413</v>
      </c>
      <c r="M1146" s="2">
        <v>82</v>
      </c>
      <c r="N1146" s="2">
        <v>1.411</v>
      </c>
      <c r="O1146" s="2" t="s">
        <v>13</v>
      </c>
      <c r="P1146" s="2">
        <v>3.0840000000000001</v>
      </c>
      <c r="Q1146" s="2" t="s">
        <v>13</v>
      </c>
      <c r="R1146" s="2">
        <v>74</v>
      </c>
      <c r="S1146" s="2">
        <v>2.71</v>
      </c>
      <c r="T1146" s="2" t="s">
        <v>13</v>
      </c>
      <c r="U1146" s="2">
        <v>17.729084</v>
      </c>
      <c r="V1146" s="2" t="s">
        <v>13</v>
      </c>
      <c r="W1146" s="5" t="str" cm="1">
        <f t="array" ref="W1146">_xlfn.TEXTJOIN(", ",TRUE, IF(COUNTIF(G1146,"*"&amp;Afferenti!$A$1:'Afferenti'!$A$46&amp;"*"), Afferenti!$A$1:'Afferenti'!$A$46, ""))</f>
        <v>BASTIANONI, PULSELLI</v>
      </c>
    </row>
    <row r="1147" spans="1:23" x14ac:dyDescent="0.2">
      <c r="A1147" s="2" t="s">
        <v>509</v>
      </c>
      <c r="B1147" s="2" t="s">
        <v>510</v>
      </c>
      <c r="C1147" s="2" t="s">
        <v>511</v>
      </c>
      <c r="E1147" s="2" t="s">
        <v>280</v>
      </c>
      <c r="F1147" s="2" t="s">
        <v>512</v>
      </c>
      <c r="G1147" s="2" t="s">
        <v>513</v>
      </c>
      <c r="H1147" s="2">
        <v>1</v>
      </c>
      <c r="I1147" s="2" t="s">
        <v>514</v>
      </c>
      <c r="J1147" s="2" t="s">
        <v>515</v>
      </c>
      <c r="K1147" s="2">
        <v>2018</v>
      </c>
      <c r="W1147" s="5" t="str" cm="1">
        <f t="array" ref="W1147">_xlfn.TEXTJOIN(", ",TRUE, IF(COUNTIF(G1147,"*"&amp;Afferenti!$A$1:'Afferenti'!$A$46&amp;"*"), Afferenti!$A$1:'Afferenti'!$A$46, ""))</f>
        <v>ROSSI</v>
      </c>
    </row>
    <row r="1148" spans="1:23" x14ac:dyDescent="0.2">
      <c r="A1148" s="2" t="s">
        <v>509</v>
      </c>
      <c r="B1148" s="2" t="s">
        <v>510</v>
      </c>
      <c r="C1148" s="2" t="s">
        <v>511</v>
      </c>
      <c r="E1148" s="2" t="s">
        <v>280</v>
      </c>
      <c r="F1148" s="2" t="s">
        <v>512</v>
      </c>
      <c r="G1148" s="2" t="s">
        <v>513</v>
      </c>
      <c r="H1148" s="2">
        <v>1</v>
      </c>
      <c r="I1148" s="2" t="s">
        <v>516</v>
      </c>
      <c r="J1148" s="2" t="s">
        <v>92</v>
      </c>
      <c r="K1148" s="2">
        <v>2018</v>
      </c>
      <c r="M1148" s="2">
        <v>7</v>
      </c>
      <c r="N1148" s="2">
        <v>10.013</v>
      </c>
      <c r="O1148" s="2" t="s">
        <v>13</v>
      </c>
      <c r="P1148" s="2">
        <v>94.402000000000001</v>
      </c>
      <c r="Q1148" s="2" t="s">
        <v>33</v>
      </c>
      <c r="R1148" s="2">
        <v>7</v>
      </c>
      <c r="S1148" s="2">
        <v>41.45</v>
      </c>
      <c r="T1148" s="2" t="s">
        <v>14</v>
      </c>
      <c r="W1148" s="5" t="str" cm="1">
        <f t="array" ref="W1148">_xlfn.TEXTJOIN(", ",TRUE, IF(COUNTIF(G1148,"*"&amp;Afferenti!$A$1:'Afferenti'!$A$46&amp;"*"), Afferenti!$A$1:'Afferenti'!$A$46, ""))</f>
        <v>ROSSI</v>
      </c>
    </row>
    <row r="1149" spans="1:23" x14ac:dyDescent="0.2">
      <c r="A1149" s="2" t="s">
        <v>509</v>
      </c>
      <c r="B1149" s="2" t="s">
        <v>510</v>
      </c>
      <c r="C1149" s="2" t="s">
        <v>511</v>
      </c>
      <c r="E1149" s="2" t="s">
        <v>280</v>
      </c>
      <c r="F1149" s="2" t="s">
        <v>512</v>
      </c>
      <c r="G1149" s="2" t="s">
        <v>513</v>
      </c>
      <c r="H1149" s="2">
        <v>1</v>
      </c>
      <c r="I1149" s="2" t="s">
        <v>517</v>
      </c>
      <c r="J1149" s="2" t="s">
        <v>11</v>
      </c>
      <c r="K1149" s="2">
        <v>2016</v>
      </c>
      <c r="L1149" s="2" t="s">
        <v>518</v>
      </c>
      <c r="W1149" s="5" t="str" cm="1">
        <f t="array" ref="W1149">_xlfn.TEXTJOIN(", ",TRUE, IF(COUNTIF(G1149,"*"&amp;Afferenti!$A$1:'Afferenti'!$A$46&amp;"*"), Afferenti!$A$1:'Afferenti'!$A$46, ""))</f>
        <v>ROSSI</v>
      </c>
    </row>
    <row r="1150" spans="1:23" x14ac:dyDescent="0.2">
      <c r="A1150" s="2" t="s">
        <v>509</v>
      </c>
      <c r="B1150" s="2" t="s">
        <v>510</v>
      </c>
      <c r="C1150" s="2" t="s">
        <v>511</v>
      </c>
      <c r="E1150" s="2" t="s">
        <v>280</v>
      </c>
      <c r="F1150" s="2" t="s">
        <v>512</v>
      </c>
      <c r="G1150" s="2" t="s">
        <v>513</v>
      </c>
      <c r="H1150" s="2">
        <v>1</v>
      </c>
      <c r="I1150" s="2" t="s">
        <v>519</v>
      </c>
      <c r="J1150" s="2" t="s">
        <v>109</v>
      </c>
      <c r="K1150" s="2">
        <v>2018</v>
      </c>
      <c r="M1150" s="2">
        <v>2</v>
      </c>
      <c r="N1150" s="2">
        <v>34.970999999999997</v>
      </c>
      <c r="O1150" s="2" t="s">
        <v>14</v>
      </c>
      <c r="P1150" s="2">
        <v>59.332000000000001</v>
      </c>
      <c r="Q1150" s="2" t="s">
        <v>26</v>
      </c>
      <c r="R1150" s="2">
        <v>2</v>
      </c>
      <c r="S1150" s="2">
        <v>47.46</v>
      </c>
      <c r="T1150" s="2" t="s">
        <v>14</v>
      </c>
      <c r="W1150" s="5" t="str" cm="1">
        <f t="array" ref="W1150">_xlfn.TEXTJOIN(", ",TRUE, IF(COUNTIF(G1150,"*"&amp;Afferenti!$A$1:'Afferenti'!$A$46&amp;"*"), Afferenti!$A$1:'Afferenti'!$A$46, ""))</f>
        <v>ROSSI</v>
      </c>
    </row>
    <row r="1151" spans="1:23" x14ac:dyDescent="0.2">
      <c r="A1151" s="2" t="s">
        <v>509</v>
      </c>
      <c r="B1151" s="2" t="s">
        <v>510</v>
      </c>
      <c r="C1151" s="2" t="s">
        <v>511</v>
      </c>
      <c r="E1151" s="2" t="s">
        <v>280</v>
      </c>
      <c r="F1151" s="2" t="s">
        <v>512</v>
      </c>
      <c r="G1151" s="2" t="s">
        <v>513</v>
      </c>
      <c r="H1151" s="2">
        <v>1</v>
      </c>
      <c r="I1151" s="2" t="s">
        <v>520</v>
      </c>
      <c r="J1151" s="2" t="s">
        <v>11</v>
      </c>
      <c r="K1151" s="2">
        <v>2017</v>
      </c>
      <c r="L1151" s="2" t="s">
        <v>521</v>
      </c>
      <c r="M1151" s="2">
        <v>40</v>
      </c>
      <c r="N1151" s="2">
        <v>17.053999999999998</v>
      </c>
      <c r="O1151" s="2" t="s">
        <v>13</v>
      </c>
      <c r="P1151" s="2">
        <v>43.030999999999999</v>
      </c>
      <c r="Q1151" s="2" t="s">
        <v>14</v>
      </c>
      <c r="R1151" s="2">
        <v>16</v>
      </c>
      <c r="S1151" s="2">
        <v>48.36</v>
      </c>
      <c r="T1151" s="2" t="s">
        <v>14</v>
      </c>
      <c r="U1151" s="2">
        <v>34.090907999999999</v>
      </c>
      <c r="V1151" s="2" t="s">
        <v>14</v>
      </c>
      <c r="W1151" s="5" t="str" cm="1">
        <f t="array" ref="W1151">_xlfn.TEXTJOIN(", ",TRUE, IF(COUNTIF(G1151,"*"&amp;Afferenti!$A$1:'Afferenti'!$A$46&amp;"*"), Afferenti!$A$1:'Afferenti'!$A$46, ""))</f>
        <v>ROSSI</v>
      </c>
    </row>
    <row r="1152" spans="1:23" x14ac:dyDescent="0.2">
      <c r="A1152" s="2" t="s">
        <v>509</v>
      </c>
      <c r="B1152" s="2" t="s">
        <v>510</v>
      </c>
      <c r="C1152" s="2" t="s">
        <v>511</v>
      </c>
      <c r="E1152" s="2" t="s">
        <v>280</v>
      </c>
      <c r="F1152" s="2" t="s">
        <v>512</v>
      </c>
      <c r="G1152" s="2" t="s">
        <v>513</v>
      </c>
      <c r="H1152" s="2">
        <v>1</v>
      </c>
      <c r="I1152" s="2" t="s">
        <v>522</v>
      </c>
      <c r="J1152" s="2" t="s">
        <v>109</v>
      </c>
      <c r="K1152" s="2">
        <v>2016</v>
      </c>
      <c r="M1152" s="2">
        <v>16</v>
      </c>
      <c r="N1152" s="2">
        <v>6.28</v>
      </c>
      <c r="O1152" s="2" t="s">
        <v>13</v>
      </c>
      <c r="P1152" s="2">
        <v>58.292000000000002</v>
      </c>
      <c r="Q1152" s="2" t="s">
        <v>26</v>
      </c>
      <c r="R1152" s="2">
        <v>20</v>
      </c>
      <c r="S1152" s="2">
        <v>6.58</v>
      </c>
      <c r="T1152" s="2" t="s">
        <v>13</v>
      </c>
      <c r="W1152" s="5" t="str" cm="1">
        <f t="array" ref="W1152">_xlfn.TEXTJOIN(", ",TRUE, IF(COUNTIF(G1152,"*"&amp;Afferenti!$A$1:'Afferenti'!$A$46&amp;"*"), Afferenti!$A$1:'Afferenti'!$A$46, ""))</f>
        <v>ROSSI</v>
      </c>
    </row>
    <row r="1153" spans="1:23" x14ac:dyDescent="0.2">
      <c r="A1153" s="2" t="s">
        <v>509</v>
      </c>
      <c r="B1153" s="2" t="s">
        <v>510</v>
      </c>
      <c r="C1153" s="2" t="s">
        <v>511</v>
      </c>
      <c r="E1153" s="2" t="s">
        <v>280</v>
      </c>
      <c r="F1153" s="2" t="s">
        <v>512</v>
      </c>
      <c r="G1153" s="2" t="s">
        <v>513</v>
      </c>
      <c r="H1153" s="2">
        <v>1</v>
      </c>
      <c r="I1153" s="2" t="s">
        <v>523</v>
      </c>
      <c r="J1153" s="2" t="s">
        <v>43</v>
      </c>
      <c r="K1153" s="2">
        <v>2015</v>
      </c>
      <c r="W1153" s="5" t="str" cm="1">
        <f t="array" ref="W1153">_xlfn.TEXTJOIN(", ",TRUE, IF(COUNTIF(G1153,"*"&amp;Afferenti!$A$1:'Afferenti'!$A$46&amp;"*"), Afferenti!$A$1:'Afferenti'!$A$46, ""))</f>
        <v>ROSSI</v>
      </c>
    </row>
    <row r="1154" spans="1:23" x14ac:dyDescent="0.2">
      <c r="A1154" s="2" t="s">
        <v>509</v>
      </c>
      <c r="B1154" s="2" t="s">
        <v>510</v>
      </c>
      <c r="C1154" s="2" t="s">
        <v>511</v>
      </c>
      <c r="E1154" s="2" t="s">
        <v>280</v>
      </c>
      <c r="F1154" s="2" t="s">
        <v>512</v>
      </c>
      <c r="G1154" s="2" t="s">
        <v>513</v>
      </c>
      <c r="H1154" s="2">
        <v>1</v>
      </c>
      <c r="I1154" s="2" t="s">
        <v>524</v>
      </c>
      <c r="J1154" s="2" t="s">
        <v>43</v>
      </c>
      <c r="K1154" s="2">
        <v>2017</v>
      </c>
      <c r="W1154" s="5" t="str" cm="1">
        <f t="array" ref="W1154">_xlfn.TEXTJOIN(", ",TRUE, IF(COUNTIF(G1154,"*"&amp;Afferenti!$A$1:'Afferenti'!$A$46&amp;"*"), Afferenti!$A$1:'Afferenti'!$A$46, ""))</f>
        <v>ROSSI</v>
      </c>
    </row>
    <row r="1155" spans="1:23" x14ac:dyDescent="0.2">
      <c r="A1155" s="2" t="s">
        <v>509</v>
      </c>
      <c r="B1155" s="2" t="s">
        <v>510</v>
      </c>
      <c r="C1155" s="2" t="s">
        <v>511</v>
      </c>
      <c r="E1155" s="2" t="s">
        <v>280</v>
      </c>
      <c r="F1155" s="2" t="s">
        <v>512</v>
      </c>
      <c r="G1155" s="2" t="s">
        <v>513</v>
      </c>
      <c r="H1155" s="2">
        <v>1</v>
      </c>
      <c r="I1155" s="2" t="s">
        <v>525</v>
      </c>
      <c r="J1155" s="2" t="s">
        <v>11</v>
      </c>
      <c r="K1155" s="2">
        <v>2018</v>
      </c>
      <c r="L1155" s="2" t="s">
        <v>526</v>
      </c>
      <c r="M1155" s="2">
        <v>12</v>
      </c>
      <c r="N1155" s="2">
        <v>26.84</v>
      </c>
      <c r="O1155" s="2" t="s">
        <v>14</v>
      </c>
      <c r="P1155" s="2">
        <v>31.03</v>
      </c>
      <c r="Q1155" s="2" t="s">
        <v>14</v>
      </c>
      <c r="R1155" s="2">
        <v>5</v>
      </c>
      <c r="S1155" s="2">
        <v>55.48</v>
      </c>
      <c r="T1155" s="2" t="s">
        <v>26</v>
      </c>
      <c r="U1155" s="2">
        <v>41.428570000000001</v>
      </c>
      <c r="V1155" s="2" t="s">
        <v>14</v>
      </c>
      <c r="W1155" s="5" t="str" cm="1">
        <f t="array" ref="W1155">_xlfn.TEXTJOIN(", ",TRUE, IF(COUNTIF(G1155,"*"&amp;Afferenti!$A$1:'Afferenti'!$A$46&amp;"*"), Afferenti!$A$1:'Afferenti'!$A$46, ""))</f>
        <v>ROSSI</v>
      </c>
    </row>
    <row r="1156" spans="1:23" x14ac:dyDescent="0.2">
      <c r="A1156" s="2" t="s">
        <v>509</v>
      </c>
      <c r="B1156" s="2" t="s">
        <v>510</v>
      </c>
      <c r="C1156" s="2" t="s">
        <v>511</v>
      </c>
      <c r="E1156" s="2" t="s">
        <v>280</v>
      </c>
      <c r="F1156" s="2" t="s">
        <v>512</v>
      </c>
      <c r="G1156" s="2" t="s">
        <v>513</v>
      </c>
      <c r="H1156" s="2">
        <v>1</v>
      </c>
      <c r="I1156" s="2" t="s">
        <v>527</v>
      </c>
      <c r="J1156" s="2" t="s">
        <v>109</v>
      </c>
      <c r="K1156" s="2">
        <v>2015</v>
      </c>
      <c r="W1156" s="5" t="str" cm="1">
        <f t="array" ref="W1156">_xlfn.TEXTJOIN(", ",TRUE, IF(COUNTIF(G1156,"*"&amp;Afferenti!$A$1:'Afferenti'!$A$46&amp;"*"), Afferenti!$A$1:'Afferenti'!$A$46, ""))</f>
        <v>ROSSI</v>
      </c>
    </row>
    <row r="1157" spans="1:23" x14ac:dyDescent="0.2">
      <c r="A1157" s="2" t="s">
        <v>509</v>
      </c>
      <c r="B1157" s="2" t="s">
        <v>510</v>
      </c>
      <c r="C1157" s="2" t="s">
        <v>511</v>
      </c>
      <c r="E1157" s="2" t="s">
        <v>280</v>
      </c>
      <c r="F1157" s="2" t="s">
        <v>512</v>
      </c>
      <c r="G1157" s="2" t="s">
        <v>513</v>
      </c>
      <c r="H1157" s="2">
        <v>1</v>
      </c>
      <c r="I1157" s="2" t="s">
        <v>528</v>
      </c>
      <c r="J1157" s="2" t="s">
        <v>11</v>
      </c>
      <c r="K1157" s="2">
        <v>2015</v>
      </c>
      <c r="L1157" s="2" t="s">
        <v>529</v>
      </c>
      <c r="M1157" s="2">
        <v>25</v>
      </c>
      <c r="N1157" s="2">
        <v>28.891999999999999</v>
      </c>
      <c r="O1157" s="2" t="s">
        <v>14</v>
      </c>
      <c r="P1157" s="2">
        <v>15.067</v>
      </c>
      <c r="Q1157" s="2" t="s">
        <v>13</v>
      </c>
      <c r="R1157" s="2">
        <v>26</v>
      </c>
      <c r="S1157" s="2">
        <v>24.68</v>
      </c>
      <c r="T1157" s="2" t="s">
        <v>13</v>
      </c>
      <c r="U1157" s="2">
        <v>15.714</v>
      </c>
      <c r="V1157" s="2" t="s">
        <v>13</v>
      </c>
      <c r="W1157" s="5" t="str" cm="1">
        <f t="array" ref="W1157">_xlfn.TEXTJOIN(", ",TRUE, IF(COUNTIF(G1157,"*"&amp;Afferenti!$A$1:'Afferenti'!$A$46&amp;"*"), Afferenti!$A$1:'Afferenti'!$A$46, ""))</f>
        <v>ROSSI</v>
      </c>
    </row>
    <row r="1158" spans="1:23" x14ac:dyDescent="0.2">
      <c r="A1158" s="2" t="s">
        <v>509</v>
      </c>
      <c r="B1158" s="2" t="s">
        <v>510</v>
      </c>
      <c r="C1158" s="2" t="s">
        <v>511</v>
      </c>
      <c r="E1158" s="2" t="s">
        <v>280</v>
      </c>
      <c r="F1158" s="2" t="s">
        <v>512</v>
      </c>
      <c r="G1158" s="2" t="s">
        <v>513</v>
      </c>
      <c r="H1158" s="2">
        <v>1</v>
      </c>
      <c r="I1158" s="2" t="s">
        <v>530</v>
      </c>
      <c r="J1158" s="2" t="s">
        <v>92</v>
      </c>
      <c r="K1158" s="2">
        <v>2018</v>
      </c>
      <c r="M1158" s="2">
        <v>7</v>
      </c>
      <c r="N1158" s="2">
        <v>10.013</v>
      </c>
      <c r="O1158" s="2" t="s">
        <v>13</v>
      </c>
      <c r="P1158" s="2">
        <v>94.402000000000001</v>
      </c>
      <c r="Q1158" s="2" t="s">
        <v>33</v>
      </c>
      <c r="R1158" s="2">
        <v>7</v>
      </c>
      <c r="S1158" s="2">
        <v>41.45</v>
      </c>
      <c r="T1158" s="2" t="s">
        <v>14</v>
      </c>
      <c r="W1158" s="5" t="str" cm="1">
        <f t="array" ref="W1158">_xlfn.TEXTJOIN(", ",TRUE, IF(COUNTIF(G1158,"*"&amp;Afferenti!$A$1:'Afferenti'!$A$46&amp;"*"), Afferenti!$A$1:'Afferenti'!$A$46, ""))</f>
        <v>ROSSI</v>
      </c>
    </row>
    <row r="1159" spans="1:23" x14ac:dyDescent="0.2">
      <c r="A1159" s="2" t="s">
        <v>509</v>
      </c>
      <c r="B1159" s="2" t="s">
        <v>510</v>
      </c>
      <c r="C1159" s="2" t="s">
        <v>511</v>
      </c>
      <c r="E1159" s="2" t="s">
        <v>280</v>
      </c>
      <c r="F1159" s="2" t="s">
        <v>512</v>
      </c>
      <c r="G1159" s="2" t="s">
        <v>513</v>
      </c>
      <c r="H1159" s="2">
        <v>1</v>
      </c>
      <c r="I1159" s="2" t="s">
        <v>531</v>
      </c>
      <c r="J1159" s="2" t="s">
        <v>43</v>
      </c>
      <c r="K1159" s="2">
        <v>2015</v>
      </c>
      <c r="W1159" s="5" t="str" cm="1">
        <f t="array" ref="W1159">_xlfn.TEXTJOIN(", ",TRUE, IF(COUNTIF(G1159,"*"&amp;Afferenti!$A$1:'Afferenti'!$A$46&amp;"*"), Afferenti!$A$1:'Afferenti'!$A$46, ""))</f>
        <v>ROSSI</v>
      </c>
    </row>
    <row r="1160" spans="1:23" x14ac:dyDescent="0.2">
      <c r="A1160" s="2" t="s">
        <v>509</v>
      </c>
      <c r="B1160" s="2" t="s">
        <v>510</v>
      </c>
      <c r="C1160" s="2" t="s">
        <v>511</v>
      </c>
      <c r="E1160" s="2" t="s">
        <v>280</v>
      </c>
      <c r="F1160" s="2" t="s">
        <v>512</v>
      </c>
      <c r="G1160" s="2" t="s">
        <v>513</v>
      </c>
      <c r="H1160" s="2">
        <v>1</v>
      </c>
      <c r="I1160" s="2" t="s">
        <v>532</v>
      </c>
      <c r="J1160" s="2" t="s">
        <v>43</v>
      </c>
      <c r="K1160" s="2">
        <v>2015</v>
      </c>
      <c r="W1160" s="5" t="str" cm="1">
        <f t="array" ref="W1160">_xlfn.TEXTJOIN(", ",TRUE, IF(COUNTIF(G1160,"*"&amp;Afferenti!$A$1:'Afferenti'!$A$46&amp;"*"), Afferenti!$A$1:'Afferenti'!$A$46, ""))</f>
        <v>ROSSI</v>
      </c>
    </row>
    <row r="1161" spans="1:23" x14ac:dyDescent="0.2">
      <c r="A1161" s="2" t="s">
        <v>509</v>
      </c>
      <c r="B1161" s="2" t="s">
        <v>510</v>
      </c>
      <c r="C1161" s="2" t="s">
        <v>511</v>
      </c>
      <c r="E1161" s="2" t="s">
        <v>280</v>
      </c>
      <c r="F1161" s="2" t="s">
        <v>512</v>
      </c>
      <c r="G1161" s="2" t="s">
        <v>513</v>
      </c>
      <c r="H1161" s="2">
        <v>1</v>
      </c>
      <c r="I1161" s="2" t="s">
        <v>533</v>
      </c>
      <c r="J1161" s="2" t="s">
        <v>11</v>
      </c>
      <c r="K1161" s="2">
        <v>2017</v>
      </c>
      <c r="L1161" s="2" t="s">
        <v>534</v>
      </c>
      <c r="M1161" s="2">
        <v>31</v>
      </c>
      <c r="N1161" s="2">
        <v>22.896999999999998</v>
      </c>
      <c r="O1161" s="2" t="s">
        <v>13</v>
      </c>
      <c r="P1161" s="2">
        <v>4.0000000000000001E-3</v>
      </c>
      <c r="Q1161" s="2" t="s">
        <v>13</v>
      </c>
      <c r="R1161" s="2">
        <v>30</v>
      </c>
      <c r="S1161" s="2">
        <v>26.6</v>
      </c>
      <c r="T1161" s="2" t="s">
        <v>14</v>
      </c>
      <c r="U1161" s="2">
        <v>1</v>
      </c>
      <c r="V1161" s="2" t="s">
        <v>13</v>
      </c>
      <c r="W1161" s="5" t="str" cm="1">
        <f t="array" ref="W1161">_xlfn.TEXTJOIN(", ",TRUE, IF(COUNTIF(G1161,"*"&amp;Afferenti!$A$1:'Afferenti'!$A$46&amp;"*"), Afferenti!$A$1:'Afferenti'!$A$46, ""))</f>
        <v>ROSSI</v>
      </c>
    </row>
    <row r="1162" spans="1:23" x14ac:dyDescent="0.2">
      <c r="A1162" s="2" t="s">
        <v>509</v>
      </c>
      <c r="B1162" s="2" t="s">
        <v>510</v>
      </c>
      <c r="C1162" s="2" t="s">
        <v>511</v>
      </c>
      <c r="E1162" s="2" t="s">
        <v>280</v>
      </c>
      <c r="F1162" s="2" t="s">
        <v>512</v>
      </c>
      <c r="G1162" s="2" t="s">
        <v>513</v>
      </c>
      <c r="H1162" s="2">
        <v>1</v>
      </c>
      <c r="I1162" s="2" t="s">
        <v>535</v>
      </c>
      <c r="J1162" s="2" t="s">
        <v>11</v>
      </c>
      <c r="K1162" s="2">
        <v>2015</v>
      </c>
      <c r="L1162" s="2" t="s">
        <v>536</v>
      </c>
      <c r="M1162" s="2">
        <v>22</v>
      </c>
      <c r="N1162" s="2">
        <v>16.318000000000001</v>
      </c>
      <c r="O1162" s="2" t="s">
        <v>13</v>
      </c>
      <c r="P1162" s="2">
        <v>14.391</v>
      </c>
      <c r="Q1162" s="2" t="s">
        <v>13</v>
      </c>
      <c r="R1162" s="2">
        <v>20</v>
      </c>
      <c r="S1162" s="2">
        <v>20.41</v>
      </c>
      <c r="T1162" s="2" t="s">
        <v>13</v>
      </c>
      <c r="U1162" s="2">
        <v>67.143000000000001</v>
      </c>
      <c r="V1162" s="2" t="s">
        <v>26</v>
      </c>
      <c r="W1162" s="5" t="str" cm="1">
        <f t="array" ref="W1162">_xlfn.TEXTJOIN(", ",TRUE, IF(COUNTIF(G1162,"*"&amp;Afferenti!$A$1:'Afferenti'!$A$46&amp;"*"), Afferenti!$A$1:'Afferenti'!$A$46, ""))</f>
        <v>ROSSI</v>
      </c>
    </row>
    <row r="1163" spans="1:23" x14ac:dyDescent="0.2">
      <c r="A1163" s="2" t="s">
        <v>509</v>
      </c>
      <c r="B1163" s="2" t="s">
        <v>510</v>
      </c>
      <c r="C1163" s="2" t="s">
        <v>511</v>
      </c>
      <c r="E1163" s="2" t="s">
        <v>280</v>
      </c>
      <c r="F1163" s="2" t="s">
        <v>512</v>
      </c>
      <c r="G1163" s="2" t="s">
        <v>513</v>
      </c>
      <c r="H1163" s="2">
        <v>1</v>
      </c>
      <c r="I1163" s="2" t="s">
        <v>537</v>
      </c>
      <c r="J1163" s="2" t="s">
        <v>109</v>
      </c>
      <c r="K1163" s="2">
        <v>2019</v>
      </c>
      <c r="M1163" s="2">
        <v>2</v>
      </c>
      <c r="N1163" s="2">
        <v>30.433</v>
      </c>
      <c r="O1163" s="2" t="s">
        <v>14</v>
      </c>
      <c r="P1163" s="2">
        <v>60.767000000000003</v>
      </c>
      <c r="Q1163" s="2" t="s">
        <v>26</v>
      </c>
      <c r="R1163" s="2">
        <v>2</v>
      </c>
      <c r="S1163" s="2">
        <v>46.21</v>
      </c>
      <c r="T1163" s="2" t="s">
        <v>14</v>
      </c>
      <c r="W1163" s="5" t="str" cm="1">
        <f t="array" ref="W1163">_xlfn.TEXTJOIN(", ",TRUE, IF(COUNTIF(G1163,"*"&amp;Afferenti!$A$1:'Afferenti'!$A$46&amp;"*"), Afferenti!$A$1:'Afferenti'!$A$46, ""))</f>
        <v>ROSSI</v>
      </c>
    </row>
    <row r="1164" spans="1:23" x14ac:dyDescent="0.2">
      <c r="A1164" s="2" t="s">
        <v>509</v>
      </c>
      <c r="B1164" s="2" t="s">
        <v>510</v>
      </c>
      <c r="C1164" s="2" t="s">
        <v>511</v>
      </c>
      <c r="E1164" s="2" t="s">
        <v>280</v>
      </c>
      <c r="F1164" s="2" t="s">
        <v>512</v>
      </c>
      <c r="G1164" s="2" t="s">
        <v>513</v>
      </c>
      <c r="H1164" s="2">
        <v>1</v>
      </c>
      <c r="I1164" s="2" t="s">
        <v>538</v>
      </c>
      <c r="J1164" s="2" t="s">
        <v>11</v>
      </c>
      <c r="K1164" s="2">
        <v>2015</v>
      </c>
      <c r="L1164" s="2" t="s">
        <v>539</v>
      </c>
      <c r="M1164" s="2">
        <v>27</v>
      </c>
      <c r="N1164" s="2">
        <v>24.643000000000001</v>
      </c>
      <c r="O1164" s="2" t="s">
        <v>13</v>
      </c>
      <c r="P1164" s="2">
        <v>19.366</v>
      </c>
      <c r="Q1164" s="2" t="s">
        <v>13</v>
      </c>
      <c r="R1164" s="2">
        <v>27</v>
      </c>
      <c r="S1164" s="2">
        <v>39.590000000000003</v>
      </c>
      <c r="T1164" s="2" t="s">
        <v>14</v>
      </c>
      <c r="W1164" s="5" t="str" cm="1">
        <f t="array" ref="W1164">_xlfn.TEXTJOIN(", ",TRUE, IF(COUNTIF(G1164,"*"&amp;Afferenti!$A$1:'Afferenti'!$A$46&amp;"*"), Afferenti!$A$1:'Afferenti'!$A$46, ""))</f>
        <v>ROSSI</v>
      </c>
    </row>
    <row r="1165" spans="1:23" x14ac:dyDescent="0.2">
      <c r="A1165" s="2" t="s">
        <v>509</v>
      </c>
      <c r="B1165" s="2" t="s">
        <v>510</v>
      </c>
      <c r="C1165" s="2" t="s">
        <v>511</v>
      </c>
      <c r="E1165" s="2" t="s">
        <v>280</v>
      </c>
      <c r="F1165" s="2" t="s">
        <v>512</v>
      </c>
      <c r="G1165" s="2" t="s">
        <v>513</v>
      </c>
      <c r="H1165" s="2">
        <v>1</v>
      </c>
      <c r="I1165" s="2" t="s">
        <v>540</v>
      </c>
      <c r="J1165" s="2" t="s">
        <v>11</v>
      </c>
      <c r="K1165" s="2">
        <v>2019</v>
      </c>
      <c r="L1165" s="2" t="s">
        <v>541</v>
      </c>
      <c r="M1165" s="2">
        <v>16</v>
      </c>
      <c r="N1165" s="2">
        <v>31.053999999999998</v>
      </c>
      <c r="O1165" s="2" t="s">
        <v>14</v>
      </c>
      <c r="P1165" s="2">
        <v>27.571000000000002</v>
      </c>
      <c r="Q1165" s="2" t="s">
        <v>14</v>
      </c>
      <c r="R1165" s="2">
        <v>14</v>
      </c>
      <c r="S1165" s="2">
        <v>49.94</v>
      </c>
      <c r="T1165" s="2" t="s">
        <v>14</v>
      </c>
      <c r="U1165" s="2">
        <v>40.566000000000003</v>
      </c>
      <c r="V1165" s="2" t="s">
        <v>14</v>
      </c>
      <c r="W1165" s="5" t="str" cm="1">
        <f t="array" ref="W1165">_xlfn.TEXTJOIN(", ",TRUE, IF(COUNTIF(G1165,"*"&amp;Afferenti!$A$1:'Afferenti'!$A$46&amp;"*"), Afferenti!$A$1:'Afferenti'!$A$46, ""))</f>
        <v>ROSSI</v>
      </c>
    </row>
    <row r="1166" spans="1:23" x14ac:dyDescent="0.2">
      <c r="A1166" s="2" t="s">
        <v>509</v>
      </c>
      <c r="B1166" s="2" t="s">
        <v>510</v>
      </c>
      <c r="C1166" s="2" t="s">
        <v>511</v>
      </c>
      <c r="E1166" s="2" t="s">
        <v>280</v>
      </c>
      <c r="F1166" s="2" t="s">
        <v>512</v>
      </c>
      <c r="G1166" s="2" t="s">
        <v>513</v>
      </c>
      <c r="H1166" s="2">
        <v>1</v>
      </c>
      <c r="I1166" s="2" t="s">
        <v>542</v>
      </c>
      <c r="J1166" s="2" t="s">
        <v>92</v>
      </c>
      <c r="K1166" s="2">
        <v>2018</v>
      </c>
      <c r="M1166" s="2">
        <v>9</v>
      </c>
      <c r="N1166" s="2">
        <v>7.3840000000000003</v>
      </c>
      <c r="O1166" s="2" t="s">
        <v>13</v>
      </c>
      <c r="P1166" s="2">
        <v>94.402000000000001</v>
      </c>
      <c r="Q1166" s="2" t="s">
        <v>33</v>
      </c>
      <c r="R1166" s="2">
        <v>7</v>
      </c>
      <c r="S1166" s="2">
        <v>41.45</v>
      </c>
      <c r="T1166" s="2" t="s">
        <v>14</v>
      </c>
      <c r="W1166" s="5" t="str" cm="1">
        <f t="array" ref="W1166">_xlfn.TEXTJOIN(", ",TRUE, IF(COUNTIF(G1166,"*"&amp;Afferenti!$A$1:'Afferenti'!$A$46&amp;"*"), Afferenti!$A$1:'Afferenti'!$A$46, ""))</f>
        <v>ROSSI</v>
      </c>
    </row>
    <row r="1167" spans="1:23" x14ac:dyDescent="0.2">
      <c r="A1167" s="2" t="s">
        <v>509</v>
      </c>
      <c r="B1167" s="2" t="s">
        <v>510</v>
      </c>
      <c r="C1167" s="2" t="s">
        <v>511</v>
      </c>
      <c r="E1167" s="2" t="s">
        <v>280</v>
      </c>
      <c r="F1167" s="2" t="s">
        <v>512</v>
      </c>
      <c r="G1167" s="2" t="s">
        <v>513</v>
      </c>
      <c r="H1167" s="2">
        <v>1</v>
      </c>
      <c r="I1167" s="2" t="s">
        <v>543</v>
      </c>
      <c r="J1167" s="2" t="s">
        <v>444</v>
      </c>
      <c r="K1167" s="2">
        <v>2016</v>
      </c>
      <c r="M1167" s="2">
        <v>0</v>
      </c>
      <c r="N1167" s="2">
        <v>14.436999999999999</v>
      </c>
      <c r="O1167" s="2" t="s">
        <v>13</v>
      </c>
      <c r="P1167" s="2">
        <v>58.293999999999997</v>
      </c>
      <c r="Q1167" s="2" t="s">
        <v>26</v>
      </c>
      <c r="W1167" s="5" t="str" cm="1">
        <f t="array" ref="W1167">_xlfn.TEXTJOIN(", ",TRUE, IF(COUNTIF(G1167,"*"&amp;Afferenti!$A$1:'Afferenti'!$A$46&amp;"*"), Afferenti!$A$1:'Afferenti'!$A$46, ""))</f>
        <v>ROSSI</v>
      </c>
    </row>
    <row r="1168" spans="1:23" x14ac:dyDescent="0.2">
      <c r="A1168" s="2" t="s">
        <v>509</v>
      </c>
      <c r="B1168" s="2" t="s">
        <v>510</v>
      </c>
      <c r="C1168" s="2" t="s">
        <v>511</v>
      </c>
      <c r="E1168" s="2" t="s">
        <v>280</v>
      </c>
      <c r="F1168" s="2" t="s">
        <v>512</v>
      </c>
      <c r="G1168" s="2" t="s">
        <v>513</v>
      </c>
      <c r="H1168" s="2">
        <v>1</v>
      </c>
      <c r="I1168" s="2" t="s">
        <v>544</v>
      </c>
      <c r="J1168" s="2" t="s">
        <v>444</v>
      </c>
      <c r="K1168" s="2">
        <v>2017</v>
      </c>
      <c r="M1168" s="2">
        <v>0</v>
      </c>
      <c r="N1168" s="2">
        <v>14.013999999999999</v>
      </c>
      <c r="O1168" s="2" t="s">
        <v>13</v>
      </c>
      <c r="P1168" s="2">
        <v>60.392000000000003</v>
      </c>
      <c r="Q1168" s="2" t="s">
        <v>26</v>
      </c>
      <c r="W1168" s="5" t="str" cm="1">
        <f t="array" ref="W1168">_xlfn.TEXTJOIN(", ",TRUE, IF(COUNTIF(G1168,"*"&amp;Afferenti!$A$1:'Afferenti'!$A$46&amp;"*"), Afferenti!$A$1:'Afferenti'!$A$46, ""))</f>
        <v>ROSSI</v>
      </c>
    </row>
    <row r="1169" spans="1:23" x14ac:dyDescent="0.2">
      <c r="A1169" s="2" t="s">
        <v>509</v>
      </c>
      <c r="B1169" s="2" t="s">
        <v>510</v>
      </c>
      <c r="C1169" s="2" t="s">
        <v>511</v>
      </c>
      <c r="E1169" s="2" t="s">
        <v>280</v>
      </c>
      <c r="F1169" s="2" t="s">
        <v>512</v>
      </c>
      <c r="G1169" s="2" t="s">
        <v>513</v>
      </c>
      <c r="H1169" s="2">
        <v>1</v>
      </c>
      <c r="I1169" s="2" t="s">
        <v>545</v>
      </c>
      <c r="J1169" s="2" t="s">
        <v>11</v>
      </c>
      <c r="K1169" s="2">
        <v>2015</v>
      </c>
      <c r="L1169" s="2" t="s">
        <v>546</v>
      </c>
      <c r="M1169" s="2">
        <v>18</v>
      </c>
      <c r="N1169" s="2">
        <v>18.635000000000002</v>
      </c>
      <c r="O1169" s="2" t="s">
        <v>13</v>
      </c>
      <c r="P1169" s="2">
        <v>8.0399999999999991</v>
      </c>
      <c r="Q1169" s="2" t="s">
        <v>13</v>
      </c>
      <c r="R1169" s="2">
        <v>19</v>
      </c>
      <c r="S1169" s="2">
        <v>14.87</v>
      </c>
      <c r="T1169" s="2" t="s">
        <v>13</v>
      </c>
      <c r="U1169" s="2">
        <v>6.4960000000000004</v>
      </c>
      <c r="V1169" s="2" t="s">
        <v>13</v>
      </c>
      <c r="W1169" s="5" t="str" cm="1">
        <f t="array" ref="W1169">_xlfn.TEXTJOIN(", ",TRUE, IF(COUNTIF(G1169,"*"&amp;Afferenti!$A$1:'Afferenti'!$A$46&amp;"*"), Afferenti!$A$1:'Afferenti'!$A$46, ""))</f>
        <v>ROSSI</v>
      </c>
    </row>
    <row r="1170" spans="1:23" x14ac:dyDescent="0.2">
      <c r="A1170" s="2" t="s">
        <v>509</v>
      </c>
      <c r="B1170" s="2" t="s">
        <v>510</v>
      </c>
      <c r="C1170" s="2" t="s">
        <v>511</v>
      </c>
      <c r="E1170" s="2" t="s">
        <v>280</v>
      </c>
      <c r="F1170" s="2" t="s">
        <v>512</v>
      </c>
      <c r="G1170" s="2" t="s">
        <v>513</v>
      </c>
      <c r="H1170" s="2">
        <v>1</v>
      </c>
      <c r="I1170" s="2" t="s">
        <v>547</v>
      </c>
      <c r="J1170" s="2" t="s">
        <v>109</v>
      </c>
      <c r="K1170" s="2">
        <v>2017</v>
      </c>
      <c r="W1170" s="5" t="str" cm="1">
        <f t="array" ref="W1170">_xlfn.TEXTJOIN(", ",TRUE, IF(COUNTIF(G1170,"*"&amp;Afferenti!$A$1:'Afferenti'!$A$46&amp;"*"), Afferenti!$A$1:'Afferenti'!$A$46, ""))</f>
        <v>ROSSI</v>
      </c>
    </row>
    <row r="1171" spans="1:23" x14ac:dyDescent="0.2">
      <c r="A1171" s="2" t="s">
        <v>509</v>
      </c>
      <c r="B1171" s="2" t="s">
        <v>510</v>
      </c>
      <c r="C1171" s="2" t="s">
        <v>511</v>
      </c>
      <c r="E1171" s="2" t="s">
        <v>280</v>
      </c>
      <c r="F1171" s="2" t="s">
        <v>512</v>
      </c>
      <c r="G1171" s="2" t="s">
        <v>513</v>
      </c>
      <c r="H1171" s="2">
        <v>1</v>
      </c>
      <c r="I1171" s="2" t="s">
        <v>548</v>
      </c>
      <c r="J1171" s="2" t="s">
        <v>11</v>
      </c>
      <c r="K1171" s="2">
        <v>2017</v>
      </c>
      <c r="L1171" s="2" t="s">
        <v>549</v>
      </c>
      <c r="M1171" s="2">
        <v>21</v>
      </c>
      <c r="N1171" s="2">
        <v>26.434000000000001</v>
      </c>
      <c r="O1171" s="2" t="s">
        <v>14</v>
      </c>
      <c r="P1171" s="2">
        <v>11.125</v>
      </c>
      <c r="Q1171" s="2" t="s">
        <v>13</v>
      </c>
      <c r="R1171" s="2">
        <v>21</v>
      </c>
      <c r="S1171" s="2">
        <v>37.46</v>
      </c>
      <c r="T1171" s="2" t="s">
        <v>14</v>
      </c>
      <c r="U1171" s="2">
        <v>18.771930000000001</v>
      </c>
      <c r="V1171" s="2" t="s">
        <v>13</v>
      </c>
      <c r="W1171" s="5" t="str" cm="1">
        <f t="array" ref="W1171">_xlfn.TEXTJOIN(", ",TRUE, IF(COUNTIF(G1171,"*"&amp;Afferenti!$A$1:'Afferenti'!$A$46&amp;"*"), Afferenti!$A$1:'Afferenti'!$A$46, ""))</f>
        <v>ROSSI</v>
      </c>
    </row>
    <row r="1172" spans="1:23" x14ac:dyDescent="0.2">
      <c r="A1172" s="2" t="s">
        <v>509</v>
      </c>
      <c r="B1172" s="2" t="s">
        <v>510</v>
      </c>
      <c r="C1172" s="2" t="s">
        <v>511</v>
      </c>
      <c r="E1172" s="2" t="s">
        <v>280</v>
      </c>
      <c r="F1172" s="2" t="s">
        <v>512</v>
      </c>
      <c r="G1172" s="2" t="s">
        <v>513</v>
      </c>
      <c r="H1172" s="2">
        <v>1</v>
      </c>
      <c r="I1172" s="2" t="s">
        <v>550</v>
      </c>
      <c r="J1172" s="2" t="s">
        <v>11</v>
      </c>
      <c r="K1172" s="2">
        <v>2015</v>
      </c>
      <c r="L1172" s="2" t="s">
        <v>551</v>
      </c>
      <c r="M1172" s="2">
        <v>50</v>
      </c>
      <c r="N1172" s="2">
        <v>7.6760000000000002</v>
      </c>
      <c r="O1172" s="2" t="s">
        <v>13</v>
      </c>
      <c r="P1172" s="2">
        <v>40.088999999999999</v>
      </c>
      <c r="Q1172" s="2" t="s">
        <v>14</v>
      </c>
      <c r="R1172" s="2">
        <v>43</v>
      </c>
      <c r="S1172" s="2">
        <v>13.97</v>
      </c>
      <c r="T1172" s="2" t="s">
        <v>13</v>
      </c>
      <c r="U1172" s="2">
        <v>38.234999999999999</v>
      </c>
      <c r="V1172" s="2" t="s">
        <v>14</v>
      </c>
      <c r="W1172" s="5" t="str" cm="1">
        <f t="array" ref="W1172">_xlfn.TEXTJOIN(", ",TRUE, IF(COUNTIF(G1172,"*"&amp;Afferenti!$A$1:'Afferenti'!$A$46&amp;"*"), Afferenti!$A$1:'Afferenti'!$A$46, ""))</f>
        <v>ROSSI</v>
      </c>
    </row>
    <row r="1173" spans="1:23" x14ac:dyDescent="0.2">
      <c r="A1173" s="2" t="s">
        <v>509</v>
      </c>
      <c r="B1173" s="2" t="s">
        <v>510</v>
      </c>
      <c r="C1173" s="2" t="s">
        <v>511</v>
      </c>
      <c r="E1173" s="2" t="s">
        <v>280</v>
      </c>
      <c r="F1173" s="2" t="s">
        <v>512</v>
      </c>
      <c r="G1173" s="2" t="s">
        <v>513</v>
      </c>
      <c r="H1173" s="2">
        <v>1</v>
      </c>
      <c r="I1173" s="2" t="s">
        <v>552</v>
      </c>
      <c r="J1173" s="2" t="s">
        <v>109</v>
      </c>
      <c r="K1173" s="2">
        <v>2016</v>
      </c>
      <c r="M1173" s="2">
        <v>0</v>
      </c>
      <c r="N1173" s="2">
        <v>70.477999999999994</v>
      </c>
      <c r="O1173" s="2" t="s">
        <v>26</v>
      </c>
      <c r="P1173" s="2">
        <v>58.292000000000002</v>
      </c>
      <c r="Q1173" s="2" t="s">
        <v>26</v>
      </c>
      <c r="R1173" s="2">
        <v>0</v>
      </c>
      <c r="S1173" s="2">
        <v>100</v>
      </c>
      <c r="T1173" s="2" t="s">
        <v>33</v>
      </c>
      <c r="W1173" s="5" t="str" cm="1">
        <f t="array" ref="W1173">_xlfn.TEXTJOIN(", ",TRUE, IF(COUNTIF(G1173,"*"&amp;Afferenti!$A$1:'Afferenti'!$A$46&amp;"*"), Afferenti!$A$1:'Afferenti'!$A$46, ""))</f>
        <v>ROSSI</v>
      </c>
    </row>
    <row r="1174" spans="1:23" x14ac:dyDescent="0.2">
      <c r="A1174" s="2" t="s">
        <v>509</v>
      </c>
      <c r="B1174" s="2" t="s">
        <v>510</v>
      </c>
      <c r="C1174" s="2" t="s">
        <v>511</v>
      </c>
      <c r="E1174" s="2" t="s">
        <v>280</v>
      </c>
      <c r="F1174" s="2" t="s">
        <v>512</v>
      </c>
      <c r="G1174" s="2" t="s">
        <v>513</v>
      </c>
      <c r="H1174" s="2">
        <v>1</v>
      </c>
      <c r="I1174" s="2" t="s">
        <v>553</v>
      </c>
      <c r="J1174" s="2" t="s">
        <v>109</v>
      </c>
      <c r="K1174" s="2">
        <v>2018</v>
      </c>
      <c r="M1174" s="2">
        <v>3</v>
      </c>
      <c r="N1174" s="2">
        <v>26.689</v>
      </c>
      <c r="O1174" s="2" t="s">
        <v>14</v>
      </c>
      <c r="P1174" s="2">
        <v>59.332000000000001</v>
      </c>
      <c r="Q1174" s="2" t="s">
        <v>26</v>
      </c>
      <c r="R1174" s="2">
        <v>3</v>
      </c>
      <c r="S1174" s="2">
        <v>36.94</v>
      </c>
      <c r="T1174" s="2" t="s">
        <v>14</v>
      </c>
      <c r="W1174" s="5" t="str" cm="1">
        <f t="array" ref="W1174">_xlfn.TEXTJOIN(", ",TRUE, IF(COUNTIF(G1174,"*"&amp;Afferenti!$A$1:'Afferenti'!$A$46&amp;"*"), Afferenti!$A$1:'Afferenti'!$A$46, ""))</f>
        <v>ROSSI</v>
      </c>
    </row>
    <row r="1175" spans="1:23" x14ac:dyDescent="0.2">
      <c r="A1175" s="2" t="s">
        <v>509</v>
      </c>
      <c r="B1175" s="2" t="s">
        <v>510</v>
      </c>
      <c r="C1175" s="2" t="s">
        <v>511</v>
      </c>
      <c r="E1175" s="2" t="s">
        <v>280</v>
      </c>
      <c r="F1175" s="2" t="s">
        <v>512</v>
      </c>
      <c r="G1175" s="2" t="s">
        <v>513</v>
      </c>
      <c r="H1175" s="2">
        <v>1</v>
      </c>
      <c r="I1175" s="2" t="s">
        <v>554</v>
      </c>
      <c r="J1175" s="2" t="s">
        <v>43</v>
      </c>
      <c r="K1175" s="2">
        <v>2015</v>
      </c>
      <c r="W1175" s="5" t="str" cm="1">
        <f t="array" ref="W1175">_xlfn.TEXTJOIN(", ",TRUE, IF(COUNTIF(G1175,"*"&amp;Afferenti!$A$1:'Afferenti'!$A$46&amp;"*"), Afferenti!$A$1:'Afferenti'!$A$46, ""))</f>
        <v>ROSSI</v>
      </c>
    </row>
    <row r="1176" spans="1:23" x14ac:dyDescent="0.2">
      <c r="A1176" s="2" t="s">
        <v>509</v>
      </c>
      <c r="B1176" s="2" t="s">
        <v>510</v>
      </c>
      <c r="C1176" s="2" t="s">
        <v>511</v>
      </c>
      <c r="E1176" s="2" t="s">
        <v>280</v>
      </c>
      <c r="F1176" s="2" t="s">
        <v>512</v>
      </c>
      <c r="G1176" s="2" t="s">
        <v>513</v>
      </c>
      <c r="H1176" s="2">
        <v>1</v>
      </c>
      <c r="I1176" s="2" t="s">
        <v>555</v>
      </c>
      <c r="J1176" s="2" t="s">
        <v>109</v>
      </c>
      <c r="K1176" s="2">
        <v>2017</v>
      </c>
      <c r="M1176" s="2">
        <v>7</v>
      </c>
      <c r="N1176" s="2">
        <v>16.256</v>
      </c>
      <c r="O1176" s="2" t="s">
        <v>13</v>
      </c>
      <c r="P1176" s="2">
        <v>60.393999999999998</v>
      </c>
      <c r="Q1176" s="2" t="s">
        <v>26</v>
      </c>
      <c r="R1176" s="2">
        <v>4</v>
      </c>
      <c r="S1176" s="2">
        <v>32.15</v>
      </c>
      <c r="T1176" s="2" t="s">
        <v>14</v>
      </c>
      <c r="W1176" s="5" t="str" cm="1">
        <f t="array" ref="W1176">_xlfn.TEXTJOIN(", ",TRUE, IF(COUNTIF(G1176,"*"&amp;Afferenti!$A$1:'Afferenti'!$A$46&amp;"*"), Afferenti!$A$1:'Afferenti'!$A$46, ""))</f>
        <v>ROSSI</v>
      </c>
    </row>
    <row r="1177" spans="1:23" x14ac:dyDescent="0.2">
      <c r="A1177" s="2" t="s">
        <v>509</v>
      </c>
      <c r="B1177" s="2" t="s">
        <v>510</v>
      </c>
      <c r="C1177" s="2" t="s">
        <v>511</v>
      </c>
      <c r="E1177" s="2" t="s">
        <v>280</v>
      </c>
      <c r="F1177" s="2" t="s">
        <v>512</v>
      </c>
      <c r="G1177" s="2" t="s">
        <v>513</v>
      </c>
      <c r="H1177" s="2">
        <v>1</v>
      </c>
      <c r="I1177" s="2" t="s">
        <v>556</v>
      </c>
      <c r="J1177" s="2" t="s">
        <v>11</v>
      </c>
      <c r="K1177" s="2">
        <v>2019</v>
      </c>
      <c r="L1177" s="2" t="s">
        <v>529</v>
      </c>
      <c r="M1177" s="2">
        <v>9</v>
      </c>
      <c r="N1177" s="2">
        <v>46.555</v>
      </c>
      <c r="O1177" s="2" t="s">
        <v>14</v>
      </c>
      <c r="P1177" s="2">
        <v>15.211</v>
      </c>
      <c r="Q1177" s="2" t="s">
        <v>13</v>
      </c>
      <c r="R1177" s="2">
        <v>9</v>
      </c>
      <c r="S1177" s="2">
        <v>46.05</v>
      </c>
      <c r="T1177" s="2" t="s">
        <v>14</v>
      </c>
      <c r="U1177" s="2">
        <v>20.27</v>
      </c>
      <c r="V1177" s="2" t="s">
        <v>13</v>
      </c>
      <c r="W1177" s="5" t="str" cm="1">
        <f t="array" ref="W1177">_xlfn.TEXTJOIN(", ",TRUE, IF(COUNTIF(G1177,"*"&amp;Afferenti!$A$1:'Afferenti'!$A$46&amp;"*"), Afferenti!$A$1:'Afferenti'!$A$46, ""))</f>
        <v>ROSSI</v>
      </c>
    </row>
    <row r="1178" spans="1:23" x14ac:dyDescent="0.2">
      <c r="A1178" s="2" t="s">
        <v>509</v>
      </c>
      <c r="B1178" s="2" t="s">
        <v>510</v>
      </c>
      <c r="C1178" s="2" t="s">
        <v>511</v>
      </c>
      <c r="E1178" s="2" t="s">
        <v>280</v>
      </c>
      <c r="F1178" s="2" t="s">
        <v>512</v>
      </c>
      <c r="G1178" s="2" t="s">
        <v>513</v>
      </c>
      <c r="H1178" s="2">
        <v>1</v>
      </c>
      <c r="I1178" s="2" t="s">
        <v>557</v>
      </c>
      <c r="J1178" s="2" t="s">
        <v>43</v>
      </c>
      <c r="K1178" s="2">
        <v>2016</v>
      </c>
      <c r="W1178" s="5" t="str" cm="1">
        <f t="array" ref="W1178">_xlfn.TEXTJOIN(", ",TRUE, IF(COUNTIF(G1178,"*"&amp;Afferenti!$A$1:'Afferenti'!$A$46&amp;"*"), Afferenti!$A$1:'Afferenti'!$A$46, ""))</f>
        <v>ROSSI</v>
      </c>
    </row>
    <row r="1179" spans="1:23" x14ac:dyDescent="0.2">
      <c r="A1179" s="2" t="s">
        <v>509</v>
      </c>
      <c r="B1179" s="2" t="s">
        <v>510</v>
      </c>
      <c r="C1179" s="2" t="s">
        <v>511</v>
      </c>
      <c r="E1179" s="2" t="s">
        <v>280</v>
      </c>
      <c r="F1179" s="2" t="s">
        <v>512</v>
      </c>
      <c r="G1179" s="2" t="s">
        <v>513</v>
      </c>
      <c r="H1179" s="2">
        <v>1</v>
      </c>
      <c r="I1179" s="2" t="s">
        <v>558</v>
      </c>
      <c r="J1179" s="2" t="s">
        <v>11</v>
      </c>
      <c r="K1179" s="2">
        <v>2019</v>
      </c>
      <c r="L1179" s="2" t="s">
        <v>559</v>
      </c>
      <c r="M1179" s="2">
        <v>9</v>
      </c>
      <c r="N1179" s="2">
        <v>50.155999999999999</v>
      </c>
      <c r="O1179" s="2" t="s">
        <v>26</v>
      </c>
      <c r="P1179" s="2">
        <v>50.898000000000003</v>
      </c>
      <c r="Q1179" s="2" t="s">
        <v>26</v>
      </c>
      <c r="R1179" s="2">
        <v>8</v>
      </c>
      <c r="S1179" s="2">
        <v>65.59</v>
      </c>
      <c r="T1179" s="2" t="s">
        <v>26</v>
      </c>
      <c r="U1179" s="2">
        <v>40.908999999999999</v>
      </c>
      <c r="V1179" s="2" t="s">
        <v>14</v>
      </c>
      <c r="W1179" s="5" t="str" cm="1">
        <f t="array" ref="W1179">_xlfn.TEXTJOIN(", ",TRUE, IF(COUNTIF(G1179,"*"&amp;Afferenti!$A$1:'Afferenti'!$A$46&amp;"*"), Afferenti!$A$1:'Afferenti'!$A$46, ""))</f>
        <v>ROSSI</v>
      </c>
    </row>
    <row r="1180" spans="1:23" x14ac:dyDescent="0.2">
      <c r="A1180" s="2" t="s">
        <v>509</v>
      </c>
      <c r="B1180" s="2" t="s">
        <v>510</v>
      </c>
      <c r="C1180" s="2" t="s">
        <v>511</v>
      </c>
      <c r="E1180" s="2" t="s">
        <v>280</v>
      </c>
      <c r="F1180" s="2" t="s">
        <v>512</v>
      </c>
      <c r="G1180" s="2" t="s">
        <v>513</v>
      </c>
      <c r="H1180" s="2">
        <v>1</v>
      </c>
      <c r="I1180" s="2" t="s">
        <v>560</v>
      </c>
      <c r="J1180" s="2" t="s">
        <v>43</v>
      </c>
      <c r="K1180" s="2">
        <v>2015</v>
      </c>
      <c r="W1180" s="5" t="str" cm="1">
        <f t="array" ref="W1180">_xlfn.TEXTJOIN(", ",TRUE, IF(COUNTIF(G1180,"*"&amp;Afferenti!$A$1:'Afferenti'!$A$46&amp;"*"), Afferenti!$A$1:'Afferenti'!$A$46, ""))</f>
        <v>ROSSI</v>
      </c>
    </row>
    <row r="1181" spans="1:23" x14ac:dyDescent="0.2">
      <c r="A1181" s="2" t="s">
        <v>509</v>
      </c>
      <c r="B1181" s="2" t="s">
        <v>510</v>
      </c>
      <c r="C1181" s="2" t="s">
        <v>511</v>
      </c>
      <c r="E1181" s="2" t="s">
        <v>280</v>
      </c>
      <c r="F1181" s="2" t="s">
        <v>512</v>
      </c>
      <c r="G1181" s="2" t="s">
        <v>513</v>
      </c>
      <c r="H1181" s="2">
        <v>1</v>
      </c>
      <c r="I1181" s="2" t="s">
        <v>561</v>
      </c>
      <c r="J1181" s="2" t="s">
        <v>43</v>
      </c>
      <c r="K1181" s="2">
        <v>2015</v>
      </c>
      <c r="W1181" s="5" t="str" cm="1">
        <f t="array" ref="W1181">_xlfn.TEXTJOIN(", ",TRUE, IF(COUNTIF(G1181,"*"&amp;Afferenti!$A$1:'Afferenti'!$A$46&amp;"*"), Afferenti!$A$1:'Afferenti'!$A$46, ""))</f>
        <v>ROSSI</v>
      </c>
    </row>
    <row r="1182" spans="1:23" x14ac:dyDescent="0.2">
      <c r="A1182" s="2" t="s">
        <v>509</v>
      </c>
      <c r="B1182" s="2" t="s">
        <v>510</v>
      </c>
      <c r="C1182" s="2" t="s">
        <v>511</v>
      </c>
      <c r="E1182" s="2" t="s">
        <v>280</v>
      </c>
      <c r="F1182" s="2" t="s">
        <v>512</v>
      </c>
      <c r="G1182" s="2" t="s">
        <v>513</v>
      </c>
      <c r="H1182" s="2">
        <v>1</v>
      </c>
      <c r="I1182" s="2" t="s">
        <v>562</v>
      </c>
      <c r="J1182" s="2" t="s">
        <v>11</v>
      </c>
      <c r="K1182" s="2">
        <v>2019</v>
      </c>
      <c r="L1182" s="2" t="s">
        <v>41</v>
      </c>
      <c r="M1182" s="2">
        <v>16</v>
      </c>
      <c r="N1182" s="2">
        <v>36.762</v>
      </c>
      <c r="O1182" s="2" t="s">
        <v>14</v>
      </c>
      <c r="P1182" s="2">
        <v>17.471</v>
      </c>
      <c r="Q1182" s="2" t="s">
        <v>13</v>
      </c>
      <c r="R1182" s="2">
        <v>15</v>
      </c>
      <c r="S1182" s="2">
        <v>22.67</v>
      </c>
      <c r="T1182" s="2" t="s">
        <v>13</v>
      </c>
      <c r="U1182" s="2">
        <v>23.239000000000001</v>
      </c>
      <c r="V1182" s="2" t="s">
        <v>13</v>
      </c>
      <c r="W1182" s="5" t="str" cm="1">
        <f t="array" ref="W1182">_xlfn.TEXTJOIN(", ",TRUE, IF(COUNTIF(G1182,"*"&amp;Afferenti!$A$1:'Afferenti'!$A$46&amp;"*"), Afferenti!$A$1:'Afferenti'!$A$46, ""))</f>
        <v>ROSSI</v>
      </c>
    </row>
    <row r="1183" spans="1:23" x14ac:dyDescent="0.2">
      <c r="A1183" s="2" t="s">
        <v>509</v>
      </c>
      <c r="B1183" s="2" t="s">
        <v>510</v>
      </c>
      <c r="C1183" s="2" t="s">
        <v>511</v>
      </c>
      <c r="E1183" s="2" t="s">
        <v>280</v>
      </c>
      <c r="F1183" s="2" t="s">
        <v>512</v>
      </c>
      <c r="G1183" s="2" t="s">
        <v>513</v>
      </c>
      <c r="H1183" s="2">
        <v>1</v>
      </c>
      <c r="I1183" s="2" t="s">
        <v>563</v>
      </c>
      <c r="J1183" s="2" t="s">
        <v>11</v>
      </c>
      <c r="K1183" s="2">
        <v>2019</v>
      </c>
      <c r="L1183" s="2" t="s">
        <v>541</v>
      </c>
      <c r="M1183" s="2">
        <v>13</v>
      </c>
      <c r="N1183" s="2">
        <v>38.741</v>
      </c>
      <c r="O1183" s="2" t="s">
        <v>14</v>
      </c>
      <c r="P1183" s="2">
        <v>27.571000000000002</v>
      </c>
      <c r="Q1183" s="2" t="s">
        <v>14</v>
      </c>
      <c r="R1183" s="2">
        <v>12</v>
      </c>
      <c r="S1183" s="2">
        <v>55.66</v>
      </c>
      <c r="T1183" s="2" t="s">
        <v>26</v>
      </c>
      <c r="U1183" s="2">
        <v>40.566000000000003</v>
      </c>
      <c r="V1183" s="2" t="s">
        <v>14</v>
      </c>
      <c r="W1183" s="5" t="str" cm="1">
        <f t="array" ref="W1183">_xlfn.TEXTJOIN(", ",TRUE, IF(COUNTIF(G1183,"*"&amp;Afferenti!$A$1:'Afferenti'!$A$46&amp;"*"), Afferenti!$A$1:'Afferenti'!$A$46, ""))</f>
        <v>ROSSI</v>
      </c>
    </row>
    <row r="1184" spans="1:23" x14ac:dyDescent="0.2">
      <c r="A1184" s="2" t="s">
        <v>509</v>
      </c>
      <c r="B1184" s="2" t="s">
        <v>510</v>
      </c>
      <c r="C1184" s="2" t="s">
        <v>511</v>
      </c>
      <c r="E1184" s="2" t="s">
        <v>280</v>
      </c>
      <c r="F1184" s="2" t="s">
        <v>512</v>
      </c>
      <c r="G1184" s="2" t="s">
        <v>513</v>
      </c>
      <c r="H1184" s="2">
        <v>1</v>
      </c>
      <c r="I1184" s="2" t="s">
        <v>564</v>
      </c>
      <c r="J1184" s="2" t="s">
        <v>11</v>
      </c>
      <c r="K1184" s="2">
        <v>2017</v>
      </c>
      <c r="L1184" s="2" t="s">
        <v>565</v>
      </c>
      <c r="M1184" s="2">
        <v>42</v>
      </c>
      <c r="N1184" s="2">
        <v>38.253</v>
      </c>
      <c r="O1184" s="2" t="s">
        <v>14</v>
      </c>
      <c r="P1184" s="2">
        <v>7.4039999999999999</v>
      </c>
      <c r="Q1184" s="2" t="s">
        <v>13</v>
      </c>
      <c r="R1184" s="2">
        <v>44</v>
      </c>
      <c r="S1184" s="2">
        <v>25.65</v>
      </c>
      <c r="T1184" s="2" t="s">
        <v>14</v>
      </c>
      <c r="U1184" s="2">
        <v>5.5555560000000002</v>
      </c>
      <c r="V1184" s="2" t="s">
        <v>13</v>
      </c>
      <c r="W1184" s="5" t="str" cm="1">
        <f t="array" ref="W1184">_xlfn.TEXTJOIN(", ",TRUE, IF(COUNTIF(G1184,"*"&amp;Afferenti!$A$1:'Afferenti'!$A$46&amp;"*"), Afferenti!$A$1:'Afferenti'!$A$46, ""))</f>
        <v>ROSSI</v>
      </c>
    </row>
    <row r="1185" spans="1:23" x14ac:dyDescent="0.2">
      <c r="A1185" s="2" t="s">
        <v>509</v>
      </c>
      <c r="B1185" s="2" t="s">
        <v>510</v>
      </c>
      <c r="C1185" s="2" t="s">
        <v>511</v>
      </c>
      <c r="E1185" s="2" t="s">
        <v>280</v>
      </c>
      <c r="F1185" s="2" t="s">
        <v>512</v>
      </c>
      <c r="G1185" s="2" t="s">
        <v>513</v>
      </c>
      <c r="H1185" s="2">
        <v>1</v>
      </c>
      <c r="I1185" s="2" t="s">
        <v>566</v>
      </c>
      <c r="J1185" s="2" t="s">
        <v>11</v>
      </c>
      <c r="K1185" s="2">
        <v>2015</v>
      </c>
      <c r="L1185" s="2" t="s">
        <v>567</v>
      </c>
      <c r="M1185" s="2">
        <v>16</v>
      </c>
      <c r="N1185" s="2">
        <v>47.478000000000002</v>
      </c>
      <c r="O1185" s="2" t="s">
        <v>14</v>
      </c>
      <c r="P1185" s="2">
        <v>2.181</v>
      </c>
      <c r="Q1185" s="2" t="s">
        <v>13</v>
      </c>
      <c r="R1185" s="2">
        <v>17</v>
      </c>
      <c r="S1185" s="2">
        <v>43.47</v>
      </c>
      <c r="T1185" s="2" t="s">
        <v>14</v>
      </c>
      <c r="U1185" s="2">
        <v>4.6669999999999998</v>
      </c>
      <c r="V1185" s="2" t="s">
        <v>13</v>
      </c>
      <c r="W1185" s="5" t="str" cm="1">
        <f t="array" ref="W1185">_xlfn.TEXTJOIN(", ",TRUE, IF(COUNTIF(G1185,"*"&amp;Afferenti!$A$1:'Afferenti'!$A$46&amp;"*"), Afferenti!$A$1:'Afferenti'!$A$46, ""))</f>
        <v>ROSSI</v>
      </c>
    </row>
    <row r="1186" spans="1:23" x14ac:dyDescent="0.2">
      <c r="A1186" s="2" t="s">
        <v>509</v>
      </c>
      <c r="B1186" s="2" t="s">
        <v>510</v>
      </c>
      <c r="C1186" s="2" t="s">
        <v>511</v>
      </c>
      <c r="E1186" s="2" t="s">
        <v>280</v>
      </c>
      <c r="F1186" s="2" t="s">
        <v>512</v>
      </c>
      <c r="G1186" s="2" t="s">
        <v>513</v>
      </c>
      <c r="H1186" s="2">
        <v>1</v>
      </c>
      <c r="I1186" s="2" t="s">
        <v>568</v>
      </c>
      <c r="J1186" s="2" t="s">
        <v>11</v>
      </c>
      <c r="K1186" s="2">
        <v>2015</v>
      </c>
      <c r="L1186" s="2" t="s">
        <v>549</v>
      </c>
      <c r="M1186" s="2">
        <v>18</v>
      </c>
      <c r="N1186" s="2">
        <v>34.055</v>
      </c>
      <c r="O1186" s="2" t="s">
        <v>14</v>
      </c>
      <c r="P1186" s="2">
        <v>8.657</v>
      </c>
      <c r="Q1186" s="2" t="s">
        <v>13</v>
      </c>
      <c r="R1186" s="2">
        <v>17</v>
      </c>
      <c r="S1186" s="2">
        <v>49.3</v>
      </c>
      <c r="T1186" s="2" t="s">
        <v>14</v>
      </c>
      <c r="U1186" s="2">
        <v>14.576000000000001</v>
      </c>
      <c r="V1186" s="2" t="s">
        <v>13</v>
      </c>
      <c r="W1186" s="5" t="str" cm="1">
        <f t="array" ref="W1186">_xlfn.TEXTJOIN(", ",TRUE, IF(COUNTIF(G1186,"*"&amp;Afferenti!$A$1:'Afferenti'!$A$46&amp;"*"), Afferenti!$A$1:'Afferenti'!$A$46, ""))</f>
        <v>ROSSI</v>
      </c>
    </row>
    <row r="1187" spans="1:23" x14ac:dyDescent="0.2">
      <c r="A1187" s="2" t="s">
        <v>509</v>
      </c>
      <c r="B1187" s="2" t="s">
        <v>510</v>
      </c>
      <c r="C1187" s="2" t="s">
        <v>511</v>
      </c>
      <c r="E1187" s="2" t="s">
        <v>280</v>
      </c>
      <c r="F1187" s="2" t="s">
        <v>512</v>
      </c>
      <c r="G1187" s="2" t="s">
        <v>513</v>
      </c>
      <c r="H1187" s="2">
        <v>1</v>
      </c>
      <c r="I1187" s="2" t="s">
        <v>569</v>
      </c>
      <c r="J1187" s="2" t="s">
        <v>515</v>
      </c>
      <c r="K1187" s="2">
        <v>2016</v>
      </c>
      <c r="M1187" s="2">
        <v>0</v>
      </c>
      <c r="N1187" s="2">
        <v>70.477999999999994</v>
      </c>
      <c r="O1187" s="2" t="s">
        <v>26</v>
      </c>
      <c r="P1187" s="2">
        <v>58.292000000000002</v>
      </c>
      <c r="Q1187" s="2" t="s">
        <v>26</v>
      </c>
      <c r="W1187" s="5" t="str" cm="1">
        <f t="array" ref="W1187">_xlfn.TEXTJOIN(", ",TRUE, IF(COUNTIF(G1187,"*"&amp;Afferenti!$A$1:'Afferenti'!$A$46&amp;"*"), Afferenti!$A$1:'Afferenti'!$A$46, ""))</f>
        <v>ROSSI</v>
      </c>
    </row>
    <row r="1188" spans="1:23" x14ac:dyDescent="0.2">
      <c r="A1188" s="2" t="s">
        <v>509</v>
      </c>
      <c r="B1188" s="2" t="s">
        <v>510</v>
      </c>
      <c r="C1188" s="2" t="s">
        <v>511</v>
      </c>
      <c r="E1188" s="2" t="s">
        <v>280</v>
      </c>
      <c r="F1188" s="2" t="s">
        <v>512</v>
      </c>
      <c r="G1188" s="2" t="s">
        <v>513</v>
      </c>
      <c r="H1188" s="2">
        <v>1</v>
      </c>
      <c r="I1188" s="2" t="s">
        <v>570</v>
      </c>
      <c r="J1188" s="2" t="s">
        <v>515</v>
      </c>
      <c r="K1188" s="2">
        <v>2017</v>
      </c>
      <c r="M1188" s="2">
        <v>0</v>
      </c>
      <c r="N1188" s="2">
        <v>0.46500000000000002</v>
      </c>
      <c r="O1188" s="2" t="s">
        <v>13</v>
      </c>
      <c r="P1188" s="2">
        <v>60.392000000000003</v>
      </c>
      <c r="Q1188" s="2" t="s">
        <v>26</v>
      </c>
      <c r="W1188" s="5" t="str" cm="1">
        <f t="array" ref="W1188">_xlfn.TEXTJOIN(", ",TRUE, IF(COUNTIF(G1188,"*"&amp;Afferenti!$A$1:'Afferenti'!$A$46&amp;"*"), Afferenti!$A$1:'Afferenti'!$A$46, ""))</f>
        <v>ROSSI</v>
      </c>
    </row>
    <row r="1189" spans="1:23" x14ac:dyDescent="0.2">
      <c r="A1189" s="2" t="s">
        <v>509</v>
      </c>
      <c r="B1189" s="2" t="s">
        <v>510</v>
      </c>
      <c r="C1189" s="2" t="s">
        <v>511</v>
      </c>
      <c r="E1189" s="2" t="s">
        <v>280</v>
      </c>
      <c r="F1189" s="2" t="s">
        <v>512</v>
      </c>
      <c r="G1189" s="2" t="s">
        <v>571</v>
      </c>
      <c r="H1189" s="2">
        <v>2</v>
      </c>
      <c r="I1189" s="2" t="s">
        <v>572</v>
      </c>
      <c r="J1189" s="2" t="s">
        <v>11</v>
      </c>
      <c r="K1189" s="2">
        <v>2017</v>
      </c>
      <c r="L1189" s="2" t="s">
        <v>573</v>
      </c>
      <c r="M1189" s="2">
        <v>7</v>
      </c>
      <c r="N1189" s="2">
        <v>58.396999999999998</v>
      </c>
      <c r="O1189" s="2" t="s">
        <v>26</v>
      </c>
      <c r="P1189" s="2">
        <v>6.9139999999999997</v>
      </c>
      <c r="Q1189" s="2" t="s">
        <v>13</v>
      </c>
      <c r="R1189" s="2">
        <v>8</v>
      </c>
      <c r="S1189" s="2">
        <v>68.13</v>
      </c>
      <c r="T1189" s="2" t="s">
        <v>26</v>
      </c>
      <c r="U1189" s="2">
        <v>21.228069999999999</v>
      </c>
      <c r="V1189" s="2" t="s">
        <v>13</v>
      </c>
      <c r="W1189" s="5" t="str" cm="1">
        <f t="array" ref="W1189">_xlfn.TEXTJOIN(", ",TRUE, IF(COUNTIF(G1189,"*"&amp;Afferenti!$A$1:'Afferenti'!$A$46&amp;"*"), Afferenti!$A$1:'Afferenti'!$A$46, ""))</f>
        <v>ROSSI</v>
      </c>
    </row>
    <row r="1190" spans="1:23" x14ac:dyDescent="0.2">
      <c r="A1190" s="2" t="s">
        <v>509</v>
      </c>
      <c r="B1190" s="2" t="s">
        <v>510</v>
      </c>
      <c r="C1190" s="2" t="s">
        <v>511</v>
      </c>
      <c r="E1190" s="2" t="s">
        <v>280</v>
      </c>
      <c r="F1190" s="2" t="s">
        <v>512</v>
      </c>
      <c r="G1190" s="2" t="s">
        <v>571</v>
      </c>
      <c r="H1190" s="2">
        <v>2</v>
      </c>
      <c r="I1190" s="2" t="s">
        <v>574</v>
      </c>
      <c r="J1190" s="2" t="s">
        <v>11</v>
      </c>
      <c r="K1190" s="2">
        <v>2019</v>
      </c>
      <c r="L1190" s="2" t="s">
        <v>575</v>
      </c>
      <c r="M1190" s="2">
        <v>3</v>
      </c>
      <c r="N1190" s="2">
        <v>70.691999999999993</v>
      </c>
      <c r="O1190" s="2" t="s">
        <v>26</v>
      </c>
      <c r="P1190" s="2">
        <v>27.696000000000002</v>
      </c>
      <c r="Q1190" s="2" t="s">
        <v>14</v>
      </c>
      <c r="R1190" s="2">
        <v>5</v>
      </c>
      <c r="S1190" s="2">
        <v>84.8</v>
      </c>
      <c r="T1190" s="2" t="s">
        <v>33</v>
      </c>
      <c r="U1190" s="2">
        <v>40.96</v>
      </c>
      <c r="V1190" s="2" t="s">
        <v>14</v>
      </c>
      <c r="W1190" s="5" t="str" cm="1">
        <f t="array" ref="W1190">_xlfn.TEXTJOIN(", ",TRUE, IF(COUNTIF(G1190,"*"&amp;Afferenti!$A$1:'Afferenti'!$A$46&amp;"*"), Afferenti!$A$1:'Afferenti'!$A$46, ""))</f>
        <v>ROSSI</v>
      </c>
    </row>
    <row r="1191" spans="1:23" x14ac:dyDescent="0.2">
      <c r="A1191" s="2" t="s">
        <v>509</v>
      </c>
      <c r="B1191" s="2" t="s">
        <v>510</v>
      </c>
      <c r="C1191" s="2" t="s">
        <v>511</v>
      </c>
      <c r="E1191" s="2" t="s">
        <v>280</v>
      </c>
      <c r="F1191" s="2" t="s">
        <v>512</v>
      </c>
      <c r="G1191" s="2" t="s">
        <v>576</v>
      </c>
      <c r="H1191" s="2">
        <v>2</v>
      </c>
      <c r="I1191" s="2" t="s">
        <v>577</v>
      </c>
      <c r="J1191" s="2" t="s">
        <v>109</v>
      </c>
      <c r="K1191" s="2">
        <v>2018</v>
      </c>
      <c r="M1191" s="2">
        <v>1</v>
      </c>
      <c r="N1191" s="2">
        <v>46.561999999999998</v>
      </c>
      <c r="O1191" s="2" t="s">
        <v>14</v>
      </c>
      <c r="P1191" s="2">
        <v>59.332000000000001</v>
      </c>
      <c r="Q1191" s="2" t="s">
        <v>26</v>
      </c>
      <c r="R1191" s="2">
        <v>0</v>
      </c>
      <c r="S1191" s="2">
        <v>100</v>
      </c>
      <c r="T1191" s="2" t="s">
        <v>33</v>
      </c>
      <c r="W1191" s="5" t="str" cm="1">
        <f t="array" ref="W1191">_xlfn.TEXTJOIN(", ",TRUE, IF(COUNTIF(G1191,"*"&amp;Afferenti!$A$1:'Afferenti'!$A$46&amp;"*"), Afferenti!$A$1:'Afferenti'!$A$46, ""))</f>
        <v>MARCHETTINI, ROSSI</v>
      </c>
    </row>
    <row r="1192" spans="1:23" x14ac:dyDescent="0.2">
      <c r="A1192" s="2" t="s">
        <v>509</v>
      </c>
      <c r="B1192" s="2" t="s">
        <v>510</v>
      </c>
      <c r="C1192" s="2" t="s">
        <v>511</v>
      </c>
      <c r="E1192" s="2" t="s">
        <v>280</v>
      </c>
      <c r="F1192" s="2" t="s">
        <v>512</v>
      </c>
      <c r="G1192" s="2" t="s">
        <v>576</v>
      </c>
      <c r="H1192" s="2">
        <v>2</v>
      </c>
      <c r="I1192" s="2" t="s">
        <v>578</v>
      </c>
      <c r="J1192" s="2" t="s">
        <v>11</v>
      </c>
      <c r="K1192" s="2">
        <v>2018</v>
      </c>
      <c r="L1192" s="2" t="s">
        <v>579</v>
      </c>
      <c r="M1192" s="2">
        <v>13</v>
      </c>
      <c r="N1192" s="2">
        <v>34.345999999999997</v>
      </c>
      <c r="O1192" s="2" t="s">
        <v>14</v>
      </c>
      <c r="P1192" s="2">
        <v>38.616</v>
      </c>
      <c r="Q1192" s="2" t="s">
        <v>14</v>
      </c>
      <c r="R1192" s="2">
        <v>11</v>
      </c>
      <c r="S1192" s="2">
        <v>54.78</v>
      </c>
      <c r="T1192" s="2" t="s">
        <v>26</v>
      </c>
      <c r="U1192" s="2">
        <v>37.250996000000001</v>
      </c>
      <c r="V1192" s="2" t="s">
        <v>14</v>
      </c>
      <c r="W1192" s="5" t="str" cm="1">
        <f t="array" ref="W1192">_xlfn.TEXTJOIN(", ",TRUE, IF(COUNTIF(G1192,"*"&amp;Afferenti!$A$1:'Afferenti'!$A$46&amp;"*"), Afferenti!$A$1:'Afferenti'!$A$46, ""))</f>
        <v>MARCHETTINI, ROSSI</v>
      </c>
    </row>
    <row r="1193" spans="1:23" x14ac:dyDescent="0.2">
      <c r="A1193" s="2" t="s">
        <v>509</v>
      </c>
      <c r="B1193" s="2" t="s">
        <v>510</v>
      </c>
      <c r="C1193" s="2" t="s">
        <v>511</v>
      </c>
      <c r="E1193" s="2" t="s">
        <v>280</v>
      </c>
      <c r="F1193" s="2" t="s">
        <v>512</v>
      </c>
      <c r="G1193" s="2" t="s">
        <v>576</v>
      </c>
      <c r="H1193" s="2">
        <v>2</v>
      </c>
      <c r="I1193" s="2" t="s">
        <v>580</v>
      </c>
      <c r="J1193" s="2" t="s">
        <v>11</v>
      </c>
      <c r="K1193" s="2">
        <v>2019</v>
      </c>
      <c r="L1193" s="2" t="s">
        <v>579</v>
      </c>
      <c r="M1193" s="2">
        <v>5</v>
      </c>
      <c r="N1193" s="2">
        <v>52.097999999999999</v>
      </c>
      <c r="O1193" s="2" t="s">
        <v>26</v>
      </c>
      <c r="P1193" s="2">
        <v>25.963999999999999</v>
      </c>
      <c r="Q1193" s="2" t="s">
        <v>14</v>
      </c>
      <c r="R1193" s="2">
        <v>5</v>
      </c>
      <c r="S1193" s="2">
        <v>71.75</v>
      </c>
      <c r="T1193" s="2" t="s">
        <v>26</v>
      </c>
      <c r="U1193" s="2">
        <v>33.018999999999998</v>
      </c>
      <c r="V1193" s="2" t="s">
        <v>14</v>
      </c>
      <c r="W1193" s="5" t="str" cm="1">
        <f t="array" ref="W1193">_xlfn.TEXTJOIN(", ",TRUE, IF(COUNTIF(G1193,"*"&amp;Afferenti!$A$1:'Afferenti'!$A$46&amp;"*"), Afferenti!$A$1:'Afferenti'!$A$46, ""))</f>
        <v>MARCHETTINI, ROSSI</v>
      </c>
    </row>
    <row r="1194" spans="1:23" x14ac:dyDescent="0.2">
      <c r="A1194" s="2" t="s">
        <v>509</v>
      </c>
      <c r="B1194" s="2" t="s">
        <v>510</v>
      </c>
      <c r="C1194" s="2" t="s">
        <v>511</v>
      </c>
      <c r="E1194" s="2" t="s">
        <v>280</v>
      </c>
      <c r="F1194" s="2" t="s">
        <v>512</v>
      </c>
      <c r="G1194" s="2" t="s">
        <v>576</v>
      </c>
      <c r="H1194" s="2">
        <v>2</v>
      </c>
      <c r="I1194" s="2" t="s">
        <v>581</v>
      </c>
      <c r="J1194" s="2" t="s">
        <v>11</v>
      </c>
      <c r="K1194" s="2">
        <v>2017</v>
      </c>
      <c r="L1194" s="2" t="s">
        <v>529</v>
      </c>
      <c r="M1194" s="2">
        <v>22</v>
      </c>
      <c r="N1194" s="2">
        <v>28.510999999999999</v>
      </c>
      <c r="O1194" s="2" t="s">
        <v>14</v>
      </c>
      <c r="P1194" s="2">
        <v>15.125</v>
      </c>
      <c r="Q1194" s="2" t="s">
        <v>13</v>
      </c>
      <c r="R1194" s="2">
        <v>19</v>
      </c>
      <c r="S1194" s="2">
        <v>28.61</v>
      </c>
      <c r="T1194" s="2" t="s">
        <v>14</v>
      </c>
      <c r="U1194" s="2">
        <v>22.972973</v>
      </c>
      <c r="V1194" s="2" t="s">
        <v>13</v>
      </c>
      <c r="W1194" s="5" t="str" cm="1">
        <f t="array" ref="W1194">_xlfn.TEXTJOIN(", ",TRUE, IF(COUNTIF(G1194,"*"&amp;Afferenti!$A$1:'Afferenti'!$A$46&amp;"*"), Afferenti!$A$1:'Afferenti'!$A$46, ""))</f>
        <v>MARCHETTINI, ROSSI</v>
      </c>
    </row>
    <row r="1195" spans="1:23" x14ac:dyDescent="0.2">
      <c r="A1195" s="2" t="s">
        <v>509</v>
      </c>
      <c r="B1195" s="2" t="s">
        <v>510</v>
      </c>
      <c r="C1195" s="2" t="s">
        <v>511</v>
      </c>
      <c r="E1195" s="2" t="s">
        <v>280</v>
      </c>
      <c r="F1195" s="2" t="s">
        <v>512</v>
      </c>
      <c r="G1195" s="2" t="s">
        <v>582</v>
      </c>
      <c r="H1195" s="2">
        <v>2</v>
      </c>
      <c r="I1195" s="2" t="s">
        <v>583</v>
      </c>
      <c r="J1195" s="2" t="s">
        <v>11</v>
      </c>
      <c r="K1195" s="2">
        <v>2015</v>
      </c>
      <c r="L1195" s="2" t="s">
        <v>178</v>
      </c>
      <c r="M1195" s="2">
        <v>29</v>
      </c>
      <c r="N1195" s="2">
        <v>10.189</v>
      </c>
      <c r="O1195" s="2" t="s">
        <v>13</v>
      </c>
      <c r="P1195" s="2">
        <v>15.78</v>
      </c>
      <c r="Q1195" s="2" t="s">
        <v>13</v>
      </c>
      <c r="R1195" s="2">
        <v>24</v>
      </c>
      <c r="S1195" s="2">
        <v>17.420000000000002</v>
      </c>
      <c r="T1195" s="2" t="s">
        <v>13</v>
      </c>
      <c r="U1195" s="2">
        <v>34.799999999999997</v>
      </c>
      <c r="V1195" s="2" t="s">
        <v>14</v>
      </c>
      <c r="W1195" s="5" t="str" cm="1">
        <f t="array" ref="W1195">_xlfn.TEXTJOIN(", ",TRUE, IF(COUNTIF(G1195,"*"&amp;Afferenti!$A$1:'Afferenti'!$A$46&amp;"*"), Afferenti!$A$1:'Afferenti'!$A$46, ""))</f>
        <v>MARCHETTINI, ROSSI</v>
      </c>
    </row>
    <row r="1196" spans="1:23" x14ac:dyDescent="0.2">
      <c r="A1196" s="2" t="s">
        <v>509</v>
      </c>
      <c r="B1196" s="2" t="s">
        <v>510</v>
      </c>
      <c r="C1196" s="2" t="s">
        <v>511</v>
      </c>
      <c r="E1196" s="2" t="s">
        <v>280</v>
      </c>
      <c r="F1196" s="2" t="s">
        <v>512</v>
      </c>
      <c r="G1196" s="2" t="s">
        <v>582</v>
      </c>
      <c r="H1196" s="2">
        <v>2</v>
      </c>
      <c r="I1196" s="2" t="s">
        <v>584</v>
      </c>
      <c r="J1196" s="2" t="s">
        <v>11</v>
      </c>
      <c r="K1196" s="2">
        <v>2015</v>
      </c>
      <c r="L1196" s="2" t="s">
        <v>585</v>
      </c>
      <c r="M1196" s="2">
        <v>29</v>
      </c>
      <c r="N1196" s="2">
        <v>25.401</v>
      </c>
      <c r="O1196" s="2" t="s">
        <v>14</v>
      </c>
      <c r="P1196" s="2">
        <v>17.466000000000001</v>
      </c>
      <c r="Q1196" s="2" t="s">
        <v>13</v>
      </c>
      <c r="R1196" s="2">
        <v>27</v>
      </c>
      <c r="S1196" s="2">
        <v>35.93</v>
      </c>
      <c r="T1196" s="2" t="s">
        <v>14</v>
      </c>
      <c r="U1196" s="2">
        <v>16.667000000000002</v>
      </c>
      <c r="V1196" s="2" t="s">
        <v>13</v>
      </c>
      <c r="W1196" s="5" t="str" cm="1">
        <f t="array" ref="W1196">_xlfn.TEXTJOIN(", ",TRUE, IF(COUNTIF(G1196,"*"&amp;Afferenti!$A$1:'Afferenti'!$A$46&amp;"*"), Afferenti!$A$1:'Afferenti'!$A$46, ""))</f>
        <v>MARCHETTINI, ROSSI</v>
      </c>
    </row>
    <row r="1197" spans="1:23" x14ac:dyDescent="0.2">
      <c r="A1197" s="2" t="s">
        <v>509</v>
      </c>
      <c r="B1197" s="2" t="s">
        <v>510</v>
      </c>
      <c r="C1197" s="2" t="s">
        <v>511</v>
      </c>
      <c r="E1197" s="2" t="s">
        <v>280</v>
      </c>
      <c r="F1197" s="2" t="s">
        <v>512</v>
      </c>
      <c r="G1197" s="2" t="s">
        <v>582</v>
      </c>
      <c r="H1197" s="2">
        <v>2</v>
      </c>
      <c r="I1197" s="2" t="s">
        <v>586</v>
      </c>
      <c r="J1197" s="2" t="s">
        <v>43</v>
      </c>
      <c r="K1197" s="2">
        <v>2015</v>
      </c>
      <c r="W1197" s="5" t="str" cm="1">
        <f t="array" ref="W1197">_xlfn.TEXTJOIN(", ",TRUE, IF(COUNTIF(G1197,"*"&amp;Afferenti!$A$1:'Afferenti'!$A$46&amp;"*"), Afferenti!$A$1:'Afferenti'!$A$46, ""))</f>
        <v>MARCHETTINI, ROSSI</v>
      </c>
    </row>
    <row r="1198" spans="1:23" x14ac:dyDescent="0.2">
      <c r="A1198" s="2" t="s">
        <v>509</v>
      </c>
      <c r="B1198" s="2" t="s">
        <v>510</v>
      </c>
      <c r="C1198" s="2" t="s">
        <v>511</v>
      </c>
      <c r="E1198" s="2" t="s">
        <v>280</v>
      </c>
      <c r="F1198" s="2" t="s">
        <v>512</v>
      </c>
      <c r="G1198" s="2" t="s">
        <v>587</v>
      </c>
      <c r="H1198" s="2">
        <v>3</v>
      </c>
      <c r="I1198" s="2" t="s">
        <v>588</v>
      </c>
      <c r="J1198" s="2" t="s">
        <v>11</v>
      </c>
      <c r="K1198" s="2">
        <v>2016</v>
      </c>
      <c r="L1198" s="2" t="s">
        <v>589</v>
      </c>
      <c r="M1198" s="2">
        <v>19</v>
      </c>
      <c r="N1198" s="2">
        <v>41.491</v>
      </c>
      <c r="O1198" s="2" t="s">
        <v>14</v>
      </c>
      <c r="P1198" s="2">
        <v>65.965000000000003</v>
      </c>
      <c r="Q1198" s="2" t="s">
        <v>26</v>
      </c>
      <c r="R1198" s="2">
        <v>11</v>
      </c>
      <c r="S1198" s="2">
        <v>63.55</v>
      </c>
      <c r="T1198" s="2" t="s">
        <v>26</v>
      </c>
      <c r="U1198" s="2">
        <v>59.170307000000001</v>
      </c>
      <c r="V1198" s="2" t="s">
        <v>26</v>
      </c>
      <c r="W1198" s="5" t="str" cm="1">
        <f t="array" ref="W1198">_xlfn.TEXTJOIN(", ",TRUE, IF(COUNTIF(G1198,"*"&amp;Afferenti!$A$1:'Afferenti'!$A$46&amp;"*"), Afferenti!$A$1:'Afferenti'!$A$46, ""))</f>
        <v>MARCHETTINI, ROSSI</v>
      </c>
    </row>
    <row r="1199" spans="1:23" x14ac:dyDescent="0.2">
      <c r="A1199" s="2" t="s">
        <v>1867</v>
      </c>
      <c r="B1199" s="2" t="s">
        <v>1868</v>
      </c>
      <c r="C1199" s="2" t="s">
        <v>1806</v>
      </c>
      <c r="E1199" s="2" t="s">
        <v>280</v>
      </c>
      <c r="F1199" s="2" t="s">
        <v>1069</v>
      </c>
      <c r="G1199" s="2" t="s">
        <v>1869</v>
      </c>
      <c r="H1199" s="2">
        <v>1</v>
      </c>
      <c r="I1199" s="2" t="s">
        <v>1870</v>
      </c>
      <c r="J1199" s="2" t="s">
        <v>11</v>
      </c>
      <c r="K1199" s="2">
        <v>2018</v>
      </c>
      <c r="L1199" s="2" t="s">
        <v>82</v>
      </c>
      <c r="W1199" s="5" t="str" cm="1">
        <f t="array" ref="W1199">_xlfn.TEXTJOIN(", ",TRUE, IF(COUNTIF(G1199,"*"&amp;Afferenti!$A$1:'Afferenti'!$A$46&amp;"*"), Afferenti!$A$1:'Afferenti'!$A$46, ""))</f>
        <v>SALLEOLINI</v>
      </c>
    </row>
    <row r="1200" spans="1:23" x14ac:dyDescent="0.2">
      <c r="A1200" s="2" t="s">
        <v>1867</v>
      </c>
      <c r="B1200" s="2" t="s">
        <v>1868</v>
      </c>
      <c r="C1200" s="2" t="s">
        <v>1806</v>
      </c>
      <c r="E1200" s="2" t="s">
        <v>280</v>
      </c>
      <c r="F1200" s="2" t="s">
        <v>1069</v>
      </c>
      <c r="G1200" s="2" t="s">
        <v>1869</v>
      </c>
      <c r="H1200" s="2">
        <v>1</v>
      </c>
      <c r="I1200" s="2" t="s">
        <v>1871</v>
      </c>
      <c r="J1200" s="2" t="s">
        <v>11</v>
      </c>
      <c r="K1200" s="2">
        <v>2018</v>
      </c>
      <c r="L1200" s="2" t="s">
        <v>82</v>
      </c>
      <c r="W1200" s="5" t="str" cm="1">
        <f t="array" ref="W1200">_xlfn.TEXTJOIN(", ",TRUE, IF(COUNTIF(G1200,"*"&amp;Afferenti!$A$1:'Afferenti'!$A$46&amp;"*"), Afferenti!$A$1:'Afferenti'!$A$46, ""))</f>
        <v>SALLEOLINI</v>
      </c>
    </row>
    <row r="1201" spans="1:23" x14ac:dyDescent="0.2">
      <c r="A1201" s="2" t="s">
        <v>1867</v>
      </c>
      <c r="B1201" s="2" t="s">
        <v>1868</v>
      </c>
      <c r="C1201" s="2" t="s">
        <v>1806</v>
      </c>
      <c r="E1201" s="2" t="s">
        <v>280</v>
      </c>
      <c r="F1201" s="2" t="s">
        <v>1069</v>
      </c>
      <c r="G1201" s="2" t="s">
        <v>1869</v>
      </c>
      <c r="H1201" s="2">
        <v>1</v>
      </c>
      <c r="I1201" s="2" t="s">
        <v>1872</v>
      </c>
      <c r="J1201" s="2" t="s">
        <v>11</v>
      </c>
      <c r="K1201" s="2">
        <v>2017</v>
      </c>
      <c r="L1201" s="2" t="s">
        <v>82</v>
      </c>
      <c r="W1201" s="5" t="str" cm="1">
        <f t="array" ref="W1201">_xlfn.TEXTJOIN(", ",TRUE, IF(COUNTIF(G1201,"*"&amp;Afferenti!$A$1:'Afferenti'!$A$46&amp;"*"), Afferenti!$A$1:'Afferenti'!$A$46, ""))</f>
        <v>SALLEOLINI</v>
      </c>
    </row>
    <row r="1202" spans="1:23" x14ac:dyDescent="0.2">
      <c r="A1202" s="2" t="s">
        <v>1867</v>
      </c>
      <c r="B1202" s="2" t="s">
        <v>1868</v>
      </c>
      <c r="C1202" s="2" t="s">
        <v>1806</v>
      </c>
      <c r="E1202" s="2" t="s">
        <v>280</v>
      </c>
      <c r="F1202" s="2" t="s">
        <v>1069</v>
      </c>
      <c r="G1202" s="2" t="s">
        <v>1047</v>
      </c>
      <c r="H1202" s="2">
        <v>2</v>
      </c>
      <c r="I1202" s="2" t="s">
        <v>1048</v>
      </c>
      <c r="J1202" s="2" t="s">
        <v>11</v>
      </c>
      <c r="K1202" s="2">
        <v>2017</v>
      </c>
      <c r="L1202" s="2" t="s">
        <v>303</v>
      </c>
      <c r="M1202" s="2">
        <v>1</v>
      </c>
      <c r="N1202" s="2">
        <v>87.375</v>
      </c>
      <c r="O1202" s="2" t="s">
        <v>33</v>
      </c>
      <c r="P1202" s="2">
        <v>79.641999999999996</v>
      </c>
      <c r="Q1202" s="2" t="s">
        <v>33</v>
      </c>
      <c r="R1202" s="2">
        <v>1</v>
      </c>
      <c r="S1202" s="2">
        <v>96.47</v>
      </c>
      <c r="T1202" s="2" t="s">
        <v>33</v>
      </c>
      <c r="W1202" s="5" t="str" cm="1">
        <f t="array" ref="W1202">_xlfn.TEXTJOIN(", ",TRUE, IF(COUNTIF(G1202,"*"&amp;Afferenti!$A$1:'Afferenti'!$A$46&amp;"*"), Afferenti!$A$1:'Afferenti'!$A$46, ""))</f>
        <v>PROTANO, SALLEOLINI</v>
      </c>
    </row>
    <row r="1203" spans="1:23" x14ac:dyDescent="0.2">
      <c r="A1203" s="2" t="s">
        <v>1867</v>
      </c>
      <c r="B1203" s="2" t="s">
        <v>1868</v>
      </c>
      <c r="C1203" s="2" t="s">
        <v>1806</v>
      </c>
      <c r="E1203" s="2" t="s">
        <v>280</v>
      </c>
      <c r="F1203" s="2" t="s">
        <v>1069</v>
      </c>
      <c r="G1203" s="2" t="s">
        <v>1047</v>
      </c>
      <c r="H1203" s="2">
        <v>2</v>
      </c>
      <c r="I1203" s="2" t="s">
        <v>1049</v>
      </c>
      <c r="J1203" s="2" t="s">
        <v>43</v>
      </c>
      <c r="K1203" s="2">
        <v>2015</v>
      </c>
      <c r="L1203" s="2" t="s">
        <v>303</v>
      </c>
      <c r="W1203" s="5" t="str" cm="1">
        <f t="array" ref="W1203">_xlfn.TEXTJOIN(", ",TRUE, IF(COUNTIF(G1203,"*"&amp;Afferenti!$A$1:'Afferenti'!$A$46&amp;"*"), Afferenti!$A$1:'Afferenti'!$A$46, ""))</f>
        <v>PROTANO, SALLEOLINI</v>
      </c>
    </row>
    <row r="1204" spans="1:23" x14ac:dyDescent="0.2">
      <c r="A1204" s="2" t="s">
        <v>1867</v>
      </c>
      <c r="B1204" s="2" t="s">
        <v>1868</v>
      </c>
      <c r="C1204" s="2" t="s">
        <v>1806</v>
      </c>
      <c r="E1204" s="2" t="s">
        <v>280</v>
      </c>
      <c r="F1204" s="2" t="s">
        <v>1069</v>
      </c>
      <c r="G1204" s="2" t="s">
        <v>1047</v>
      </c>
      <c r="H1204" s="2">
        <v>2</v>
      </c>
      <c r="I1204" s="2" t="s">
        <v>1050</v>
      </c>
      <c r="J1204" s="2" t="s">
        <v>476</v>
      </c>
      <c r="K1204" s="2">
        <v>2015</v>
      </c>
      <c r="W1204" s="5" t="str" cm="1">
        <f t="array" ref="W1204">_xlfn.TEXTJOIN(", ",TRUE, IF(COUNTIF(G1204,"*"&amp;Afferenti!$A$1:'Afferenti'!$A$46&amp;"*"), Afferenti!$A$1:'Afferenti'!$A$46, ""))</f>
        <v>PROTANO, SALLEOLINI</v>
      </c>
    </row>
    <row r="1205" spans="1:23" x14ac:dyDescent="0.2">
      <c r="A1205" s="2" t="s">
        <v>1867</v>
      </c>
      <c r="B1205" s="2" t="s">
        <v>1868</v>
      </c>
      <c r="C1205" s="2" t="s">
        <v>1806</v>
      </c>
      <c r="E1205" s="2" t="s">
        <v>280</v>
      </c>
      <c r="F1205" s="2" t="s">
        <v>1069</v>
      </c>
      <c r="G1205" s="2" t="s">
        <v>1202</v>
      </c>
      <c r="H1205" s="2">
        <v>3</v>
      </c>
      <c r="I1205" s="2" t="s">
        <v>1203</v>
      </c>
      <c r="J1205" s="2" t="s">
        <v>11</v>
      </c>
      <c r="K1205" s="2">
        <v>2017</v>
      </c>
      <c r="L1205" s="2" t="s">
        <v>1204</v>
      </c>
      <c r="W1205" s="5" t="str" cm="1">
        <f t="array" ref="W1205">_xlfn.TEXTJOIN(", ",TRUE, IF(COUNTIF(G1205,"*"&amp;Afferenti!$A$1:'Afferenti'!$A$46&amp;"*"), Afferenti!$A$1:'Afferenti'!$A$46, ""))</f>
        <v>FANTOZZI, SALLEOLINI</v>
      </c>
    </row>
    <row r="1206" spans="1:23" x14ac:dyDescent="0.2">
      <c r="A1206" s="2" t="s">
        <v>1067</v>
      </c>
      <c r="B1206" s="2" t="s">
        <v>1068</v>
      </c>
      <c r="C1206" s="2" t="s">
        <v>767</v>
      </c>
      <c r="E1206" s="2" t="s">
        <v>280</v>
      </c>
      <c r="F1206" s="2" t="s">
        <v>1069</v>
      </c>
      <c r="G1206" s="2" t="s">
        <v>1070</v>
      </c>
      <c r="H1206" s="2">
        <v>1</v>
      </c>
      <c r="I1206" s="2" t="s">
        <v>1071</v>
      </c>
      <c r="J1206" s="2" t="s">
        <v>1072</v>
      </c>
      <c r="K1206" s="2">
        <v>2019</v>
      </c>
      <c r="L1206" s="2" t="s">
        <v>1073</v>
      </c>
      <c r="M1206" s="2">
        <v>3</v>
      </c>
      <c r="N1206" s="2">
        <v>8.2799999999999994</v>
      </c>
      <c r="O1206" s="2" t="s">
        <v>13</v>
      </c>
      <c r="P1206" s="2">
        <v>21.398</v>
      </c>
      <c r="Q1206" s="2" t="s">
        <v>13</v>
      </c>
      <c r="R1206" s="2">
        <v>1</v>
      </c>
      <c r="U1206" s="2">
        <v>58.332999999999998</v>
      </c>
      <c r="V1206" s="2" t="s">
        <v>26</v>
      </c>
      <c r="W1206" s="5" t="str" cm="1">
        <f t="array" ref="W1206">_xlfn.TEXTJOIN(", ",TRUE, IF(COUNTIF(G1206,"*"&amp;Afferenti!$A$1:'Afferenti'!$A$46&amp;"*"), Afferenti!$A$1:'Afferenti'!$A$46, ""))</f>
        <v>SALVINI</v>
      </c>
    </row>
    <row r="1207" spans="1:23" x14ac:dyDescent="0.2">
      <c r="A1207" s="2" t="s">
        <v>1067</v>
      </c>
      <c r="B1207" s="2" t="s">
        <v>1068</v>
      </c>
      <c r="C1207" s="2" t="s">
        <v>767</v>
      </c>
      <c r="E1207" s="2" t="s">
        <v>280</v>
      </c>
      <c r="F1207" s="2" t="s">
        <v>1069</v>
      </c>
      <c r="G1207" s="2" t="s">
        <v>1070</v>
      </c>
      <c r="H1207" s="2">
        <v>1</v>
      </c>
      <c r="I1207" s="2" t="s">
        <v>1074</v>
      </c>
      <c r="J1207" s="2" t="s">
        <v>109</v>
      </c>
      <c r="K1207" s="2">
        <v>2015</v>
      </c>
      <c r="L1207" s="2" t="s">
        <v>303</v>
      </c>
      <c r="M1207" s="2">
        <v>2</v>
      </c>
      <c r="N1207" s="2">
        <v>84.748999999999995</v>
      </c>
      <c r="O1207" s="2" t="s">
        <v>33</v>
      </c>
      <c r="P1207" s="2">
        <v>92.391000000000005</v>
      </c>
      <c r="Q1207" s="2" t="s">
        <v>33</v>
      </c>
      <c r="R1207" s="2">
        <v>2</v>
      </c>
      <c r="S1207" s="2">
        <v>94.16</v>
      </c>
      <c r="T1207" s="2" t="s">
        <v>33</v>
      </c>
      <c r="W1207" s="5" t="str" cm="1">
        <f t="array" ref="W1207">_xlfn.TEXTJOIN(", ",TRUE, IF(COUNTIF(G1207,"*"&amp;Afferenti!$A$1:'Afferenti'!$A$46&amp;"*"), Afferenti!$A$1:'Afferenti'!$A$46, ""))</f>
        <v>SALVINI</v>
      </c>
    </row>
    <row r="1208" spans="1:23" x14ac:dyDescent="0.2">
      <c r="A1208" s="2" t="s">
        <v>1067</v>
      </c>
      <c r="B1208" s="2" t="s">
        <v>1068</v>
      </c>
      <c r="C1208" s="2" t="s">
        <v>767</v>
      </c>
      <c r="E1208" s="2" t="s">
        <v>280</v>
      </c>
      <c r="F1208" s="2" t="s">
        <v>1069</v>
      </c>
      <c r="G1208" s="2" t="s">
        <v>1070</v>
      </c>
      <c r="H1208" s="2">
        <v>1</v>
      </c>
      <c r="I1208" s="2" t="s">
        <v>1075</v>
      </c>
      <c r="J1208" s="2" t="s">
        <v>11</v>
      </c>
      <c r="K1208" s="2">
        <v>2018</v>
      </c>
      <c r="L1208" s="2" t="s">
        <v>1076</v>
      </c>
      <c r="M1208" s="2">
        <v>48</v>
      </c>
      <c r="N1208" s="2">
        <v>13.542</v>
      </c>
      <c r="O1208" s="2" t="s">
        <v>13</v>
      </c>
      <c r="P1208" s="2">
        <v>27.501000000000001</v>
      </c>
      <c r="Q1208" s="2" t="s">
        <v>14</v>
      </c>
      <c r="R1208" s="2">
        <v>43</v>
      </c>
      <c r="S1208" s="2">
        <v>29.68</v>
      </c>
      <c r="T1208" s="2" t="s">
        <v>14</v>
      </c>
      <c r="U1208" s="2">
        <v>39.01099</v>
      </c>
      <c r="V1208" s="2" t="s">
        <v>14</v>
      </c>
      <c r="W1208" s="5" t="str" cm="1">
        <f t="array" ref="W1208">_xlfn.TEXTJOIN(", ",TRUE, IF(COUNTIF(G1208,"*"&amp;Afferenti!$A$1:'Afferenti'!$A$46&amp;"*"), Afferenti!$A$1:'Afferenti'!$A$46, ""))</f>
        <v>SALVINI</v>
      </c>
    </row>
    <row r="1209" spans="1:23" x14ac:dyDescent="0.2">
      <c r="A1209" s="2" t="s">
        <v>1067</v>
      </c>
      <c r="B1209" s="2" t="s">
        <v>1068</v>
      </c>
      <c r="C1209" s="2" t="s">
        <v>767</v>
      </c>
      <c r="E1209" s="2" t="s">
        <v>280</v>
      </c>
      <c r="F1209" s="2" t="s">
        <v>1069</v>
      </c>
      <c r="G1209" s="2" t="s">
        <v>1070</v>
      </c>
      <c r="H1209" s="2">
        <v>1</v>
      </c>
      <c r="I1209" s="2" t="s">
        <v>1077</v>
      </c>
      <c r="J1209" s="2" t="s">
        <v>43</v>
      </c>
      <c r="K1209" s="2">
        <v>2016</v>
      </c>
      <c r="L1209" s="2" t="s">
        <v>303</v>
      </c>
      <c r="W1209" s="5" t="str" cm="1">
        <f t="array" ref="W1209">_xlfn.TEXTJOIN(", ",TRUE, IF(COUNTIF(G1209,"*"&amp;Afferenti!$A$1:'Afferenti'!$A$46&amp;"*"), Afferenti!$A$1:'Afferenti'!$A$46, ""))</f>
        <v>SALVINI</v>
      </c>
    </row>
    <row r="1210" spans="1:23" x14ac:dyDescent="0.2">
      <c r="A1210" s="2" t="s">
        <v>1067</v>
      </c>
      <c r="B1210" s="2" t="s">
        <v>1068</v>
      </c>
      <c r="C1210" s="2" t="s">
        <v>767</v>
      </c>
      <c r="E1210" s="2" t="s">
        <v>280</v>
      </c>
      <c r="F1210" s="2" t="s">
        <v>1069</v>
      </c>
      <c r="G1210" s="2" t="s">
        <v>1070</v>
      </c>
      <c r="H1210" s="2">
        <v>1</v>
      </c>
      <c r="I1210" s="2" t="s">
        <v>1078</v>
      </c>
      <c r="J1210" s="2" t="s">
        <v>11</v>
      </c>
      <c r="K1210" s="2">
        <v>2019</v>
      </c>
      <c r="L1210" s="2" t="s">
        <v>1079</v>
      </c>
      <c r="M1210" s="2">
        <v>3</v>
      </c>
      <c r="N1210" s="2">
        <v>67.22</v>
      </c>
      <c r="O1210" s="2" t="s">
        <v>26</v>
      </c>
      <c r="P1210" s="2">
        <v>71.100999999999999</v>
      </c>
      <c r="Q1210" s="2" t="s">
        <v>26</v>
      </c>
      <c r="R1210" s="2">
        <v>2</v>
      </c>
      <c r="S1210" s="2">
        <v>82.29</v>
      </c>
      <c r="T1210" s="2" t="s">
        <v>33</v>
      </c>
      <c r="W1210" s="5" t="str" cm="1">
        <f t="array" ref="W1210">_xlfn.TEXTJOIN(", ",TRUE, IF(COUNTIF(G1210,"*"&amp;Afferenti!$A$1:'Afferenti'!$A$46&amp;"*"), Afferenti!$A$1:'Afferenti'!$A$46, ""))</f>
        <v>SALVINI</v>
      </c>
    </row>
    <row r="1211" spans="1:23" x14ac:dyDescent="0.2">
      <c r="A1211" s="2" t="s">
        <v>1067</v>
      </c>
      <c r="B1211" s="2" t="s">
        <v>1068</v>
      </c>
      <c r="C1211" s="2" t="s">
        <v>767</v>
      </c>
      <c r="E1211" s="2" t="s">
        <v>280</v>
      </c>
      <c r="F1211" s="2" t="s">
        <v>1069</v>
      </c>
      <c r="G1211" s="2" t="s">
        <v>1070</v>
      </c>
      <c r="H1211" s="2">
        <v>1</v>
      </c>
      <c r="I1211" s="2" t="s">
        <v>1080</v>
      </c>
      <c r="J1211" s="2" t="s">
        <v>11</v>
      </c>
      <c r="K1211" s="2">
        <v>2017</v>
      </c>
      <c r="L1211" s="2" t="s">
        <v>1081</v>
      </c>
      <c r="M1211" s="2">
        <v>53</v>
      </c>
      <c r="N1211" s="2">
        <v>7.5090000000000003</v>
      </c>
      <c r="O1211" s="2" t="s">
        <v>13</v>
      </c>
      <c r="P1211" s="2">
        <v>22.146000000000001</v>
      </c>
      <c r="Q1211" s="2" t="s">
        <v>13</v>
      </c>
      <c r="R1211" s="2">
        <v>45</v>
      </c>
      <c r="S1211" s="2">
        <v>8.59</v>
      </c>
      <c r="T1211" s="2" t="s">
        <v>13</v>
      </c>
      <c r="U1211" s="2">
        <v>35.185184</v>
      </c>
      <c r="V1211" s="2" t="s">
        <v>14</v>
      </c>
      <c r="W1211" s="5" t="str" cm="1">
        <f t="array" ref="W1211">_xlfn.TEXTJOIN(", ",TRUE, IF(COUNTIF(G1211,"*"&amp;Afferenti!$A$1:'Afferenti'!$A$46&amp;"*"), Afferenti!$A$1:'Afferenti'!$A$46, ""))</f>
        <v>SALVINI</v>
      </c>
    </row>
    <row r="1212" spans="1:23" x14ac:dyDescent="0.2">
      <c r="A1212" s="2" t="s">
        <v>1067</v>
      </c>
      <c r="B1212" s="2" t="s">
        <v>1068</v>
      </c>
      <c r="C1212" s="2" t="s">
        <v>767</v>
      </c>
      <c r="E1212" s="2" t="s">
        <v>280</v>
      </c>
      <c r="F1212" s="2" t="s">
        <v>1069</v>
      </c>
      <c r="G1212" s="2" t="s">
        <v>1070</v>
      </c>
      <c r="H1212" s="2">
        <v>1</v>
      </c>
      <c r="I1212" s="2" t="s">
        <v>1082</v>
      </c>
      <c r="J1212" s="2" t="s">
        <v>92</v>
      </c>
      <c r="K1212" s="2">
        <v>2015</v>
      </c>
      <c r="W1212" s="5" t="str" cm="1">
        <f t="array" ref="W1212">_xlfn.TEXTJOIN(", ",TRUE, IF(COUNTIF(G1212,"*"&amp;Afferenti!$A$1:'Afferenti'!$A$46&amp;"*"), Afferenti!$A$1:'Afferenti'!$A$46, ""))</f>
        <v>SALVINI</v>
      </c>
    </row>
    <row r="1213" spans="1:23" x14ac:dyDescent="0.2">
      <c r="A1213" s="2" t="s">
        <v>1067</v>
      </c>
      <c r="B1213" s="2" t="s">
        <v>1068</v>
      </c>
      <c r="C1213" s="2" t="s">
        <v>767</v>
      </c>
      <c r="E1213" s="2" t="s">
        <v>280</v>
      </c>
      <c r="F1213" s="2" t="s">
        <v>1069</v>
      </c>
      <c r="G1213" s="2" t="s">
        <v>1070</v>
      </c>
      <c r="H1213" s="2">
        <v>1</v>
      </c>
      <c r="I1213" s="2" t="s">
        <v>1083</v>
      </c>
      <c r="J1213" s="2" t="s">
        <v>92</v>
      </c>
      <c r="K1213" s="2">
        <v>2019</v>
      </c>
      <c r="M1213" s="2">
        <v>4</v>
      </c>
      <c r="N1213" s="2">
        <v>60.066000000000003</v>
      </c>
      <c r="O1213" s="2" t="s">
        <v>26</v>
      </c>
      <c r="W1213" s="5" t="str" cm="1">
        <f t="array" ref="W1213">_xlfn.TEXTJOIN(", ",TRUE, IF(COUNTIF(G1213,"*"&amp;Afferenti!$A$1:'Afferenti'!$A$46&amp;"*"), Afferenti!$A$1:'Afferenti'!$A$46, ""))</f>
        <v>SALVINI</v>
      </c>
    </row>
    <row r="1214" spans="1:23" x14ac:dyDescent="0.2">
      <c r="A1214" s="2" t="s">
        <v>1067</v>
      </c>
      <c r="B1214" s="2" t="s">
        <v>1068</v>
      </c>
      <c r="C1214" s="2" t="s">
        <v>767</v>
      </c>
      <c r="E1214" s="2" t="s">
        <v>280</v>
      </c>
      <c r="F1214" s="2" t="s">
        <v>1069</v>
      </c>
      <c r="G1214" s="2" t="s">
        <v>1070</v>
      </c>
      <c r="H1214" s="2">
        <v>1</v>
      </c>
      <c r="I1214" s="2" t="s">
        <v>1084</v>
      </c>
      <c r="J1214" s="2" t="s">
        <v>72</v>
      </c>
      <c r="K1214" s="2">
        <v>2016</v>
      </c>
      <c r="L1214" s="2" t="s">
        <v>1085</v>
      </c>
      <c r="W1214" s="5" t="str" cm="1">
        <f t="array" ref="W1214">_xlfn.TEXTJOIN(", ",TRUE, IF(COUNTIF(G1214,"*"&amp;Afferenti!$A$1:'Afferenti'!$A$46&amp;"*"), Afferenti!$A$1:'Afferenti'!$A$46, ""))</f>
        <v>SALVINI</v>
      </c>
    </row>
    <row r="1215" spans="1:23" x14ac:dyDescent="0.2">
      <c r="A1215" s="2" t="s">
        <v>1067</v>
      </c>
      <c r="B1215" s="2" t="s">
        <v>1068</v>
      </c>
      <c r="C1215" s="2" t="s">
        <v>767</v>
      </c>
      <c r="E1215" s="2" t="s">
        <v>280</v>
      </c>
      <c r="F1215" s="2" t="s">
        <v>1069</v>
      </c>
      <c r="G1215" s="2" t="s">
        <v>1070</v>
      </c>
      <c r="H1215" s="2">
        <v>1</v>
      </c>
      <c r="I1215" s="2" t="s">
        <v>1086</v>
      </c>
      <c r="J1215" s="2" t="s">
        <v>109</v>
      </c>
      <c r="K1215" s="2">
        <v>2016</v>
      </c>
      <c r="W1215" s="5" t="str" cm="1">
        <f t="array" ref="W1215">_xlfn.TEXTJOIN(", ",TRUE, IF(COUNTIF(G1215,"*"&amp;Afferenti!$A$1:'Afferenti'!$A$46&amp;"*"), Afferenti!$A$1:'Afferenti'!$A$46, ""))</f>
        <v>SALVINI</v>
      </c>
    </row>
    <row r="1216" spans="1:23" x14ac:dyDescent="0.2">
      <c r="A1216" s="2" t="s">
        <v>1067</v>
      </c>
      <c r="B1216" s="2" t="s">
        <v>1068</v>
      </c>
      <c r="C1216" s="2" t="s">
        <v>767</v>
      </c>
      <c r="E1216" s="2" t="s">
        <v>280</v>
      </c>
      <c r="F1216" s="2" t="s">
        <v>1069</v>
      </c>
      <c r="G1216" s="2" t="s">
        <v>1070</v>
      </c>
      <c r="H1216" s="2">
        <v>1</v>
      </c>
      <c r="I1216" s="2" t="s">
        <v>1087</v>
      </c>
      <c r="J1216" s="2" t="s">
        <v>11</v>
      </c>
      <c r="K1216" s="2">
        <v>2018</v>
      </c>
      <c r="L1216" s="2" t="s">
        <v>1088</v>
      </c>
      <c r="M1216" s="2">
        <v>5</v>
      </c>
      <c r="N1216" s="2">
        <v>13.223000000000001</v>
      </c>
      <c r="O1216" s="2" t="s">
        <v>13</v>
      </c>
      <c r="P1216" s="2">
        <v>65.099999999999994</v>
      </c>
      <c r="Q1216" s="2" t="s">
        <v>26</v>
      </c>
      <c r="R1216" s="2">
        <v>5</v>
      </c>
      <c r="U1216" s="2">
        <v>61.574074000000003</v>
      </c>
      <c r="V1216" s="2" t="s">
        <v>26</v>
      </c>
      <c r="W1216" s="5" t="str" cm="1">
        <f t="array" ref="W1216">_xlfn.TEXTJOIN(", ",TRUE, IF(COUNTIF(G1216,"*"&amp;Afferenti!$A$1:'Afferenti'!$A$46&amp;"*"), Afferenti!$A$1:'Afferenti'!$A$46, ""))</f>
        <v>SALVINI</v>
      </c>
    </row>
    <row r="1217" spans="1:23" x14ac:dyDescent="0.2">
      <c r="A1217" s="2" t="s">
        <v>1067</v>
      </c>
      <c r="B1217" s="2" t="s">
        <v>1068</v>
      </c>
      <c r="C1217" s="2" t="s">
        <v>767</v>
      </c>
      <c r="E1217" s="2" t="s">
        <v>280</v>
      </c>
      <c r="F1217" s="2" t="s">
        <v>1069</v>
      </c>
      <c r="G1217" s="2" t="s">
        <v>1070</v>
      </c>
      <c r="H1217" s="2">
        <v>1</v>
      </c>
      <c r="I1217" s="2" t="s">
        <v>1089</v>
      </c>
      <c r="J1217" s="2" t="s">
        <v>11</v>
      </c>
      <c r="K1217" s="2">
        <v>2018</v>
      </c>
      <c r="L1217" s="2" t="s">
        <v>1088</v>
      </c>
      <c r="M1217" s="2">
        <v>17</v>
      </c>
      <c r="N1217" s="2">
        <v>26.725000000000001</v>
      </c>
      <c r="O1217" s="2" t="s">
        <v>14</v>
      </c>
      <c r="P1217" s="2">
        <v>65.099999999999994</v>
      </c>
      <c r="Q1217" s="2" t="s">
        <v>26</v>
      </c>
      <c r="R1217" s="2">
        <v>15</v>
      </c>
      <c r="S1217" s="2">
        <v>27.69</v>
      </c>
      <c r="T1217" s="2" t="s">
        <v>14</v>
      </c>
      <c r="U1217" s="2">
        <v>61.574074000000003</v>
      </c>
      <c r="V1217" s="2" t="s">
        <v>26</v>
      </c>
      <c r="W1217" s="5" t="str" cm="1">
        <f t="array" ref="W1217">_xlfn.TEXTJOIN(", ",TRUE, IF(COUNTIF(G1217,"*"&amp;Afferenti!$A$1:'Afferenti'!$A$46&amp;"*"), Afferenti!$A$1:'Afferenti'!$A$46, ""))</f>
        <v>SALVINI</v>
      </c>
    </row>
    <row r="1218" spans="1:23" x14ac:dyDescent="0.2">
      <c r="A1218" s="2" t="s">
        <v>1067</v>
      </c>
      <c r="B1218" s="2" t="s">
        <v>1068</v>
      </c>
      <c r="C1218" s="2" t="s">
        <v>767</v>
      </c>
      <c r="E1218" s="2" t="s">
        <v>280</v>
      </c>
      <c r="F1218" s="2" t="s">
        <v>1069</v>
      </c>
      <c r="G1218" s="2" t="s">
        <v>1070</v>
      </c>
      <c r="H1218" s="2">
        <v>1</v>
      </c>
      <c r="I1218" s="2" t="s">
        <v>1090</v>
      </c>
      <c r="J1218" s="2" t="s">
        <v>11</v>
      </c>
      <c r="K1218" s="2">
        <v>2016</v>
      </c>
      <c r="L1218" s="2" t="s">
        <v>1091</v>
      </c>
      <c r="M1218" s="2">
        <v>24</v>
      </c>
      <c r="N1218" s="2">
        <v>28.547000000000001</v>
      </c>
      <c r="O1218" s="2" t="s">
        <v>14</v>
      </c>
      <c r="P1218" s="2">
        <v>74.658000000000001</v>
      </c>
      <c r="Q1218" s="2" t="s">
        <v>26</v>
      </c>
      <c r="R1218" s="2">
        <v>24</v>
      </c>
      <c r="S1218" s="2">
        <v>27.65</v>
      </c>
      <c r="T1218" s="2" t="s">
        <v>14</v>
      </c>
      <c r="U1218" s="2">
        <v>80.61224</v>
      </c>
      <c r="V1218" s="2" t="s">
        <v>33</v>
      </c>
      <c r="W1218" s="5" t="str" cm="1">
        <f t="array" ref="W1218">_xlfn.TEXTJOIN(", ",TRUE, IF(COUNTIF(G1218,"*"&amp;Afferenti!$A$1:'Afferenti'!$A$46&amp;"*"), Afferenti!$A$1:'Afferenti'!$A$46, ""))</f>
        <v>SALVINI</v>
      </c>
    </row>
    <row r="1219" spans="1:23" x14ac:dyDescent="0.2">
      <c r="A1219" s="2" t="s">
        <v>1067</v>
      </c>
      <c r="B1219" s="2" t="s">
        <v>1068</v>
      </c>
      <c r="C1219" s="2" t="s">
        <v>767</v>
      </c>
      <c r="E1219" s="2" t="s">
        <v>280</v>
      </c>
      <c r="F1219" s="2" t="s">
        <v>1069</v>
      </c>
      <c r="G1219" s="2" t="s">
        <v>1092</v>
      </c>
      <c r="H1219" s="2">
        <v>2</v>
      </c>
      <c r="I1219" s="2" t="s">
        <v>1093</v>
      </c>
      <c r="J1219" s="2" t="s">
        <v>92</v>
      </c>
      <c r="K1219" s="2">
        <v>2016</v>
      </c>
      <c r="W1219" s="5" t="str" cm="1">
        <f t="array" ref="W1219">_xlfn.TEXTJOIN(", ",TRUE, IF(COUNTIF(G1219,"*"&amp;Afferenti!$A$1:'Afferenti'!$A$46&amp;"*"), Afferenti!$A$1:'Afferenti'!$A$46, ""))</f>
        <v>SALVINI</v>
      </c>
    </row>
    <row r="1220" spans="1:23" x14ac:dyDescent="0.2">
      <c r="A1220" s="2" t="s">
        <v>1067</v>
      </c>
      <c r="B1220" s="2" t="s">
        <v>1068</v>
      </c>
      <c r="C1220" s="2" t="s">
        <v>767</v>
      </c>
      <c r="E1220" s="2" t="s">
        <v>280</v>
      </c>
      <c r="F1220" s="2" t="s">
        <v>1069</v>
      </c>
      <c r="G1220" s="2" t="s">
        <v>1094</v>
      </c>
      <c r="H1220" s="2">
        <v>2</v>
      </c>
      <c r="I1220" s="2" t="s">
        <v>1095</v>
      </c>
      <c r="J1220" s="2" t="s">
        <v>92</v>
      </c>
      <c r="K1220" s="2">
        <v>2016</v>
      </c>
      <c r="W1220" s="5" t="str" cm="1">
        <f t="array" ref="W1220">_xlfn.TEXTJOIN(", ",TRUE, IF(COUNTIF(G1220,"*"&amp;Afferenti!$A$1:'Afferenti'!$A$46&amp;"*"), Afferenti!$A$1:'Afferenti'!$A$46, ""))</f>
        <v>SALVINI</v>
      </c>
    </row>
    <row r="1221" spans="1:23" x14ac:dyDescent="0.2">
      <c r="A1221" s="2" t="s">
        <v>1067</v>
      </c>
      <c r="B1221" s="2" t="s">
        <v>1068</v>
      </c>
      <c r="C1221" s="2" t="s">
        <v>767</v>
      </c>
      <c r="E1221" s="2" t="s">
        <v>280</v>
      </c>
      <c r="F1221" s="2" t="s">
        <v>1069</v>
      </c>
      <c r="G1221" s="2" t="s">
        <v>1096</v>
      </c>
      <c r="H1221" s="2">
        <v>2</v>
      </c>
      <c r="I1221" s="2" t="s">
        <v>1097</v>
      </c>
      <c r="J1221" s="2" t="s">
        <v>11</v>
      </c>
      <c r="K1221" s="2">
        <v>2015</v>
      </c>
      <c r="L1221" s="2" t="s">
        <v>1098</v>
      </c>
      <c r="M1221" s="2">
        <v>6</v>
      </c>
      <c r="N1221" s="2">
        <v>73.903999999999996</v>
      </c>
      <c r="O1221" s="2" t="s">
        <v>26</v>
      </c>
      <c r="P1221" s="2">
        <v>19.488</v>
      </c>
      <c r="Q1221" s="2" t="s">
        <v>13</v>
      </c>
      <c r="R1221" s="2">
        <v>5</v>
      </c>
      <c r="S1221" s="2">
        <v>78.13</v>
      </c>
      <c r="T1221" s="2" t="s">
        <v>33</v>
      </c>
      <c r="U1221" s="2">
        <v>10</v>
      </c>
      <c r="V1221" s="2" t="s">
        <v>13</v>
      </c>
      <c r="W1221" s="5" t="str" cm="1">
        <f t="array" ref="W1221">_xlfn.TEXTJOIN(", ",TRUE, IF(COUNTIF(G1221,"*"&amp;Afferenti!$A$1:'Afferenti'!$A$46&amp;"*"), Afferenti!$A$1:'Afferenti'!$A$46, ""))</f>
        <v>SALVINI</v>
      </c>
    </row>
    <row r="1222" spans="1:23" x14ac:dyDescent="0.2">
      <c r="A1222" s="2" t="s">
        <v>1067</v>
      </c>
      <c r="B1222" s="2" t="s">
        <v>1068</v>
      </c>
      <c r="C1222" s="2" t="s">
        <v>767</v>
      </c>
      <c r="E1222" s="2" t="s">
        <v>280</v>
      </c>
      <c r="F1222" s="2" t="s">
        <v>1069</v>
      </c>
      <c r="G1222" s="2" t="s">
        <v>1099</v>
      </c>
      <c r="H1222" s="2">
        <v>2</v>
      </c>
      <c r="I1222" s="2" t="s">
        <v>1100</v>
      </c>
      <c r="J1222" s="2" t="s">
        <v>11</v>
      </c>
      <c r="K1222" s="2">
        <v>2019</v>
      </c>
      <c r="L1222" s="2" t="s">
        <v>1101</v>
      </c>
      <c r="M1222" s="2">
        <v>11</v>
      </c>
      <c r="N1222" s="2">
        <v>35.424999999999997</v>
      </c>
      <c r="O1222" s="2" t="s">
        <v>14</v>
      </c>
      <c r="P1222" s="2">
        <v>22.885999999999999</v>
      </c>
      <c r="Q1222" s="2" t="s">
        <v>13</v>
      </c>
      <c r="R1222" s="2">
        <v>8</v>
      </c>
      <c r="S1222" s="2">
        <v>47.74</v>
      </c>
      <c r="T1222" s="2" t="s">
        <v>14</v>
      </c>
      <c r="U1222" s="2">
        <v>22.655999999999999</v>
      </c>
      <c r="V1222" s="2" t="s">
        <v>13</v>
      </c>
      <c r="W1222" s="5" t="str" cm="1">
        <f t="array" ref="W1222">_xlfn.TEXTJOIN(", ",TRUE, IF(COUNTIF(G1222,"*"&amp;Afferenti!$A$1:'Afferenti'!$A$46&amp;"*"), Afferenti!$A$1:'Afferenti'!$A$46, ""))</f>
        <v>SALVINI</v>
      </c>
    </row>
    <row r="1223" spans="1:23" x14ac:dyDescent="0.2">
      <c r="A1223" s="2" t="s">
        <v>1067</v>
      </c>
      <c r="B1223" s="2" t="s">
        <v>1068</v>
      </c>
      <c r="C1223" s="2" t="s">
        <v>767</v>
      </c>
      <c r="E1223" s="2" t="s">
        <v>280</v>
      </c>
      <c r="F1223" s="2" t="s">
        <v>1069</v>
      </c>
      <c r="G1223" s="2" t="s">
        <v>1102</v>
      </c>
      <c r="H1223" s="2">
        <v>2</v>
      </c>
      <c r="I1223" s="2" t="s">
        <v>1103</v>
      </c>
      <c r="J1223" s="2" t="s">
        <v>92</v>
      </c>
      <c r="K1223" s="2">
        <v>2015</v>
      </c>
      <c r="M1223" s="2">
        <v>19</v>
      </c>
      <c r="N1223" s="2">
        <v>2.1890000000000001</v>
      </c>
      <c r="O1223" s="2" t="s">
        <v>13</v>
      </c>
      <c r="R1223" s="2">
        <v>11</v>
      </c>
      <c r="S1223" s="2">
        <v>4.66</v>
      </c>
      <c r="T1223" s="2" t="s">
        <v>13</v>
      </c>
      <c r="W1223" s="5" t="str" cm="1">
        <f t="array" ref="W1223">_xlfn.TEXTJOIN(", ",TRUE, IF(COUNTIF(G1223,"*"&amp;Afferenti!$A$1:'Afferenti'!$A$46&amp;"*"), Afferenti!$A$1:'Afferenti'!$A$46, ""))</f>
        <v>SALVINI</v>
      </c>
    </row>
    <row r="1224" spans="1:23" x14ac:dyDescent="0.2">
      <c r="A1224" s="2" t="s">
        <v>1067</v>
      </c>
      <c r="B1224" s="2" t="s">
        <v>1068</v>
      </c>
      <c r="C1224" s="2" t="s">
        <v>767</v>
      </c>
      <c r="E1224" s="2" t="s">
        <v>280</v>
      </c>
      <c r="F1224" s="2" t="s">
        <v>1069</v>
      </c>
      <c r="G1224" s="2" t="s">
        <v>1102</v>
      </c>
      <c r="H1224" s="2">
        <v>2</v>
      </c>
      <c r="I1224" s="2" t="s">
        <v>1104</v>
      </c>
      <c r="J1224" s="2" t="s">
        <v>11</v>
      </c>
      <c r="K1224" s="2">
        <v>2015</v>
      </c>
      <c r="L1224" s="2" t="s">
        <v>711</v>
      </c>
      <c r="M1224" s="2">
        <v>24</v>
      </c>
      <c r="N1224" s="2">
        <v>33.015000000000001</v>
      </c>
      <c r="O1224" s="2" t="s">
        <v>14</v>
      </c>
      <c r="P1224" s="2">
        <v>14.69</v>
      </c>
      <c r="Q1224" s="2" t="s">
        <v>13</v>
      </c>
      <c r="R1224" s="2">
        <v>19</v>
      </c>
      <c r="S1224" s="2">
        <v>43.92</v>
      </c>
      <c r="T1224" s="2" t="s">
        <v>14</v>
      </c>
      <c r="U1224" s="2">
        <v>18.207000000000001</v>
      </c>
      <c r="V1224" s="2" t="s">
        <v>13</v>
      </c>
      <c r="W1224" s="5" t="str" cm="1">
        <f t="array" ref="W1224">_xlfn.TEXTJOIN(", ",TRUE, IF(COUNTIF(G1224,"*"&amp;Afferenti!$A$1:'Afferenti'!$A$46&amp;"*"), Afferenti!$A$1:'Afferenti'!$A$46, ""))</f>
        <v>SALVINI</v>
      </c>
    </row>
    <row r="1225" spans="1:23" x14ac:dyDescent="0.2">
      <c r="A1225" s="2" t="s">
        <v>1067</v>
      </c>
      <c r="B1225" s="2" t="s">
        <v>1068</v>
      </c>
      <c r="C1225" s="2" t="s">
        <v>767</v>
      </c>
      <c r="E1225" s="2" t="s">
        <v>280</v>
      </c>
      <c r="F1225" s="2" t="s">
        <v>1069</v>
      </c>
      <c r="G1225" s="2" t="s">
        <v>1102</v>
      </c>
      <c r="H1225" s="2">
        <v>2</v>
      </c>
      <c r="I1225" s="2" t="s">
        <v>1105</v>
      </c>
      <c r="J1225" s="2" t="s">
        <v>92</v>
      </c>
      <c r="K1225" s="2">
        <v>2015</v>
      </c>
      <c r="M1225" s="2">
        <v>2</v>
      </c>
      <c r="N1225" s="2">
        <v>27.995000000000001</v>
      </c>
      <c r="O1225" s="2" t="s">
        <v>14</v>
      </c>
      <c r="R1225" s="2">
        <v>0</v>
      </c>
      <c r="S1225" s="2">
        <v>100</v>
      </c>
      <c r="T1225" s="2" t="s">
        <v>33</v>
      </c>
      <c r="W1225" s="5" t="str" cm="1">
        <f t="array" ref="W1225">_xlfn.TEXTJOIN(", ",TRUE, IF(COUNTIF(G1225,"*"&amp;Afferenti!$A$1:'Afferenti'!$A$46&amp;"*"), Afferenti!$A$1:'Afferenti'!$A$46, ""))</f>
        <v>SALVINI</v>
      </c>
    </row>
    <row r="1226" spans="1:23" x14ac:dyDescent="0.2">
      <c r="A1226" s="2" t="s">
        <v>1067</v>
      </c>
      <c r="B1226" s="2" t="s">
        <v>1068</v>
      </c>
      <c r="C1226" s="2" t="s">
        <v>767</v>
      </c>
      <c r="E1226" s="2" t="s">
        <v>280</v>
      </c>
      <c r="F1226" s="2" t="s">
        <v>1069</v>
      </c>
      <c r="G1226" s="2" t="s">
        <v>1102</v>
      </c>
      <c r="H1226" s="2">
        <v>2</v>
      </c>
      <c r="I1226" s="2" t="s">
        <v>1106</v>
      </c>
      <c r="J1226" s="2" t="s">
        <v>43</v>
      </c>
      <c r="K1226" s="2">
        <v>2019</v>
      </c>
      <c r="W1226" s="5" t="str" cm="1">
        <f t="array" ref="W1226">_xlfn.TEXTJOIN(", ",TRUE, IF(COUNTIF(G1226,"*"&amp;Afferenti!$A$1:'Afferenti'!$A$46&amp;"*"), Afferenti!$A$1:'Afferenti'!$A$46, ""))</f>
        <v>SALVINI</v>
      </c>
    </row>
    <row r="1227" spans="1:23" x14ac:dyDescent="0.2">
      <c r="A1227" s="2" t="s">
        <v>1067</v>
      </c>
      <c r="B1227" s="2" t="s">
        <v>1068</v>
      </c>
      <c r="C1227" s="2" t="s">
        <v>767</v>
      </c>
      <c r="E1227" s="2" t="s">
        <v>280</v>
      </c>
      <c r="F1227" s="2" t="s">
        <v>1069</v>
      </c>
      <c r="G1227" s="2" t="s">
        <v>1102</v>
      </c>
      <c r="H1227" s="2">
        <v>2</v>
      </c>
      <c r="I1227" s="2" t="s">
        <v>1107</v>
      </c>
      <c r="J1227" s="2" t="s">
        <v>11</v>
      </c>
      <c r="K1227" s="2">
        <v>2015</v>
      </c>
      <c r="L1227" s="2" t="s">
        <v>1108</v>
      </c>
      <c r="M1227" s="2">
        <v>75</v>
      </c>
      <c r="N1227" s="2">
        <v>3.7810000000000001</v>
      </c>
      <c r="O1227" s="2" t="s">
        <v>13</v>
      </c>
      <c r="P1227" s="2">
        <v>13.66</v>
      </c>
      <c r="Q1227" s="2" t="s">
        <v>13</v>
      </c>
      <c r="R1227" s="2">
        <v>66</v>
      </c>
      <c r="S1227" s="2">
        <v>6.66</v>
      </c>
      <c r="T1227" s="2" t="s">
        <v>13</v>
      </c>
      <c r="U1227" s="2">
        <v>38.570999999999998</v>
      </c>
      <c r="V1227" s="2" t="s">
        <v>14</v>
      </c>
      <c r="W1227" s="5" t="str" cm="1">
        <f t="array" ref="W1227">_xlfn.TEXTJOIN(", ",TRUE, IF(COUNTIF(G1227,"*"&amp;Afferenti!$A$1:'Afferenti'!$A$46&amp;"*"), Afferenti!$A$1:'Afferenti'!$A$46, ""))</f>
        <v>SALVINI</v>
      </c>
    </row>
    <row r="1228" spans="1:23" x14ac:dyDescent="0.2">
      <c r="A1228" s="2" t="s">
        <v>1067</v>
      </c>
      <c r="B1228" s="2" t="s">
        <v>1068</v>
      </c>
      <c r="C1228" s="2" t="s">
        <v>767</v>
      </c>
      <c r="E1228" s="2" t="s">
        <v>280</v>
      </c>
      <c r="F1228" s="2" t="s">
        <v>1069</v>
      </c>
      <c r="G1228" s="2" t="s">
        <v>1109</v>
      </c>
      <c r="H1228" s="2">
        <v>2</v>
      </c>
      <c r="I1228" s="2" t="s">
        <v>1110</v>
      </c>
      <c r="J1228" s="2" t="s">
        <v>109</v>
      </c>
      <c r="K1228" s="2">
        <v>2016</v>
      </c>
      <c r="L1228" s="2" t="s">
        <v>303</v>
      </c>
      <c r="M1228" s="2">
        <v>4</v>
      </c>
      <c r="N1228" s="2">
        <v>73.944999999999993</v>
      </c>
      <c r="O1228" s="2" t="s">
        <v>26</v>
      </c>
      <c r="P1228" s="2">
        <v>88.825000000000003</v>
      </c>
      <c r="Q1228" s="2" t="s">
        <v>33</v>
      </c>
      <c r="R1228" s="2">
        <v>3</v>
      </c>
      <c r="S1228" s="2">
        <v>88.75</v>
      </c>
      <c r="T1228" s="2" t="s">
        <v>33</v>
      </c>
      <c r="W1228" s="5" t="str" cm="1">
        <f t="array" ref="W1228">_xlfn.TEXTJOIN(", ",TRUE, IF(COUNTIF(G1228,"*"&amp;Afferenti!$A$1:'Afferenti'!$A$46&amp;"*"), Afferenti!$A$1:'Afferenti'!$A$46, ""))</f>
        <v>SALVINI</v>
      </c>
    </row>
    <row r="1229" spans="1:23" x14ac:dyDescent="0.2">
      <c r="A1229" s="2" t="s">
        <v>1067</v>
      </c>
      <c r="B1229" s="2" t="s">
        <v>1068</v>
      </c>
      <c r="C1229" s="2" t="s">
        <v>767</v>
      </c>
      <c r="E1229" s="2" t="s">
        <v>280</v>
      </c>
      <c r="F1229" s="2" t="s">
        <v>1069</v>
      </c>
      <c r="G1229" s="2" t="s">
        <v>1109</v>
      </c>
      <c r="H1229" s="2">
        <v>2</v>
      </c>
      <c r="I1229" s="2" t="s">
        <v>1111</v>
      </c>
      <c r="J1229" s="2" t="s">
        <v>11</v>
      </c>
      <c r="K1229" s="2">
        <v>2017</v>
      </c>
      <c r="L1229" s="2" t="s">
        <v>1112</v>
      </c>
      <c r="M1229" s="2">
        <v>82</v>
      </c>
      <c r="N1229" s="2">
        <v>2.1659999999999999</v>
      </c>
      <c r="O1229" s="2" t="s">
        <v>13</v>
      </c>
      <c r="P1229" s="2">
        <v>41.57</v>
      </c>
      <c r="Q1229" s="2" t="s">
        <v>14</v>
      </c>
      <c r="R1229" s="2">
        <v>69</v>
      </c>
      <c r="S1229" s="2">
        <v>3.55</v>
      </c>
      <c r="T1229" s="2" t="s">
        <v>13</v>
      </c>
      <c r="U1229" s="2">
        <v>65.909090000000006</v>
      </c>
      <c r="V1229" s="2" t="s">
        <v>26</v>
      </c>
      <c r="W1229" s="5" t="str" cm="1">
        <f t="array" ref="W1229">_xlfn.TEXTJOIN(", ",TRUE, IF(COUNTIF(G1229,"*"&amp;Afferenti!$A$1:'Afferenti'!$A$46&amp;"*"), Afferenti!$A$1:'Afferenti'!$A$46, ""))</f>
        <v>SALVINI</v>
      </c>
    </row>
    <row r="1230" spans="1:23" x14ac:dyDescent="0.2">
      <c r="A1230" s="2" t="s">
        <v>1067</v>
      </c>
      <c r="B1230" s="2" t="s">
        <v>1068</v>
      </c>
      <c r="C1230" s="2" t="s">
        <v>767</v>
      </c>
      <c r="E1230" s="2" t="s">
        <v>280</v>
      </c>
      <c r="F1230" s="2" t="s">
        <v>1069</v>
      </c>
      <c r="G1230" s="2" t="s">
        <v>1113</v>
      </c>
      <c r="H1230" s="2">
        <v>2</v>
      </c>
      <c r="I1230" s="2" t="s">
        <v>1114</v>
      </c>
      <c r="J1230" s="2" t="s">
        <v>43</v>
      </c>
      <c r="K1230" s="2">
        <v>2016</v>
      </c>
      <c r="L1230" s="2" t="s">
        <v>73</v>
      </c>
      <c r="W1230" s="5" t="str" cm="1">
        <f t="array" ref="W1230">_xlfn.TEXTJOIN(", ",TRUE, IF(COUNTIF(G1230,"*"&amp;Afferenti!$A$1:'Afferenti'!$A$46&amp;"*"), Afferenti!$A$1:'Afferenti'!$A$46, ""))</f>
        <v>SALVINI</v>
      </c>
    </row>
    <row r="1231" spans="1:23" x14ac:dyDescent="0.2">
      <c r="A1231" s="2" t="s">
        <v>1067</v>
      </c>
      <c r="B1231" s="2" t="s">
        <v>1068</v>
      </c>
      <c r="C1231" s="2" t="s">
        <v>767</v>
      </c>
      <c r="E1231" s="2" t="s">
        <v>280</v>
      </c>
      <c r="F1231" s="2" t="s">
        <v>1069</v>
      </c>
      <c r="G1231" s="2" t="s">
        <v>1113</v>
      </c>
      <c r="H1231" s="2">
        <v>2</v>
      </c>
      <c r="I1231" s="2" t="s">
        <v>1115</v>
      </c>
      <c r="J1231" s="2" t="s">
        <v>109</v>
      </c>
      <c r="K1231" s="2">
        <v>2016</v>
      </c>
      <c r="W1231" s="5" t="str" cm="1">
        <f t="array" ref="W1231">_xlfn.TEXTJOIN(", ",TRUE, IF(COUNTIF(G1231,"*"&amp;Afferenti!$A$1:'Afferenti'!$A$46&amp;"*"), Afferenti!$A$1:'Afferenti'!$A$46, ""))</f>
        <v>SALVINI</v>
      </c>
    </row>
    <row r="1232" spans="1:23" x14ac:dyDescent="0.2">
      <c r="A1232" s="2" t="s">
        <v>1067</v>
      </c>
      <c r="B1232" s="2" t="s">
        <v>1068</v>
      </c>
      <c r="C1232" s="2" t="s">
        <v>767</v>
      </c>
      <c r="E1232" s="2" t="s">
        <v>280</v>
      </c>
      <c r="F1232" s="2" t="s">
        <v>1069</v>
      </c>
      <c r="G1232" s="2" t="s">
        <v>1116</v>
      </c>
      <c r="H1232" s="2">
        <v>3</v>
      </c>
      <c r="I1232" s="2" t="s">
        <v>1117</v>
      </c>
      <c r="J1232" s="2" t="s">
        <v>109</v>
      </c>
      <c r="K1232" s="2">
        <v>2018</v>
      </c>
      <c r="W1232" s="5" t="str" cm="1">
        <f t="array" ref="W1232">_xlfn.TEXTJOIN(", ",TRUE, IF(COUNTIF(G1232,"*"&amp;Afferenti!$A$1:'Afferenti'!$A$46&amp;"*"), Afferenti!$A$1:'Afferenti'!$A$46, ""))</f>
        <v>SALVINI</v>
      </c>
    </row>
    <row r="1233" spans="1:23" x14ac:dyDescent="0.2">
      <c r="A1233" s="2" t="s">
        <v>1067</v>
      </c>
      <c r="B1233" s="2" t="s">
        <v>1068</v>
      </c>
      <c r="C1233" s="2" t="s">
        <v>767</v>
      </c>
      <c r="E1233" s="2" t="s">
        <v>280</v>
      </c>
      <c r="F1233" s="2" t="s">
        <v>1069</v>
      </c>
      <c r="G1233" s="2" t="s">
        <v>1118</v>
      </c>
      <c r="H1233" s="2">
        <v>3</v>
      </c>
      <c r="I1233" s="2" t="s">
        <v>1119</v>
      </c>
      <c r="J1233" s="2" t="s">
        <v>109</v>
      </c>
      <c r="K1233" s="2">
        <v>2016</v>
      </c>
      <c r="W1233" s="5" t="str" cm="1">
        <f t="array" ref="W1233">_xlfn.TEXTJOIN(", ",TRUE, IF(COUNTIF(G1233,"*"&amp;Afferenti!$A$1:'Afferenti'!$A$46&amp;"*"), Afferenti!$A$1:'Afferenti'!$A$46, ""))</f>
        <v>SALVINI</v>
      </c>
    </row>
    <row r="1234" spans="1:23" x14ac:dyDescent="0.2">
      <c r="A1234" s="2" t="s">
        <v>1067</v>
      </c>
      <c r="B1234" s="2" t="s">
        <v>1068</v>
      </c>
      <c r="C1234" s="2" t="s">
        <v>767</v>
      </c>
      <c r="E1234" s="2" t="s">
        <v>280</v>
      </c>
      <c r="F1234" s="2" t="s">
        <v>1069</v>
      </c>
      <c r="G1234" s="2" t="s">
        <v>1120</v>
      </c>
      <c r="H1234" s="2">
        <v>3</v>
      </c>
      <c r="I1234" s="2" t="s">
        <v>1121</v>
      </c>
      <c r="J1234" s="2" t="s">
        <v>11</v>
      </c>
      <c r="K1234" s="2">
        <v>2019</v>
      </c>
      <c r="L1234" s="2" t="s">
        <v>1073</v>
      </c>
      <c r="M1234" s="2">
        <v>32</v>
      </c>
      <c r="N1234" s="2">
        <v>8.4649999999999999</v>
      </c>
      <c r="O1234" s="2" t="s">
        <v>13</v>
      </c>
      <c r="P1234" s="2">
        <v>21.398</v>
      </c>
      <c r="Q1234" s="2" t="s">
        <v>13</v>
      </c>
      <c r="R1234" s="2">
        <v>27</v>
      </c>
      <c r="S1234" s="2">
        <v>10.3</v>
      </c>
      <c r="T1234" s="2" t="s">
        <v>13</v>
      </c>
      <c r="U1234" s="2">
        <v>58.332999999999998</v>
      </c>
      <c r="V1234" s="2" t="s">
        <v>26</v>
      </c>
      <c r="W1234" s="5" t="str" cm="1">
        <f t="array" ref="W1234">_xlfn.TEXTJOIN(", ",TRUE, IF(COUNTIF(G1234,"*"&amp;Afferenti!$A$1:'Afferenti'!$A$46&amp;"*"), Afferenti!$A$1:'Afferenti'!$A$46, ""))</f>
        <v>SALVINI</v>
      </c>
    </row>
    <row r="1235" spans="1:23" x14ac:dyDescent="0.2">
      <c r="A1235" s="2" t="s">
        <v>1067</v>
      </c>
      <c r="B1235" s="2" t="s">
        <v>1068</v>
      </c>
      <c r="C1235" s="2" t="s">
        <v>767</v>
      </c>
      <c r="E1235" s="2" t="s">
        <v>280</v>
      </c>
      <c r="F1235" s="2" t="s">
        <v>1069</v>
      </c>
      <c r="G1235" s="2" t="s">
        <v>1122</v>
      </c>
      <c r="H1235" s="2">
        <v>3</v>
      </c>
      <c r="I1235" s="2" t="s">
        <v>1123</v>
      </c>
      <c r="J1235" s="2" t="s">
        <v>11</v>
      </c>
      <c r="K1235" s="2">
        <v>2019</v>
      </c>
      <c r="L1235" s="2" t="s">
        <v>1124</v>
      </c>
      <c r="M1235" s="2">
        <v>5</v>
      </c>
      <c r="N1235" s="2">
        <v>18.303999999999998</v>
      </c>
      <c r="O1235" s="2" t="s">
        <v>13</v>
      </c>
      <c r="P1235" s="2">
        <v>66.707999999999998</v>
      </c>
      <c r="Q1235" s="2" t="s">
        <v>26</v>
      </c>
      <c r="W1235" s="5" t="str" cm="1">
        <f t="array" ref="W1235">_xlfn.TEXTJOIN(", ",TRUE, IF(COUNTIF(G1235,"*"&amp;Afferenti!$A$1:'Afferenti'!$A$46&amp;"*"), Afferenti!$A$1:'Afferenti'!$A$46, ""))</f>
        <v>SALVINI</v>
      </c>
    </row>
    <row r="1236" spans="1:23" x14ac:dyDescent="0.2">
      <c r="A1236" s="2" t="s">
        <v>1067</v>
      </c>
      <c r="B1236" s="2" t="s">
        <v>1068</v>
      </c>
      <c r="C1236" s="2" t="s">
        <v>767</v>
      </c>
      <c r="E1236" s="2" t="s">
        <v>280</v>
      </c>
      <c r="F1236" s="2" t="s">
        <v>1069</v>
      </c>
      <c r="G1236" s="2" t="s">
        <v>1125</v>
      </c>
      <c r="H1236" s="2">
        <v>3</v>
      </c>
      <c r="I1236" s="2" t="s">
        <v>1126</v>
      </c>
      <c r="J1236" s="2" t="s">
        <v>11</v>
      </c>
      <c r="K1236" s="2">
        <v>2017</v>
      </c>
      <c r="L1236" s="2" t="s">
        <v>1127</v>
      </c>
      <c r="M1236" s="2">
        <v>13</v>
      </c>
      <c r="N1236" s="2">
        <v>34.377000000000002</v>
      </c>
      <c r="O1236" s="2" t="s">
        <v>14</v>
      </c>
      <c r="P1236" s="2">
        <v>27.898</v>
      </c>
      <c r="Q1236" s="2" t="s">
        <v>14</v>
      </c>
      <c r="R1236" s="2">
        <v>11</v>
      </c>
      <c r="S1236" s="2">
        <v>45.94</v>
      </c>
      <c r="T1236" s="2" t="s">
        <v>14</v>
      </c>
      <c r="U1236" s="2">
        <v>47.704082</v>
      </c>
      <c r="V1236" s="2" t="s">
        <v>14</v>
      </c>
      <c r="W1236" s="5" t="str" cm="1">
        <f t="array" ref="W1236">_xlfn.TEXTJOIN(", ",TRUE, IF(COUNTIF(G1236,"*"&amp;Afferenti!$A$1:'Afferenti'!$A$46&amp;"*"), Afferenti!$A$1:'Afferenti'!$A$46, ""))</f>
        <v>SALVINI</v>
      </c>
    </row>
    <row r="1237" spans="1:23" x14ac:dyDescent="0.2">
      <c r="A1237" s="2" t="s">
        <v>1067</v>
      </c>
      <c r="B1237" s="2" t="s">
        <v>1068</v>
      </c>
      <c r="C1237" s="2" t="s">
        <v>767</v>
      </c>
      <c r="E1237" s="2" t="s">
        <v>280</v>
      </c>
      <c r="F1237" s="2" t="s">
        <v>1069</v>
      </c>
      <c r="G1237" s="2" t="s">
        <v>1128</v>
      </c>
      <c r="H1237" s="2">
        <v>3</v>
      </c>
      <c r="I1237" s="2" t="s">
        <v>1129</v>
      </c>
      <c r="J1237" s="2" t="s">
        <v>11</v>
      </c>
      <c r="K1237" s="2">
        <v>2017</v>
      </c>
      <c r="L1237" s="2" t="s">
        <v>1130</v>
      </c>
      <c r="M1237" s="2">
        <v>55</v>
      </c>
      <c r="N1237" s="2">
        <v>7.085</v>
      </c>
      <c r="O1237" s="2" t="s">
        <v>13</v>
      </c>
      <c r="P1237" s="2">
        <v>36.914999999999999</v>
      </c>
      <c r="Q1237" s="2" t="s">
        <v>14</v>
      </c>
      <c r="R1237" s="2">
        <v>44</v>
      </c>
      <c r="S1237" s="2">
        <v>9.6</v>
      </c>
      <c r="T1237" s="2" t="s">
        <v>13</v>
      </c>
      <c r="U1237" s="2">
        <v>52.77778</v>
      </c>
      <c r="V1237" s="2" t="s">
        <v>26</v>
      </c>
      <c r="W1237" s="5" t="str" cm="1">
        <f t="array" ref="W1237">_xlfn.TEXTJOIN(", ",TRUE, IF(COUNTIF(G1237,"*"&amp;Afferenti!$A$1:'Afferenti'!$A$46&amp;"*"), Afferenti!$A$1:'Afferenti'!$A$46, ""))</f>
        <v>SALVINI</v>
      </c>
    </row>
    <row r="1238" spans="1:23" x14ac:dyDescent="0.2">
      <c r="A1238" s="2" t="s">
        <v>1067</v>
      </c>
      <c r="B1238" s="2" t="s">
        <v>1068</v>
      </c>
      <c r="C1238" s="2" t="s">
        <v>767</v>
      </c>
      <c r="E1238" s="2" t="s">
        <v>280</v>
      </c>
      <c r="F1238" s="2" t="s">
        <v>1069</v>
      </c>
      <c r="G1238" s="2" t="s">
        <v>1131</v>
      </c>
      <c r="H1238" s="2">
        <v>3</v>
      </c>
      <c r="I1238" s="2" t="s">
        <v>1132</v>
      </c>
      <c r="J1238" s="2" t="s">
        <v>43</v>
      </c>
      <c r="K1238" s="2">
        <v>2016</v>
      </c>
      <c r="L1238" s="2" t="s">
        <v>303</v>
      </c>
      <c r="W1238" s="5" t="str" cm="1">
        <f t="array" ref="W1238">_xlfn.TEXTJOIN(", ",TRUE, IF(COUNTIF(G1238,"*"&amp;Afferenti!$A$1:'Afferenti'!$A$46&amp;"*"), Afferenti!$A$1:'Afferenti'!$A$46, ""))</f>
        <v>SALVINI</v>
      </c>
    </row>
    <row r="1239" spans="1:23" x14ac:dyDescent="0.2">
      <c r="A1239" s="2" t="s">
        <v>1067</v>
      </c>
      <c r="B1239" s="2" t="s">
        <v>1068</v>
      </c>
      <c r="C1239" s="2" t="s">
        <v>767</v>
      </c>
      <c r="E1239" s="2" t="s">
        <v>280</v>
      </c>
      <c r="F1239" s="2" t="s">
        <v>1069</v>
      </c>
      <c r="G1239" s="2" t="s">
        <v>1133</v>
      </c>
      <c r="H1239" s="2">
        <v>4</v>
      </c>
      <c r="I1239" s="2" t="s">
        <v>1134</v>
      </c>
      <c r="J1239" s="2" t="s">
        <v>11</v>
      </c>
      <c r="K1239" s="2">
        <v>2017</v>
      </c>
      <c r="L1239" s="2" t="s">
        <v>1079</v>
      </c>
      <c r="M1239" s="2">
        <v>1</v>
      </c>
      <c r="N1239" s="2">
        <v>83.614999999999995</v>
      </c>
      <c r="O1239" s="2" t="s">
        <v>33</v>
      </c>
      <c r="P1239" s="2">
        <v>65.105999999999995</v>
      </c>
      <c r="Q1239" s="2" t="s">
        <v>26</v>
      </c>
      <c r="R1239" s="2">
        <v>1</v>
      </c>
      <c r="S1239" s="2">
        <v>96.47</v>
      </c>
      <c r="T1239" s="2" t="s">
        <v>33</v>
      </c>
      <c r="W1239" s="5" t="str" cm="1">
        <f t="array" ref="W1239">_xlfn.TEXTJOIN(", ",TRUE, IF(COUNTIF(G1239,"*"&amp;Afferenti!$A$1:'Afferenti'!$A$46&amp;"*"), Afferenti!$A$1:'Afferenti'!$A$46, ""))</f>
        <v>SALVINI</v>
      </c>
    </row>
    <row r="1240" spans="1:23" x14ac:dyDescent="0.2">
      <c r="A1240" s="2" t="s">
        <v>1067</v>
      </c>
      <c r="B1240" s="2" t="s">
        <v>1068</v>
      </c>
      <c r="C1240" s="2" t="s">
        <v>767</v>
      </c>
      <c r="E1240" s="2" t="s">
        <v>280</v>
      </c>
      <c r="F1240" s="2" t="s">
        <v>1069</v>
      </c>
      <c r="G1240" s="2" t="s">
        <v>1135</v>
      </c>
      <c r="H1240" s="2">
        <v>4</v>
      </c>
      <c r="I1240" s="2" t="s">
        <v>1136</v>
      </c>
      <c r="J1240" s="2" t="s">
        <v>109</v>
      </c>
      <c r="K1240" s="2">
        <v>2015</v>
      </c>
      <c r="L1240" s="2" t="s">
        <v>303</v>
      </c>
      <c r="M1240" s="2">
        <v>1</v>
      </c>
      <c r="N1240" s="2">
        <v>88.897999999999996</v>
      </c>
      <c r="O1240" s="2" t="s">
        <v>33</v>
      </c>
      <c r="P1240" s="2">
        <v>92.387</v>
      </c>
      <c r="Q1240" s="2" t="s">
        <v>33</v>
      </c>
      <c r="R1240" s="2">
        <v>1</v>
      </c>
      <c r="S1240" s="2">
        <v>97.12</v>
      </c>
      <c r="T1240" s="2" t="s">
        <v>33</v>
      </c>
      <c r="W1240" s="5" t="str" cm="1">
        <f t="array" ref="W1240">_xlfn.TEXTJOIN(", ",TRUE, IF(COUNTIF(G1240,"*"&amp;Afferenti!$A$1:'Afferenti'!$A$46&amp;"*"), Afferenti!$A$1:'Afferenti'!$A$46, ""))</f>
        <v>COLTORTI, SALVINI</v>
      </c>
    </row>
    <row r="1241" spans="1:23" x14ac:dyDescent="0.2">
      <c r="A1241" s="2" t="s">
        <v>1067</v>
      </c>
      <c r="B1241" s="2" t="s">
        <v>1068</v>
      </c>
      <c r="C1241" s="2" t="s">
        <v>767</v>
      </c>
      <c r="E1241" s="2" t="s">
        <v>280</v>
      </c>
      <c r="F1241" s="2" t="s">
        <v>1069</v>
      </c>
      <c r="G1241" s="2" t="s">
        <v>1137</v>
      </c>
      <c r="H1241" s="2">
        <v>4</v>
      </c>
      <c r="I1241" s="2" t="s">
        <v>1138</v>
      </c>
      <c r="J1241" s="2" t="s">
        <v>43</v>
      </c>
      <c r="K1241" s="2">
        <v>2016</v>
      </c>
      <c r="W1241" s="5" t="str" cm="1">
        <f t="array" ref="W1241">_xlfn.TEXTJOIN(", ",TRUE, IF(COUNTIF(G1241,"*"&amp;Afferenti!$A$1:'Afferenti'!$A$46&amp;"*"), Afferenti!$A$1:'Afferenti'!$A$46, ""))</f>
        <v>SALVINI</v>
      </c>
    </row>
    <row r="1242" spans="1:23" x14ac:dyDescent="0.2">
      <c r="A1242" s="2" t="s">
        <v>1067</v>
      </c>
      <c r="B1242" s="2" t="s">
        <v>1068</v>
      </c>
      <c r="C1242" s="2" t="s">
        <v>767</v>
      </c>
      <c r="E1242" s="2" t="s">
        <v>280</v>
      </c>
      <c r="F1242" s="2" t="s">
        <v>1069</v>
      </c>
      <c r="G1242" s="2" t="s">
        <v>1139</v>
      </c>
      <c r="H1242" s="2">
        <v>4</v>
      </c>
      <c r="I1242" s="2" t="s">
        <v>1140</v>
      </c>
      <c r="J1242" s="2" t="s">
        <v>11</v>
      </c>
      <c r="K1242" s="2">
        <v>2018</v>
      </c>
      <c r="L1242" s="2" t="s">
        <v>1141</v>
      </c>
      <c r="M1242" s="2">
        <v>43</v>
      </c>
      <c r="N1242" s="2">
        <v>8.6059999999999999</v>
      </c>
      <c r="O1242" s="2" t="s">
        <v>13</v>
      </c>
      <c r="P1242" s="2">
        <v>17.994</v>
      </c>
      <c r="Q1242" s="2" t="s">
        <v>13</v>
      </c>
      <c r="R1242" s="2">
        <v>37</v>
      </c>
      <c r="S1242" s="2">
        <v>9.4700000000000006</v>
      </c>
      <c r="T1242" s="2" t="s">
        <v>13</v>
      </c>
      <c r="U1242" s="2">
        <v>22.527473000000001</v>
      </c>
      <c r="V1242" s="2" t="s">
        <v>13</v>
      </c>
      <c r="W1242" s="5" t="str" cm="1">
        <f t="array" ref="W1242">_xlfn.TEXTJOIN(", ",TRUE, IF(COUNTIF(G1242,"*"&amp;Afferenti!$A$1:'Afferenti'!$A$46&amp;"*"), Afferenti!$A$1:'Afferenti'!$A$46, ""))</f>
        <v>SALVINI</v>
      </c>
    </row>
    <row r="1243" spans="1:23" x14ac:dyDescent="0.2">
      <c r="A1243" s="2" t="s">
        <v>1067</v>
      </c>
      <c r="B1243" s="2" t="s">
        <v>1068</v>
      </c>
      <c r="C1243" s="2" t="s">
        <v>767</v>
      </c>
      <c r="E1243" s="2" t="s">
        <v>280</v>
      </c>
      <c r="F1243" s="2" t="s">
        <v>1069</v>
      </c>
      <c r="G1243" s="2" t="s">
        <v>306</v>
      </c>
      <c r="H1243" s="2">
        <v>5</v>
      </c>
      <c r="I1243" s="2" t="s">
        <v>307</v>
      </c>
      <c r="J1243" s="2" t="s">
        <v>11</v>
      </c>
      <c r="K1243" s="2">
        <v>2018</v>
      </c>
      <c r="L1243" s="2" t="s">
        <v>303</v>
      </c>
      <c r="M1243" s="2">
        <v>0</v>
      </c>
      <c r="N1243" s="2">
        <v>92.602000000000004</v>
      </c>
      <c r="O1243" s="2" t="s">
        <v>33</v>
      </c>
      <c r="P1243" s="2">
        <v>75.504999999999995</v>
      </c>
      <c r="Q1243" s="2" t="s">
        <v>33</v>
      </c>
      <c r="R1243" s="2">
        <v>0</v>
      </c>
      <c r="S1243" s="2">
        <v>100</v>
      </c>
      <c r="T1243" s="2" t="s">
        <v>33</v>
      </c>
      <c r="W1243" s="5" t="str" cm="1">
        <f t="array" ref="W1243">_xlfn.TEXTJOIN(", ",TRUE, IF(COUNTIF(G1243,"*"&amp;Afferenti!$A$1:'Afferenti'!$A$46&amp;"*"), Afferenti!$A$1:'Afferenti'!$A$46, ""))</f>
        <v>CONTI, SALVINI</v>
      </c>
    </row>
    <row r="1244" spans="1:23" x14ac:dyDescent="0.2">
      <c r="A1244" s="2" t="s">
        <v>1067</v>
      </c>
      <c r="B1244" s="2" t="s">
        <v>1068</v>
      </c>
      <c r="C1244" s="2" t="s">
        <v>767</v>
      </c>
      <c r="E1244" s="2" t="s">
        <v>280</v>
      </c>
      <c r="F1244" s="2" t="s">
        <v>1069</v>
      </c>
      <c r="G1244" s="2" t="s">
        <v>316</v>
      </c>
      <c r="H1244" s="2">
        <v>6</v>
      </c>
      <c r="I1244" s="2" t="s">
        <v>317</v>
      </c>
      <c r="J1244" s="2" t="s">
        <v>43</v>
      </c>
      <c r="K1244" s="2">
        <v>2015</v>
      </c>
      <c r="L1244" s="2" t="s">
        <v>303</v>
      </c>
      <c r="W1244" s="5" t="str" cm="1">
        <f t="array" ref="W1244">_xlfn.TEXTJOIN(", ",TRUE, IF(COUNTIF(G1244,"*"&amp;Afferenti!$A$1:'Afferenti'!$A$46&amp;"*"), Afferenti!$A$1:'Afferenti'!$A$46, ""))</f>
        <v>CONTI, SALVINI</v>
      </c>
    </row>
    <row r="1245" spans="1:23" x14ac:dyDescent="0.2">
      <c r="A1245" s="2" t="s">
        <v>1067</v>
      </c>
      <c r="B1245" s="2" t="s">
        <v>1068</v>
      </c>
      <c r="C1245" s="2" t="s">
        <v>767</v>
      </c>
      <c r="E1245" s="2" t="s">
        <v>280</v>
      </c>
      <c r="F1245" s="2" t="s">
        <v>1069</v>
      </c>
      <c r="G1245" s="2" t="s">
        <v>1142</v>
      </c>
      <c r="H1245" s="2">
        <v>6</v>
      </c>
      <c r="I1245" s="2" t="s">
        <v>1143</v>
      </c>
      <c r="J1245" s="2" t="s">
        <v>43</v>
      </c>
      <c r="K1245" s="2">
        <v>2016</v>
      </c>
      <c r="W1245" s="5" t="str" cm="1">
        <f t="array" ref="W1245">_xlfn.TEXTJOIN(", ",TRUE, IF(COUNTIF(G1245,"*"&amp;Afferenti!$A$1:'Afferenti'!$A$46&amp;"*"), Afferenti!$A$1:'Afferenti'!$A$46, ""))</f>
        <v>SALVINI</v>
      </c>
    </row>
    <row r="1246" spans="1:23" x14ac:dyDescent="0.2">
      <c r="A1246" s="2" t="s">
        <v>1491</v>
      </c>
      <c r="B1246" s="2" t="s">
        <v>1492</v>
      </c>
      <c r="C1246" s="2" t="s">
        <v>1164</v>
      </c>
      <c r="D1246" s="2" t="s">
        <v>1493</v>
      </c>
      <c r="E1246" s="2" t="s">
        <v>280</v>
      </c>
      <c r="F1246" s="2" t="s">
        <v>782</v>
      </c>
      <c r="G1246" s="2" t="s">
        <v>1494</v>
      </c>
      <c r="H1246" s="2">
        <v>1</v>
      </c>
      <c r="I1246" s="2" t="s">
        <v>1495</v>
      </c>
      <c r="J1246" s="2" t="s">
        <v>92</v>
      </c>
      <c r="K1246" s="2">
        <v>2018</v>
      </c>
      <c r="M1246" s="2">
        <v>14</v>
      </c>
      <c r="N1246" s="2">
        <v>14.867000000000001</v>
      </c>
      <c r="O1246" s="2" t="s">
        <v>13</v>
      </c>
      <c r="P1246" s="2">
        <v>17.370999999999999</v>
      </c>
      <c r="Q1246" s="2" t="s">
        <v>13</v>
      </c>
      <c r="W1246" s="5" t="str" cm="1">
        <f t="array" ref="W1246">_xlfn.TEXTJOIN(", ",TRUE, IF(COUNTIF(G1246,"*"&amp;Afferenti!$A$1:'Afferenti'!$A$46&amp;"*"), Afferenti!$A$1:'Afferenti'!$A$46, ""))</f>
        <v>TALARICO</v>
      </c>
    </row>
    <row r="1247" spans="1:23" x14ac:dyDescent="0.2">
      <c r="A1247" s="2" t="s">
        <v>1491</v>
      </c>
      <c r="B1247" s="2" t="s">
        <v>1492</v>
      </c>
      <c r="C1247" s="2" t="s">
        <v>1164</v>
      </c>
      <c r="D1247" s="2" t="s">
        <v>1493</v>
      </c>
      <c r="E1247" s="2" t="s">
        <v>280</v>
      </c>
      <c r="F1247" s="2" t="s">
        <v>782</v>
      </c>
      <c r="G1247" s="2" t="s">
        <v>1494</v>
      </c>
      <c r="H1247" s="2">
        <v>1</v>
      </c>
      <c r="I1247" s="2" t="s">
        <v>1496</v>
      </c>
      <c r="J1247" s="2" t="s">
        <v>11</v>
      </c>
      <c r="K1247" s="2">
        <v>2015</v>
      </c>
      <c r="L1247" s="2" t="s">
        <v>1497</v>
      </c>
      <c r="M1247" s="2">
        <v>11</v>
      </c>
      <c r="N1247" s="2">
        <v>53.621000000000002</v>
      </c>
      <c r="O1247" s="2" t="s">
        <v>26</v>
      </c>
      <c r="P1247" s="2">
        <v>20.443000000000001</v>
      </c>
      <c r="Q1247" s="2" t="s">
        <v>13</v>
      </c>
      <c r="R1247" s="2">
        <v>10</v>
      </c>
      <c r="S1247" s="2">
        <v>67.11</v>
      </c>
      <c r="T1247" s="2" t="s">
        <v>26</v>
      </c>
      <c r="U1247" s="2">
        <v>19.837</v>
      </c>
      <c r="V1247" s="2" t="s">
        <v>13</v>
      </c>
      <c r="W1247" s="5" t="str" cm="1">
        <f t="array" ref="W1247">_xlfn.TEXTJOIN(", ",TRUE, IF(COUNTIF(G1247,"*"&amp;Afferenti!$A$1:'Afferenti'!$A$46&amp;"*"), Afferenti!$A$1:'Afferenti'!$A$46, ""))</f>
        <v>TALARICO</v>
      </c>
    </row>
    <row r="1248" spans="1:23" x14ac:dyDescent="0.2">
      <c r="A1248" s="2" t="s">
        <v>1491</v>
      </c>
      <c r="B1248" s="2" t="s">
        <v>1492</v>
      </c>
      <c r="C1248" s="2" t="s">
        <v>1164</v>
      </c>
      <c r="D1248" s="2" t="s">
        <v>1493</v>
      </c>
      <c r="E1248" s="2" t="s">
        <v>280</v>
      </c>
      <c r="F1248" s="2" t="s">
        <v>782</v>
      </c>
      <c r="G1248" s="2" t="s">
        <v>1498</v>
      </c>
      <c r="H1248" s="2">
        <v>2</v>
      </c>
      <c r="I1248" s="2" t="s">
        <v>1499</v>
      </c>
      <c r="J1248" s="2" t="s">
        <v>11</v>
      </c>
      <c r="K1248" s="2">
        <v>2017</v>
      </c>
      <c r="L1248" s="2" t="s">
        <v>1500</v>
      </c>
      <c r="M1248" s="2">
        <v>11</v>
      </c>
      <c r="N1248" s="2">
        <v>54.762</v>
      </c>
      <c r="O1248" s="2" t="s">
        <v>26</v>
      </c>
      <c r="P1248" s="2">
        <v>29.303000000000001</v>
      </c>
      <c r="Q1248" s="2" t="s">
        <v>14</v>
      </c>
      <c r="R1248" s="2">
        <v>10</v>
      </c>
      <c r="S1248" s="2">
        <v>56.08</v>
      </c>
      <c r="T1248" s="2" t="s">
        <v>26</v>
      </c>
      <c r="U1248" s="2">
        <v>28.823530000000002</v>
      </c>
      <c r="V1248" s="2" t="s">
        <v>14</v>
      </c>
      <c r="W1248" s="5" t="str" cm="1">
        <f t="array" ref="W1248">_xlfn.TEXTJOIN(", ",TRUE, IF(COUNTIF(G1248,"*"&amp;Afferenti!$A$1:'Afferenti'!$A$46&amp;"*"), Afferenti!$A$1:'Afferenti'!$A$46, ""))</f>
        <v>TALARICO</v>
      </c>
    </row>
    <row r="1249" spans="1:23" x14ac:dyDescent="0.2">
      <c r="A1249" s="2" t="s">
        <v>1491</v>
      </c>
      <c r="B1249" s="2" t="s">
        <v>1492</v>
      </c>
      <c r="C1249" s="2" t="s">
        <v>1164</v>
      </c>
      <c r="D1249" s="2" t="s">
        <v>1493</v>
      </c>
      <c r="E1249" s="2" t="s">
        <v>280</v>
      </c>
      <c r="F1249" s="2" t="s">
        <v>782</v>
      </c>
      <c r="G1249" s="2" t="s">
        <v>1501</v>
      </c>
      <c r="H1249" s="2">
        <v>2</v>
      </c>
      <c r="I1249" s="2" t="s">
        <v>1502</v>
      </c>
      <c r="J1249" s="2" t="s">
        <v>11</v>
      </c>
      <c r="K1249" s="2">
        <v>2016</v>
      </c>
      <c r="L1249" s="2" t="s">
        <v>1184</v>
      </c>
      <c r="M1249" s="2">
        <v>106</v>
      </c>
      <c r="N1249" s="2">
        <v>5.58</v>
      </c>
      <c r="O1249" s="2" t="s">
        <v>13</v>
      </c>
      <c r="P1249" s="2">
        <v>2E-3</v>
      </c>
      <c r="Q1249" s="2" t="s">
        <v>13</v>
      </c>
      <c r="R1249" s="2">
        <v>93</v>
      </c>
      <c r="S1249" s="2">
        <v>4.38</v>
      </c>
      <c r="T1249" s="2" t="s">
        <v>13</v>
      </c>
      <c r="U1249" s="2">
        <v>2.34375</v>
      </c>
      <c r="V1249" s="2" t="s">
        <v>13</v>
      </c>
      <c r="W1249" s="5" t="str" cm="1">
        <f t="array" ref="W1249">_xlfn.TEXTJOIN(", ",TRUE, IF(COUNTIF(G1249,"*"&amp;Afferenti!$A$1:'Afferenti'!$A$46&amp;"*"), Afferenti!$A$1:'Afferenti'!$A$46, ""))</f>
        <v>TALARICO</v>
      </c>
    </row>
    <row r="1250" spans="1:23" x14ac:dyDescent="0.2">
      <c r="A1250" s="2" t="s">
        <v>1491</v>
      </c>
      <c r="B1250" s="2" t="s">
        <v>1492</v>
      </c>
      <c r="C1250" s="2" t="s">
        <v>1164</v>
      </c>
      <c r="D1250" s="2" t="s">
        <v>1493</v>
      </c>
      <c r="E1250" s="2" t="s">
        <v>280</v>
      </c>
      <c r="F1250" s="2" t="s">
        <v>782</v>
      </c>
      <c r="G1250" s="2" t="s">
        <v>1501</v>
      </c>
      <c r="H1250" s="2">
        <v>2</v>
      </c>
      <c r="I1250" s="2" t="s">
        <v>1503</v>
      </c>
      <c r="J1250" s="2" t="s">
        <v>11</v>
      </c>
      <c r="K1250" s="2">
        <v>2018</v>
      </c>
      <c r="L1250" s="2" t="s">
        <v>1504</v>
      </c>
      <c r="M1250" s="2">
        <v>1</v>
      </c>
      <c r="N1250" s="2">
        <v>85.201999999999998</v>
      </c>
      <c r="O1250" s="2" t="s">
        <v>33</v>
      </c>
      <c r="P1250" s="2">
        <v>31.920999999999999</v>
      </c>
      <c r="Q1250" s="2" t="s">
        <v>14</v>
      </c>
      <c r="R1250" s="2">
        <v>1</v>
      </c>
      <c r="S1250" s="2">
        <v>95.28</v>
      </c>
      <c r="T1250" s="2" t="s">
        <v>33</v>
      </c>
      <c r="U1250" s="2">
        <v>28.826530000000002</v>
      </c>
      <c r="V1250" s="2" t="s">
        <v>14</v>
      </c>
      <c r="W1250" s="5" t="str" cm="1">
        <f t="array" ref="W1250">_xlfn.TEXTJOIN(", ",TRUE, IF(COUNTIF(G1250,"*"&amp;Afferenti!$A$1:'Afferenti'!$A$46&amp;"*"), Afferenti!$A$1:'Afferenti'!$A$46, ""))</f>
        <v>TALARICO</v>
      </c>
    </row>
    <row r="1251" spans="1:23" x14ac:dyDescent="0.2">
      <c r="A1251" s="2" t="s">
        <v>1491</v>
      </c>
      <c r="B1251" s="2" t="s">
        <v>1492</v>
      </c>
      <c r="C1251" s="2" t="s">
        <v>1164</v>
      </c>
      <c r="D1251" s="2" t="s">
        <v>1493</v>
      </c>
      <c r="E1251" s="2" t="s">
        <v>280</v>
      </c>
      <c r="F1251" s="2" t="s">
        <v>782</v>
      </c>
      <c r="G1251" s="2" t="s">
        <v>1505</v>
      </c>
      <c r="H1251" s="2">
        <v>2</v>
      </c>
      <c r="I1251" s="2" t="s">
        <v>1506</v>
      </c>
      <c r="J1251" s="2" t="s">
        <v>11</v>
      </c>
      <c r="K1251" s="2">
        <v>2015</v>
      </c>
      <c r="L1251" s="2" t="s">
        <v>1223</v>
      </c>
      <c r="M1251" s="2">
        <v>5</v>
      </c>
      <c r="N1251" s="2">
        <v>75.896000000000001</v>
      </c>
      <c r="O1251" s="2" t="s">
        <v>33</v>
      </c>
      <c r="P1251" s="2">
        <v>30.748000000000001</v>
      </c>
      <c r="Q1251" s="2" t="s">
        <v>14</v>
      </c>
      <c r="R1251" s="2">
        <v>5</v>
      </c>
      <c r="S1251" s="2">
        <v>81.099999999999994</v>
      </c>
      <c r="T1251" s="2" t="s">
        <v>33</v>
      </c>
      <c r="U1251" s="2">
        <v>22</v>
      </c>
      <c r="V1251" s="2" t="s">
        <v>13</v>
      </c>
      <c r="W1251" s="5" t="str" cm="1">
        <f t="array" ref="W1251">_xlfn.TEXTJOIN(", ",TRUE, IF(COUNTIF(G1251,"*"&amp;Afferenti!$A$1:'Afferenti'!$A$46&amp;"*"), Afferenti!$A$1:'Afferenti'!$A$46, ""))</f>
        <v>TALARICO</v>
      </c>
    </row>
    <row r="1252" spans="1:23" x14ac:dyDescent="0.2">
      <c r="A1252" s="2" t="s">
        <v>1491</v>
      </c>
      <c r="B1252" s="2" t="s">
        <v>1492</v>
      </c>
      <c r="C1252" s="2" t="s">
        <v>1164</v>
      </c>
      <c r="D1252" s="2" t="s">
        <v>1493</v>
      </c>
      <c r="E1252" s="2" t="s">
        <v>280</v>
      </c>
      <c r="F1252" s="2" t="s">
        <v>782</v>
      </c>
      <c r="G1252" s="2" t="s">
        <v>1507</v>
      </c>
      <c r="H1252" s="2">
        <v>2</v>
      </c>
      <c r="I1252" s="2" t="s">
        <v>1508</v>
      </c>
      <c r="J1252" s="2" t="s">
        <v>109</v>
      </c>
      <c r="K1252" s="2">
        <v>2017</v>
      </c>
      <c r="L1252" s="2" t="s">
        <v>298</v>
      </c>
      <c r="W1252" s="5" t="str" cm="1">
        <f t="array" ref="W1252">_xlfn.TEXTJOIN(", ",TRUE, IF(COUNTIF(G1252,"*"&amp;Afferenti!$A$1:'Afferenti'!$A$46&amp;"*"), Afferenti!$A$1:'Afferenti'!$A$46, ""))</f>
        <v>CORNAMUSINI, TALARICO</v>
      </c>
    </row>
    <row r="1253" spans="1:23" x14ac:dyDescent="0.2">
      <c r="A1253" s="2" t="s">
        <v>1491</v>
      </c>
      <c r="B1253" s="2" t="s">
        <v>1492</v>
      </c>
      <c r="C1253" s="2" t="s">
        <v>1164</v>
      </c>
      <c r="D1253" s="2" t="s">
        <v>1493</v>
      </c>
      <c r="E1253" s="2" t="s">
        <v>280</v>
      </c>
      <c r="F1253" s="2" t="s">
        <v>782</v>
      </c>
      <c r="G1253" s="2" t="s">
        <v>1507</v>
      </c>
      <c r="H1253" s="2">
        <v>2</v>
      </c>
      <c r="I1253" s="2" t="s">
        <v>1509</v>
      </c>
      <c r="J1253" s="2" t="s">
        <v>11</v>
      </c>
      <c r="K1253" s="2">
        <v>2017</v>
      </c>
      <c r="L1253" s="2" t="s">
        <v>690</v>
      </c>
      <c r="M1253" s="2">
        <v>19</v>
      </c>
      <c r="N1253" s="2">
        <v>29.690999999999999</v>
      </c>
      <c r="O1253" s="2" t="s">
        <v>14</v>
      </c>
      <c r="P1253" s="2">
        <v>32.741999999999997</v>
      </c>
      <c r="Q1253" s="2" t="s">
        <v>14</v>
      </c>
      <c r="R1253" s="2">
        <v>17</v>
      </c>
      <c r="S1253" s="2">
        <v>26.16</v>
      </c>
      <c r="T1253" s="2" t="s">
        <v>14</v>
      </c>
      <c r="U1253" s="2">
        <v>18.085106</v>
      </c>
      <c r="V1253" s="2" t="s">
        <v>13</v>
      </c>
      <c r="W1253" s="5" t="str" cm="1">
        <f t="array" ref="W1253">_xlfn.TEXTJOIN(", ",TRUE, IF(COUNTIF(G1253,"*"&amp;Afferenti!$A$1:'Afferenti'!$A$46&amp;"*"), Afferenti!$A$1:'Afferenti'!$A$46, ""))</f>
        <v>CORNAMUSINI, TALARICO</v>
      </c>
    </row>
    <row r="1254" spans="1:23" x14ac:dyDescent="0.2">
      <c r="A1254" s="2" t="s">
        <v>1491</v>
      </c>
      <c r="B1254" s="2" t="s">
        <v>1492</v>
      </c>
      <c r="C1254" s="2" t="s">
        <v>1164</v>
      </c>
      <c r="D1254" s="2" t="s">
        <v>1493</v>
      </c>
      <c r="E1254" s="2" t="s">
        <v>280</v>
      </c>
      <c r="F1254" s="2" t="s">
        <v>782</v>
      </c>
      <c r="G1254" s="2" t="s">
        <v>1507</v>
      </c>
      <c r="H1254" s="2">
        <v>2</v>
      </c>
      <c r="I1254" s="2" t="s">
        <v>1510</v>
      </c>
      <c r="J1254" s="2" t="s">
        <v>11</v>
      </c>
      <c r="K1254" s="2">
        <v>2016</v>
      </c>
      <c r="L1254" s="2" t="s">
        <v>1511</v>
      </c>
      <c r="M1254" s="2">
        <v>8</v>
      </c>
      <c r="N1254" s="2">
        <v>59.944000000000003</v>
      </c>
      <c r="O1254" s="2" t="s">
        <v>26</v>
      </c>
      <c r="P1254" s="2">
        <v>0.84599999999999997</v>
      </c>
      <c r="Q1254" s="2" t="s">
        <v>13</v>
      </c>
      <c r="R1254" s="2">
        <v>8</v>
      </c>
      <c r="S1254" s="2">
        <v>69.739999999999995</v>
      </c>
      <c r="T1254" s="2" t="s">
        <v>26</v>
      </c>
      <c r="U1254" s="2">
        <v>9.8404255000000003</v>
      </c>
      <c r="V1254" s="2" t="s">
        <v>13</v>
      </c>
      <c r="W1254" s="5" t="str" cm="1">
        <f t="array" ref="W1254">_xlfn.TEXTJOIN(", ",TRUE, IF(COUNTIF(G1254,"*"&amp;Afferenti!$A$1:'Afferenti'!$A$46&amp;"*"), Afferenti!$A$1:'Afferenti'!$A$46, ""))</f>
        <v>CORNAMUSINI, TALARICO</v>
      </c>
    </row>
    <row r="1255" spans="1:23" x14ac:dyDescent="0.2">
      <c r="A1255" s="2" t="s">
        <v>1491</v>
      </c>
      <c r="B1255" s="2" t="s">
        <v>1492</v>
      </c>
      <c r="C1255" s="2" t="s">
        <v>1164</v>
      </c>
      <c r="D1255" s="2" t="s">
        <v>1493</v>
      </c>
      <c r="E1255" s="2" t="s">
        <v>280</v>
      </c>
      <c r="F1255" s="2" t="s">
        <v>782</v>
      </c>
      <c r="G1255" s="2" t="s">
        <v>1512</v>
      </c>
      <c r="H1255" s="2">
        <v>3</v>
      </c>
      <c r="I1255" s="2" t="s">
        <v>1513</v>
      </c>
      <c r="J1255" s="2" t="s">
        <v>43</v>
      </c>
      <c r="K1255" s="2">
        <v>2019</v>
      </c>
      <c r="W1255" s="5" t="str" cm="1">
        <f t="array" ref="W1255">_xlfn.TEXTJOIN(", ",TRUE, IF(COUNTIF(G1255,"*"&amp;Afferenti!$A$1:'Afferenti'!$A$46&amp;"*"), Afferenti!$A$1:'Afferenti'!$A$46, ""))</f>
        <v>TALARICO</v>
      </c>
    </row>
    <row r="1256" spans="1:23" x14ac:dyDescent="0.2">
      <c r="A1256" s="2" t="s">
        <v>1491</v>
      </c>
      <c r="B1256" s="2" t="s">
        <v>1492</v>
      </c>
      <c r="C1256" s="2" t="s">
        <v>1164</v>
      </c>
      <c r="D1256" s="2" t="s">
        <v>1493</v>
      </c>
      <c r="E1256" s="2" t="s">
        <v>280</v>
      </c>
      <c r="F1256" s="2" t="s">
        <v>782</v>
      </c>
      <c r="G1256" s="2" t="s">
        <v>1512</v>
      </c>
      <c r="H1256" s="2">
        <v>3</v>
      </c>
      <c r="I1256" s="2" t="s">
        <v>1514</v>
      </c>
      <c r="J1256" s="2" t="s">
        <v>43</v>
      </c>
      <c r="K1256" s="2">
        <v>2019</v>
      </c>
      <c r="L1256" s="2" t="s">
        <v>1515</v>
      </c>
      <c r="W1256" s="5" t="str" cm="1">
        <f t="array" ref="W1256">_xlfn.TEXTJOIN(", ",TRUE, IF(COUNTIF(G1256,"*"&amp;Afferenti!$A$1:'Afferenti'!$A$46&amp;"*"), Afferenti!$A$1:'Afferenti'!$A$46, ""))</f>
        <v>TALARICO</v>
      </c>
    </row>
    <row r="1257" spans="1:23" x14ac:dyDescent="0.2">
      <c r="A1257" s="2" t="s">
        <v>1491</v>
      </c>
      <c r="B1257" s="2" t="s">
        <v>1492</v>
      </c>
      <c r="C1257" s="2" t="s">
        <v>1164</v>
      </c>
      <c r="D1257" s="2" t="s">
        <v>1493</v>
      </c>
      <c r="E1257" s="2" t="s">
        <v>280</v>
      </c>
      <c r="F1257" s="2" t="s">
        <v>782</v>
      </c>
      <c r="G1257" s="2" t="s">
        <v>1516</v>
      </c>
      <c r="H1257" s="2">
        <v>3</v>
      </c>
      <c r="I1257" s="2" t="s">
        <v>1517</v>
      </c>
      <c r="J1257" s="2" t="s">
        <v>11</v>
      </c>
      <c r="K1257" s="2">
        <v>2018</v>
      </c>
      <c r="L1257" s="2" t="s">
        <v>783</v>
      </c>
      <c r="M1257" s="2">
        <v>7</v>
      </c>
      <c r="N1257" s="2">
        <v>55.283999999999999</v>
      </c>
      <c r="O1257" s="2" t="s">
        <v>26</v>
      </c>
      <c r="P1257" s="2">
        <v>12.451000000000001</v>
      </c>
      <c r="Q1257" s="2" t="s">
        <v>13</v>
      </c>
      <c r="R1257" s="2">
        <v>6</v>
      </c>
      <c r="S1257" s="2">
        <v>70.87</v>
      </c>
      <c r="T1257" s="2" t="s">
        <v>26</v>
      </c>
      <c r="U1257" s="2">
        <v>8.6206890000000005</v>
      </c>
      <c r="V1257" s="2" t="s">
        <v>13</v>
      </c>
      <c r="W1257" s="5" t="str" cm="1">
        <f t="array" ref="W1257">_xlfn.TEXTJOIN(", ",TRUE, IF(COUNTIF(G1257,"*"&amp;Afferenti!$A$1:'Afferenti'!$A$46&amp;"*"), Afferenti!$A$1:'Afferenti'!$A$46, ""))</f>
        <v>TALARICO</v>
      </c>
    </row>
    <row r="1258" spans="1:23" x14ac:dyDescent="0.2">
      <c r="A1258" s="2" t="s">
        <v>1491</v>
      </c>
      <c r="B1258" s="2" t="s">
        <v>1492</v>
      </c>
      <c r="C1258" s="2" t="s">
        <v>1164</v>
      </c>
      <c r="D1258" s="2" t="s">
        <v>1493</v>
      </c>
      <c r="E1258" s="2" t="s">
        <v>280</v>
      </c>
      <c r="F1258" s="2" t="s">
        <v>782</v>
      </c>
      <c r="G1258" s="2" t="s">
        <v>1518</v>
      </c>
      <c r="H1258" s="2">
        <v>3</v>
      </c>
      <c r="I1258" s="2" t="s">
        <v>1519</v>
      </c>
      <c r="J1258" s="2" t="s">
        <v>109</v>
      </c>
      <c r="K1258" s="2">
        <v>2019</v>
      </c>
      <c r="W1258" s="5" t="str" cm="1">
        <f t="array" ref="W1258">_xlfn.TEXTJOIN(", ",TRUE, IF(COUNTIF(G1258,"*"&amp;Afferenti!$A$1:'Afferenti'!$A$46&amp;"*"), Afferenti!$A$1:'Afferenti'!$A$46, ""))</f>
        <v>TALARICO</v>
      </c>
    </row>
    <row r="1259" spans="1:23" x14ac:dyDescent="0.2">
      <c r="A1259" s="2" t="s">
        <v>1491</v>
      </c>
      <c r="B1259" s="2" t="s">
        <v>1492</v>
      </c>
      <c r="C1259" s="2" t="s">
        <v>1164</v>
      </c>
      <c r="D1259" s="2" t="s">
        <v>1493</v>
      </c>
      <c r="E1259" s="2" t="s">
        <v>280</v>
      </c>
      <c r="F1259" s="2" t="s">
        <v>782</v>
      </c>
      <c r="G1259" s="2" t="s">
        <v>1520</v>
      </c>
      <c r="H1259" s="2">
        <v>3</v>
      </c>
      <c r="I1259" s="2" t="s">
        <v>1521</v>
      </c>
      <c r="J1259" s="2" t="s">
        <v>43</v>
      </c>
      <c r="K1259" s="2">
        <v>2019</v>
      </c>
      <c r="W1259" s="5" t="str" cm="1">
        <f t="array" ref="W1259">_xlfn.TEXTJOIN(", ",TRUE, IF(COUNTIF(G1259,"*"&amp;Afferenti!$A$1:'Afferenti'!$A$46&amp;"*"), Afferenti!$A$1:'Afferenti'!$A$46, ""))</f>
        <v>CORNAMUSINI, TALARICO</v>
      </c>
    </row>
    <row r="1260" spans="1:23" x14ac:dyDescent="0.2">
      <c r="A1260" s="2" t="s">
        <v>1491</v>
      </c>
      <c r="B1260" s="2" t="s">
        <v>1492</v>
      </c>
      <c r="C1260" s="2" t="s">
        <v>1164</v>
      </c>
      <c r="D1260" s="2" t="s">
        <v>1493</v>
      </c>
      <c r="E1260" s="2" t="s">
        <v>280</v>
      </c>
      <c r="F1260" s="2" t="s">
        <v>782</v>
      </c>
      <c r="G1260" s="2" t="s">
        <v>1520</v>
      </c>
      <c r="H1260" s="2">
        <v>3</v>
      </c>
      <c r="I1260" s="2" t="s">
        <v>1522</v>
      </c>
      <c r="J1260" s="2" t="s">
        <v>43</v>
      </c>
      <c r="K1260" s="2">
        <v>2019</v>
      </c>
      <c r="W1260" s="5" t="str" cm="1">
        <f t="array" ref="W1260">_xlfn.TEXTJOIN(", ",TRUE, IF(COUNTIF(G1260,"*"&amp;Afferenti!$A$1:'Afferenti'!$A$46&amp;"*"), Afferenti!$A$1:'Afferenti'!$A$46, ""))</f>
        <v>CORNAMUSINI, TALARICO</v>
      </c>
    </row>
    <row r="1261" spans="1:23" x14ac:dyDescent="0.2">
      <c r="A1261" s="2" t="s">
        <v>1491</v>
      </c>
      <c r="B1261" s="2" t="s">
        <v>1492</v>
      </c>
      <c r="C1261" s="2" t="s">
        <v>1164</v>
      </c>
      <c r="D1261" s="2" t="s">
        <v>1493</v>
      </c>
      <c r="E1261" s="2" t="s">
        <v>280</v>
      </c>
      <c r="F1261" s="2" t="s">
        <v>782</v>
      </c>
      <c r="G1261" s="2" t="s">
        <v>1523</v>
      </c>
      <c r="H1261" s="2">
        <v>3</v>
      </c>
      <c r="I1261" s="2" t="s">
        <v>1524</v>
      </c>
      <c r="J1261" s="2" t="s">
        <v>11</v>
      </c>
      <c r="K1261" s="2">
        <v>2018</v>
      </c>
      <c r="L1261" s="2" t="s">
        <v>35</v>
      </c>
      <c r="M1261" s="2">
        <v>11</v>
      </c>
      <c r="N1261" s="2">
        <v>44.720999999999997</v>
      </c>
      <c r="O1261" s="2" t="s">
        <v>14</v>
      </c>
      <c r="P1261" s="2">
        <v>28.077000000000002</v>
      </c>
      <c r="Q1261" s="2" t="s">
        <v>14</v>
      </c>
      <c r="R1261" s="2">
        <v>10</v>
      </c>
      <c r="S1261" s="2">
        <v>49.49</v>
      </c>
      <c r="T1261" s="2" t="s">
        <v>14</v>
      </c>
      <c r="U1261" s="2">
        <v>39.880949999999999</v>
      </c>
      <c r="V1261" s="2" t="s">
        <v>14</v>
      </c>
      <c r="W1261" s="5" t="str" cm="1">
        <f t="array" ref="W1261">_xlfn.TEXTJOIN(", ",TRUE, IF(COUNTIF(G1261,"*"&amp;Afferenti!$A$1:'Afferenti'!$A$46&amp;"*"), Afferenti!$A$1:'Afferenti'!$A$46, ""))</f>
        <v>CORNAMUSINI, TALARICO</v>
      </c>
    </row>
    <row r="1262" spans="1:23" x14ac:dyDescent="0.2">
      <c r="A1262" s="2" t="s">
        <v>1491</v>
      </c>
      <c r="B1262" s="2" t="s">
        <v>1492</v>
      </c>
      <c r="C1262" s="2" t="s">
        <v>1164</v>
      </c>
      <c r="D1262" s="2" t="s">
        <v>1493</v>
      </c>
      <c r="E1262" s="2" t="s">
        <v>280</v>
      </c>
      <c r="F1262" s="2" t="s">
        <v>782</v>
      </c>
      <c r="G1262" s="2" t="s">
        <v>1525</v>
      </c>
      <c r="H1262" s="2">
        <v>3</v>
      </c>
      <c r="I1262" s="2" t="s">
        <v>1526</v>
      </c>
      <c r="J1262" s="2" t="s">
        <v>72</v>
      </c>
      <c r="K1262" s="2">
        <v>2016</v>
      </c>
      <c r="L1262" s="2" t="s">
        <v>303</v>
      </c>
      <c r="W1262" s="5" t="str" cm="1">
        <f t="array" ref="W1262">_xlfn.TEXTJOIN(", ",TRUE, IF(COUNTIF(G1262,"*"&amp;Afferenti!$A$1:'Afferenti'!$A$46&amp;"*"), Afferenti!$A$1:'Afferenti'!$A$46, ""))</f>
        <v>CORNAMUSINI, TALARICO</v>
      </c>
    </row>
    <row r="1263" spans="1:23" x14ac:dyDescent="0.2">
      <c r="A1263" s="2" t="s">
        <v>1491</v>
      </c>
      <c r="B1263" s="2" t="s">
        <v>1492</v>
      </c>
      <c r="C1263" s="2" t="s">
        <v>1164</v>
      </c>
      <c r="D1263" s="2" t="s">
        <v>1493</v>
      </c>
      <c r="E1263" s="2" t="s">
        <v>280</v>
      </c>
      <c r="F1263" s="2" t="s">
        <v>782</v>
      </c>
      <c r="G1263" s="2" t="s">
        <v>1527</v>
      </c>
      <c r="H1263" s="2">
        <v>4</v>
      </c>
      <c r="I1263" s="2" t="s">
        <v>1528</v>
      </c>
      <c r="J1263" s="2" t="s">
        <v>43</v>
      </c>
      <c r="K1263" s="2">
        <v>2018</v>
      </c>
      <c r="W1263" s="5" t="str" cm="1">
        <f t="array" ref="W1263">_xlfn.TEXTJOIN(", ",TRUE, IF(COUNTIF(G1263,"*"&amp;Afferenti!$A$1:'Afferenti'!$A$46&amp;"*"), Afferenti!$A$1:'Afferenti'!$A$46, ""))</f>
        <v>CORNAMUSINI, TALARICO</v>
      </c>
    </row>
    <row r="1264" spans="1:23" x14ac:dyDescent="0.2">
      <c r="A1264" s="2" t="s">
        <v>1491</v>
      </c>
      <c r="B1264" s="2" t="s">
        <v>1492</v>
      </c>
      <c r="C1264" s="2" t="s">
        <v>1164</v>
      </c>
      <c r="D1264" s="2" t="s">
        <v>1493</v>
      </c>
      <c r="E1264" s="2" t="s">
        <v>280</v>
      </c>
      <c r="F1264" s="2" t="s">
        <v>782</v>
      </c>
      <c r="G1264" s="2" t="s">
        <v>1527</v>
      </c>
      <c r="H1264" s="2">
        <v>4</v>
      </c>
      <c r="I1264" s="2" t="s">
        <v>1529</v>
      </c>
      <c r="J1264" s="2" t="s">
        <v>43</v>
      </c>
      <c r="K1264" s="2">
        <v>2019</v>
      </c>
      <c r="W1264" s="5" t="str" cm="1">
        <f t="array" ref="W1264">_xlfn.TEXTJOIN(", ",TRUE, IF(COUNTIF(G1264,"*"&amp;Afferenti!$A$1:'Afferenti'!$A$46&amp;"*"), Afferenti!$A$1:'Afferenti'!$A$46, ""))</f>
        <v>CORNAMUSINI, TALARICO</v>
      </c>
    </row>
    <row r="1265" spans="1:23" x14ac:dyDescent="0.2">
      <c r="A1265" s="2" t="s">
        <v>1491</v>
      </c>
      <c r="B1265" s="2" t="s">
        <v>1492</v>
      </c>
      <c r="C1265" s="2" t="s">
        <v>1164</v>
      </c>
      <c r="D1265" s="2" t="s">
        <v>1493</v>
      </c>
      <c r="E1265" s="2" t="s">
        <v>280</v>
      </c>
      <c r="F1265" s="2" t="s">
        <v>782</v>
      </c>
      <c r="G1265" s="2" t="s">
        <v>1530</v>
      </c>
      <c r="H1265" s="2">
        <v>4</v>
      </c>
      <c r="I1265" s="2" t="s">
        <v>1531</v>
      </c>
      <c r="J1265" s="2" t="s">
        <v>43</v>
      </c>
      <c r="K1265" s="2">
        <v>2019</v>
      </c>
      <c r="W1265" s="5" t="str" cm="1">
        <f t="array" ref="W1265">_xlfn.TEXTJOIN(", ",TRUE, IF(COUNTIF(G1265,"*"&amp;Afferenti!$A$1:'Afferenti'!$A$46&amp;"*"), Afferenti!$A$1:'Afferenti'!$A$46, ""))</f>
        <v>CORNAMUSINI, TALARICO</v>
      </c>
    </row>
    <row r="1266" spans="1:23" x14ac:dyDescent="0.2">
      <c r="A1266" s="2" t="s">
        <v>1491</v>
      </c>
      <c r="B1266" s="2" t="s">
        <v>1492</v>
      </c>
      <c r="C1266" s="2" t="s">
        <v>1164</v>
      </c>
      <c r="D1266" s="2" t="s">
        <v>1493</v>
      </c>
      <c r="E1266" s="2" t="s">
        <v>280</v>
      </c>
      <c r="F1266" s="2" t="s">
        <v>782</v>
      </c>
      <c r="G1266" s="2" t="s">
        <v>1530</v>
      </c>
      <c r="H1266" s="2">
        <v>4</v>
      </c>
      <c r="I1266" s="2" t="s">
        <v>1532</v>
      </c>
      <c r="J1266" s="2" t="s">
        <v>43</v>
      </c>
      <c r="K1266" s="2">
        <v>2019</v>
      </c>
      <c r="W1266" s="5" t="str" cm="1">
        <f t="array" ref="W1266">_xlfn.TEXTJOIN(", ",TRUE, IF(COUNTIF(G1266,"*"&amp;Afferenti!$A$1:'Afferenti'!$A$46&amp;"*"), Afferenti!$A$1:'Afferenti'!$A$46, ""))</f>
        <v>CORNAMUSINI, TALARICO</v>
      </c>
    </row>
    <row r="1267" spans="1:23" x14ac:dyDescent="0.2">
      <c r="A1267" s="2" t="s">
        <v>1491</v>
      </c>
      <c r="B1267" s="2" t="s">
        <v>1492</v>
      </c>
      <c r="C1267" s="2" t="s">
        <v>1164</v>
      </c>
      <c r="D1267" s="2" t="s">
        <v>1493</v>
      </c>
      <c r="E1267" s="2" t="s">
        <v>280</v>
      </c>
      <c r="F1267" s="2" t="s">
        <v>782</v>
      </c>
      <c r="G1267" s="2" t="s">
        <v>1533</v>
      </c>
      <c r="H1267" s="2">
        <v>4</v>
      </c>
      <c r="I1267" s="2" t="s">
        <v>1534</v>
      </c>
      <c r="J1267" s="2" t="s">
        <v>43</v>
      </c>
      <c r="K1267" s="2">
        <v>2019</v>
      </c>
      <c r="W1267" s="5" t="str" cm="1">
        <f t="array" ref="W1267">_xlfn.TEXTJOIN(", ",TRUE, IF(COUNTIF(G1267,"*"&amp;Afferenti!$A$1:'Afferenti'!$A$46&amp;"*"), Afferenti!$A$1:'Afferenti'!$A$46, ""))</f>
        <v>CORNAMUSINI, TALARICO</v>
      </c>
    </row>
    <row r="1268" spans="1:23" x14ac:dyDescent="0.2">
      <c r="A1268" s="2" t="s">
        <v>1491</v>
      </c>
      <c r="B1268" s="2" t="s">
        <v>1492</v>
      </c>
      <c r="C1268" s="2" t="s">
        <v>1164</v>
      </c>
      <c r="D1268" s="2" t="s">
        <v>1493</v>
      </c>
      <c r="E1268" s="2" t="s">
        <v>280</v>
      </c>
      <c r="F1268" s="2" t="s">
        <v>782</v>
      </c>
      <c r="G1268" s="2" t="s">
        <v>1533</v>
      </c>
      <c r="H1268" s="2">
        <v>4</v>
      </c>
      <c r="I1268" s="2" t="s">
        <v>1535</v>
      </c>
      <c r="J1268" s="2" t="s">
        <v>43</v>
      </c>
      <c r="K1268" s="2">
        <v>2019</v>
      </c>
      <c r="W1268" s="5" t="str" cm="1">
        <f t="array" ref="W1268">_xlfn.TEXTJOIN(", ",TRUE, IF(COUNTIF(G1268,"*"&amp;Afferenti!$A$1:'Afferenti'!$A$46&amp;"*"), Afferenti!$A$1:'Afferenti'!$A$46, ""))</f>
        <v>CORNAMUSINI, TALARICO</v>
      </c>
    </row>
    <row r="1269" spans="1:23" x14ac:dyDescent="0.2">
      <c r="A1269" s="2" t="s">
        <v>1491</v>
      </c>
      <c r="B1269" s="2" t="s">
        <v>1492</v>
      </c>
      <c r="C1269" s="2" t="s">
        <v>1164</v>
      </c>
      <c r="D1269" s="2" t="s">
        <v>1493</v>
      </c>
      <c r="E1269" s="2" t="s">
        <v>280</v>
      </c>
      <c r="F1269" s="2" t="s">
        <v>782</v>
      </c>
      <c r="G1269" s="2" t="s">
        <v>1533</v>
      </c>
      <c r="H1269" s="2">
        <v>4</v>
      </c>
      <c r="I1269" s="2" t="s">
        <v>1536</v>
      </c>
      <c r="J1269" s="2" t="s">
        <v>43</v>
      </c>
      <c r="K1269" s="2">
        <v>2019</v>
      </c>
      <c r="W1269" s="5" t="str" cm="1">
        <f t="array" ref="W1269">_xlfn.TEXTJOIN(", ",TRUE, IF(COUNTIF(G1269,"*"&amp;Afferenti!$A$1:'Afferenti'!$A$46&amp;"*"), Afferenti!$A$1:'Afferenti'!$A$46, ""))</f>
        <v>CORNAMUSINI, TALARICO</v>
      </c>
    </row>
    <row r="1270" spans="1:23" x14ac:dyDescent="0.2">
      <c r="A1270" s="2" t="s">
        <v>1491</v>
      </c>
      <c r="B1270" s="2" t="s">
        <v>1492</v>
      </c>
      <c r="C1270" s="2" t="s">
        <v>1164</v>
      </c>
      <c r="D1270" s="2" t="s">
        <v>1493</v>
      </c>
      <c r="E1270" s="2" t="s">
        <v>280</v>
      </c>
      <c r="F1270" s="2" t="s">
        <v>782</v>
      </c>
      <c r="G1270" s="2" t="s">
        <v>1537</v>
      </c>
      <c r="H1270" s="2">
        <v>5</v>
      </c>
      <c r="I1270" s="2" t="s">
        <v>1538</v>
      </c>
      <c r="J1270" s="2" t="s">
        <v>43</v>
      </c>
      <c r="K1270" s="2">
        <v>2018</v>
      </c>
      <c r="W1270" s="5" t="str" cm="1">
        <f t="array" ref="W1270">_xlfn.TEXTJOIN(", ",TRUE, IF(COUNTIF(G1270,"*"&amp;Afferenti!$A$1:'Afferenti'!$A$46&amp;"*"), Afferenti!$A$1:'Afferenti'!$A$46, ""))</f>
        <v>CORNAMUSINI, TALARICO</v>
      </c>
    </row>
    <row r="1271" spans="1:23" x14ac:dyDescent="0.2">
      <c r="A1271" s="2" t="s">
        <v>1491</v>
      </c>
      <c r="B1271" s="2" t="s">
        <v>1492</v>
      </c>
      <c r="C1271" s="2" t="s">
        <v>1164</v>
      </c>
      <c r="D1271" s="2" t="s">
        <v>1493</v>
      </c>
      <c r="E1271" s="2" t="s">
        <v>280</v>
      </c>
      <c r="F1271" s="2" t="s">
        <v>782</v>
      </c>
      <c r="G1271" s="2" t="s">
        <v>1537</v>
      </c>
      <c r="H1271" s="2">
        <v>5</v>
      </c>
      <c r="I1271" s="2" t="s">
        <v>1539</v>
      </c>
      <c r="J1271" s="2" t="s">
        <v>43</v>
      </c>
      <c r="K1271" s="2">
        <v>2018</v>
      </c>
      <c r="W1271" s="5" t="str" cm="1">
        <f t="array" ref="W1271">_xlfn.TEXTJOIN(", ",TRUE, IF(COUNTIF(G1271,"*"&amp;Afferenti!$A$1:'Afferenti'!$A$46&amp;"*"), Afferenti!$A$1:'Afferenti'!$A$46, ""))</f>
        <v>CORNAMUSINI, TALARICO</v>
      </c>
    </row>
    <row r="1272" spans="1:23" x14ac:dyDescent="0.2">
      <c r="A1272" s="2" t="s">
        <v>1491</v>
      </c>
      <c r="B1272" s="2" t="s">
        <v>1492</v>
      </c>
      <c r="C1272" s="2" t="s">
        <v>1164</v>
      </c>
      <c r="D1272" s="2" t="s">
        <v>1493</v>
      </c>
      <c r="E1272" s="2" t="s">
        <v>280</v>
      </c>
      <c r="F1272" s="2" t="s">
        <v>782</v>
      </c>
      <c r="G1272" s="2" t="s">
        <v>1537</v>
      </c>
      <c r="H1272" s="2">
        <v>5</v>
      </c>
      <c r="I1272" s="2" t="s">
        <v>1540</v>
      </c>
      <c r="J1272" s="2" t="s">
        <v>11</v>
      </c>
      <c r="K1272" s="2">
        <v>2018</v>
      </c>
      <c r="L1272" s="2" t="s">
        <v>690</v>
      </c>
      <c r="M1272" s="2">
        <v>6</v>
      </c>
      <c r="N1272" s="2">
        <v>59.343000000000004</v>
      </c>
      <c r="O1272" s="2" t="s">
        <v>26</v>
      </c>
      <c r="P1272" s="2">
        <v>29.516999999999999</v>
      </c>
      <c r="Q1272" s="2" t="s">
        <v>14</v>
      </c>
      <c r="R1272" s="2">
        <v>6</v>
      </c>
      <c r="S1272" s="2">
        <v>53.15</v>
      </c>
      <c r="T1272" s="2" t="s">
        <v>26</v>
      </c>
      <c r="U1272" s="2">
        <v>7.4468082999999998</v>
      </c>
      <c r="V1272" s="2" t="s">
        <v>13</v>
      </c>
      <c r="W1272" s="5" t="str" cm="1">
        <f t="array" ref="W1272">_xlfn.TEXTJOIN(", ",TRUE, IF(COUNTIF(G1272,"*"&amp;Afferenti!$A$1:'Afferenti'!$A$46&amp;"*"), Afferenti!$A$1:'Afferenti'!$A$46, ""))</f>
        <v>CORNAMUSINI, TALARICO</v>
      </c>
    </row>
    <row r="1273" spans="1:23" x14ac:dyDescent="0.2">
      <c r="A1273" s="2" t="s">
        <v>1491</v>
      </c>
      <c r="B1273" s="2" t="s">
        <v>1492</v>
      </c>
      <c r="C1273" s="2" t="s">
        <v>1164</v>
      </c>
      <c r="D1273" s="2" t="s">
        <v>1493</v>
      </c>
      <c r="E1273" s="2" t="s">
        <v>280</v>
      </c>
      <c r="F1273" s="2" t="s">
        <v>782</v>
      </c>
      <c r="G1273" s="2" t="s">
        <v>312</v>
      </c>
      <c r="H1273" s="2">
        <v>5</v>
      </c>
      <c r="I1273" s="2" t="s">
        <v>313</v>
      </c>
      <c r="J1273" s="2" t="s">
        <v>43</v>
      </c>
      <c r="K1273" s="2">
        <v>2019</v>
      </c>
      <c r="W1273" s="5" t="str" cm="1">
        <f t="array" ref="W1273">_xlfn.TEXTJOIN(", ",TRUE, IF(COUNTIF(G1273,"*"&amp;Afferenti!$A$1:'Afferenti'!$A$46&amp;"*"), Afferenti!$A$1:'Afferenti'!$A$46, ""))</f>
        <v>CONTI, CORNAMUSINI, TALARICO</v>
      </c>
    </row>
    <row r="1274" spans="1:23" x14ac:dyDescent="0.2">
      <c r="A1274" s="2" t="s">
        <v>1491</v>
      </c>
      <c r="B1274" s="2" t="s">
        <v>1492</v>
      </c>
      <c r="C1274" s="2" t="s">
        <v>1164</v>
      </c>
      <c r="D1274" s="2" t="s">
        <v>1493</v>
      </c>
      <c r="E1274" s="2" t="s">
        <v>280</v>
      </c>
      <c r="F1274" s="2" t="s">
        <v>782</v>
      </c>
      <c r="G1274" s="2" t="s">
        <v>312</v>
      </c>
      <c r="H1274" s="2">
        <v>5</v>
      </c>
      <c r="I1274" s="2" t="s">
        <v>314</v>
      </c>
      <c r="J1274" s="2" t="s">
        <v>109</v>
      </c>
      <c r="K1274" s="2">
        <v>2019</v>
      </c>
      <c r="W1274" s="5" t="str" cm="1">
        <f t="array" ref="W1274">_xlfn.TEXTJOIN(", ",TRUE, IF(COUNTIF(G1274,"*"&amp;Afferenti!$A$1:'Afferenti'!$A$46&amp;"*"), Afferenti!$A$1:'Afferenti'!$A$46, ""))</f>
        <v>CONTI, CORNAMUSINI, TALARICO</v>
      </c>
    </row>
    <row r="1275" spans="1:23" x14ac:dyDescent="0.2">
      <c r="A1275" s="2" t="s">
        <v>1491</v>
      </c>
      <c r="B1275" s="2" t="s">
        <v>1492</v>
      </c>
      <c r="C1275" s="2" t="s">
        <v>1164</v>
      </c>
      <c r="D1275" s="2" t="s">
        <v>1493</v>
      </c>
      <c r="E1275" s="2" t="s">
        <v>280</v>
      </c>
      <c r="F1275" s="2" t="s">
        <v>782</v>
      </c>
      <c r="G1275" s="2" t="s">
        <v>312</v>
      </c>
      <c r="H1275" s="2">
        <v>5</v>
      </c>
      <c r="I1275" s="2" t="s">
        <v>315</v>
      </c>
      <c r="J1275" s="2" t="s">
        <v>43</v>
      </c>
      <c r="K1275" s="2">
        <v>2019</v>
      </c>
      <c r="W1275" s="5" t="str" cm="1">
        <f t="array" ref="W1275">_xlfn.TEXTJOIN(", ",TRUE, IF(COUNTIF(G1275,"*"&amp;Afferenti!$A$1:'Afferenti'!$A$46&amp;"*"), Afferenti!$A$1:'Afferenti'!$A$46, ""))</f>
        <v>CONTI, CORNAMUSINI, TALARICO</v>
      </c>
    </row>
    <row r="1276" spans="1:23" x14ac:dyDescent="0.2">
      <c r="A1276" s="2" t="s">
        <v>1491</v>
      </c>
      <c r="B1276" s="2" t="s">
        <v>1492</v>
      </c>
      <c r="C1276" s="2" t="s">
        <v>1164</v>
      </c>
      <c r="D1276" s="2" t="s">
        <v>1493</v>
      </c>
      <c r="E1276" s="2" t="s">
        <v>280</v>
      </c>
      <c r="F1276" s="2" t="s">
        <v>782</v>
      </c>
      <c r="G1276" s="2" t="s">
        <v>1541</v>
      </c>
      <c r="H1276" s="2">
        <v>5</v>
      </c>
      <c r="I1276" s="2" t="s">
        <v>1542</v>
      </c>
      <c r="J1276" s="2" t="s">
        <v>43</v>
      </c>
      <c r="K1276" s="2">
        <v>2019</v>
      </c>
      <c r="W1276" s="5" t="str" cm="1">
        <f t="array" ref="W1276">_xlfn.TEXTJOIN(", ",TRUE, IF(COUNTIF(G1276,"*"&amp;Afferenti!$A$1:'Afferenti'!$A$46&amp;"*"), Afferenti!$A$1:'Afferenti'!$A$46, ""))</f>
        <v>CORNAMUSINI, TALARICO</v>
      </c>
    </row>
    <row r="1277" spans="1:23" x14ac:dyDescent="0.2">
      <c r="A1277" s="2" t="s">
        <v>1491</v>
      </c>
      <c r="B1277" s="2" t="s">
        <v>1492</v>
      </c>
      <c r="C1277" s="2" t="s">
        <v>1164</v>
      </c>
      <c r="D1277" s="2" t="s">
        <v>1493</v>
      </c>
      <c r="E1277" s="2" t="s">
        <v>280</v>
      </c>
      <c r="F1277" s="2" t="s">
        <v>782</v>
      </c>
      <c r="G1277" s="2" t="s">
        <v>1541</v>
      </c>
      <c r="H1277" s="2">
        <v>5</v>
      </c>
      <c r="I1277" s="2" t="s">
        <v>1543</v>
      </c>
      <c r="J1277" s="2" t="s">
        <v>43</v>
      </c>
      <c r="K1277" s="2">
        <v>2019</v>
      </c>
      <c r="W1277" s="5" t="str" cm="1">
        <f t="array" ref="W1277">_xlfn.TEXTJOIN(", ",TRUE, IF(COUNTIF(G1277,"*"&amp;Afferenti!$A$1:'Afferenti'!$A$46&amp;"*"), Afferenti!$A$1:'Afferenti'!$A$46, ""))</f>
        <v>CORNAMUSINI, TALARICO</v>
      </c>
    </row>
    <row r="1278" spans="1:23" x14ac:dyDescent="0.2">
      <c r="A1278" s="2" t="s">
        <v>1491</v>
      </c>
      <c r="B1278" s="2" t="s">
        <v>1492</v>
      </c>
      <c r="C1278" s="2" t="s">
        <v>1164</v>
      </c>
      <c r="D1278" s="2" t="s">
        <v>1493</v>
      </c>
      <c r="E1278" s="2" t="s">
        <v>280</v>
      </c>
      <c r="F1278" s="2" t="s">
        <v>782</v>
      </c>
      <c r="G1278" s="2" t="s">
        <v>1541</v>
      </c>
      <c r="H1278" s="2">
        <v>5</v>
      </c>
      <c r="I1278" s="2" t="s">
        <v>1544</v>
      </c>
      <c r="J1278" s="2" t="s">
        <v>109</v>
      </c>
      <c r="K1278" s="2">
        <v>2019</v>
      </c>
      <c r="W1278" s="5" t="str" cm="1">
        <f t="array" ref="W1278">_xlfn.TEXTJOIN(", ",TRUE, IF(COUNTIF(G1278,"*"&amp;Afferenti!$A$1:'Afferenti'!$A$46&amp;"*"), Afferenti!$A$1:'Afferenti'!$A$46, ""))</f>
        <v>CORNAMUSINI, TALARICO</v>
      </c>
    </row>
    <row r="1279" spans="1:23" x14ac:dyDescent="0.2">
      <c r="A1279" s="2" t="s">
        <v>1491</v>
      </c>
      <c r="B1279" s="2" t="s">
        <v>1492</v>
      </c>
      <c r="C1279" s="2" t="s">
        <v>1164</v>
      </c>
      <c r="D1279" s="2" t="s">
        <v>1493</v>
      </c>
      <c r="E1279" s="2" t="s">
        <v>280</v>
      </c>
      <c r="F1279" s="2" t="s">
        <v>782</v>
      </c>
      <c r="G1279" s="2" t="s">
        <v>1545</v>
      </c>
      <c r="H1279" s="2">
        <v>5</v>
      </c>
      <c r="I1279" s="2" t="s">
        <v>1546</v>
      </c>
      <c r="J1279" s="2" t="s">
        <v>43</v>
      </c>
      <c r="K1279" s="2">
        <v>2019</v>
      </c>
      <c r="W1279" s="5" t="str" cm="1">
        <f t="array" ref="W1279">_xlfn.TEXTJOIN(", ",TRUE, IF(COUNTIF(G1279,"*"&amp;Afferenti!$A$1:'Afferenti'!$A$46&amp;"*"), Afferenti!$A$1:'Afferenti'!$A$46, ""))</f>
        <v>CORNAMUSINI, TALARICO</v>
      </c>
    </row>
    <row r="1280" spans="1:23" x14ac:dyDescent="0.2">
      <c r="A1280" s="2" t="s">
        <v>1491</v>
      </c>
      <c r="B1280" s="2" t="s">
        <v>1492</v>
      </c>
      <c r="C1280" s="2" t="s">
        <v>1164</v>
      </c>
      <c r="D1280" s="2" t="s">
        <v>1493</v>
      </c>
      <c r="E1280" s="2" t="s">
        <v>280</v>
      </c>
      <c r="F1280" s="2" t="s">
        <v>782</v>
      </c>
      <c r="G1280" s="2" t="s">
        <v>1545</v>
      </c>
      <c r="H1280" s="2">
        <v>5</v>
      </c>
      <c r="I1280" s="2" t="s">
        <v>1547</v>
      </c>
      <c r="J1280" s="2" t="s">
        <v>43</v>
      </c>
      <c r="K1280" s="2">
        <v>2019</v>
      </c>
      <c r="W1280" s="5" t="str" cm="1">
        <f t="array" ref="W1280">_xlfn.TEXTJOIN(", ",TRUE, IF(COUNTIF(G1280,"*"&amp;Afferenti!$A$1:'Afferenti'!$A$46&amp;"*"), Afferenti!$A$1:'Afferenti'!$A$46, ""))</f>
        <v>CORNAMUSINI, TALARICO</v>
      </c>
    </row>
    <row r="1281" spans="1:23" x14ac:dyDescent="0.2">
      <c r="A1281" s="2" t="s">
        <v>1491</v>
      </c>
      <c r="B1281" s="2" t="s">
        <v>1492</v>
      </c>
      <c r="C1281" s="2" t="s">
        <v>1164</v>
      </c>
      <c r="D1281" s="2" t="s">
        <v>1493</v>
      </c>
      <c r="E1281" s="2" t="s">
        <v>280</v>
      </c>
      <c r="F1281" s="2" t="s">
        <v>782</v>
      </c>
      <c r="G1281" s="2" t="s">
        <v>1545</v>
      </c>
      <c r="H1281" s="2">
        <v>5</v>
      </c>
      <c r="I1281" s="2" t="s">
        <v>1548</v>
      </c>
      <c r="J1281" s="2" t="s">
        <v>43</v>
      </c>
      <c r="K1281" s="2">
        <v>2019</v>
      </c>
      <c r="W1281" s="5" t="str" cm="1">
        <f t="array" ref="W1281">_xlfn.TEXTJOIN(", ",TRUE, IF(COUNTIF(G1281,"*"&amp;Afferenti!$A$1:'Afferenti'!$A$46&amp;"*"), Afferenti!$A$1:'Afferenti'!$A$46, ""))</f>
        <v>CORNAMUSINI, TALARICO</v>
      </c>
    </row>
    <row r="1282" spans="1:23" x14ac:dyDescent="0.2">
      <c r="A1282" s="2" t="s">
        <v>1491</v>
      </c>
      <c r="B1282" s="2" t="s">
        <v>1492</v>
      </c>
      <c r="C1282" s="2" t="s">
        <v>1164</v>
      </c>
      <c r="D1282" s="2" t="s">
        <v>1493</v>
      </c>
      <c r="E1282" s="2" t="s">
        <v>280</v>
      </c>
      <c r="F1282" s="2" t="s">
        <v>782</v>
      </c>
      <c r="G1282" s="2" t="s">
        <v>1549</v>
      </c>
      <c r="H1282" s="2">
        <v>5</v>
      </c>
      <c r="I1282" s="2" t="s">
        <v>1550</v>
      </c>
      <c r="J1282" s="2" t="s">
        <v>11</v>
      </c>
      <c r="K1282" s="2">
        <v>2016</v>
      </c>
      <c r="L1282" s="2" t="s">
        <v>1551</v>
      </c>
      <c r="M1282" s="2">
        <v>118</v>
      </c>
      <c r="N1282" s="2">
        <v>4.7839999999999998</v>
      </c>
      <c r="O1282" s="2" t="s">
        <v>13</v>
      </c>
      <c r="P1282" s="2">
        <v>7.9050000000000002</v>
      </c>
      <c r="Q1282" s="2" t="s">
        <v>13</v>
      </c>
      <c r="R1282" s="2">
        <v>111</v>
      </c>
      <c r="S1282" s="2">
        <v>3.52</v>
      </c>
      <c r="T1282" s="2" t="s">
        <v>13</v>
      </c>
      <c r="W1282" s="5" t="str" cm="1">
        <f t="array" ref="W1282">_xlfn.TEXTJOIN(", ",TRUE, IF(COUNTIF(G1282,"*"&amp;Afferenti!$A$1:'Afferenti'!$A$46&amp;"*"), Afferenti!$A$1:'Afferenti'!$A$46, ""))</f>
        <v>CORNAMUSINI, TALARICO</v>
      </c>
    </row>
    <row r="1283" spans="1:23" x14ac:dyDescent="0.2">
      <c r="A1283" s="2" t="s">
        <v>1491</v>
      </c>
      <c r="B1283" s="2" t="s">
        <v>1492</v>
      </c>
      <c r="C1283" s="2" t="s">
        <v>1164</v>
      </c>
      <c r="D1283" s="2" t="s">
        <v>1493</v>
      </c>
      <c r="E1283" s="2" t="s">
        <v>280</v>
      </c>
      <c r="F1283" s="2" t="s">
        <v>782</v>
      </c>
      <c r="G1283" s="2" t="s">
        <v>1552</v>
      </c>
      <c r="H1283" s="2">
        <v>5</v>
      </c>
      <c r="I1283" s="2" t="s">
        <v>1553</v>
      </c>
      <c r="J1283" s="2" t="s">
        <v>109</v>
      </c>
      <c r="K1283" s="2">
        <v>2017</v>
      </c>
      <c r="L1283" s="2" t="s">
        <v>298</v>
      </c>
      <c r="W1283" s="5" t="str" cm="1">
        <f t="array" ref="W1283">_xlfn.TEXTJOIN(", ",TRUE, IF(COUNTIF(G1283,"*"&amp;Afferenti!$A$1:'Afferenti'!$A$46&amp;"*"), Afferenti!$A$1:'Afferenti'!$A$46, ""))</f>
        <v>CORNAMUSINI, TALARICO</v>
      </c>
    </row>
    <row r="1284" spans="1:23" x14ac:dyDescent="0.2">
      <c r="A1284" s="2" t="s">
        <v>1491</v>
      </c>
      <c r="B1284" s="2" t="s">
        <v>1492</v>
      </c>
      <c r="C1284" s="2" t="s">
        <v>1164</v>
      </c>
      <c r="D1284" s="2" t="s">
        <v>1493</v>
      </c>
      <c r="E1284" s="2" t="s">
        <v>280</v>
      </c>
      <c r="F1284" s="2" t="s">
        <v>782</v>
      </c>
      <c r="G1284" s="2" t="s">
        <v>1552</v>
      </c>
      <c r="H1284" s="2">
        <v>5</v>
      </c>
      <c r="I1284" s="2" t="s">
        <v>1554</v>
      </c>
      <c r="J1284" s="2" t="s">
        <v>43</v>
      </c>
      <c r="K1284" s="2">
        <v>2018</v>
      </c>
      <c r="W1284" s="5" t="str" cm="1">
        <f t="array" ref="W1284">_xlfn.TEXTJOIN(", ",TRUE, IF(COUNTIF(G1284,"*"&amp;Afferenti!$A$1:'Afferenti'!$A$46&amp;"*"), Afferenti!$A$1:'Afferenti'!$A$46, ""))</f>
        <v>CORNAMUSINI, TALARICO</v>
      </c>
    </row>
    <row r="1285" spans="1:23" x14ac:dyDescent="0.2">
      <c r="A1285" s="2" t="s">
        <v>1491</v>
      </c>
      <c r="B1285" s="2" t="s">
        <v>1492</v>
      </c>
      <c r="C1285" s="2" t="s">
        <v>1164</v>
      </c>
      <c r="D1285" s="2" t="s">
        <v>1493</v>
      </c>
      <c r="E1285" s="2" t="s">
        <v>280</v>
      </c>
      <c r="F1285" s="2" t="s">
        <v>782</v>
      </c>
      <c r="G1285" s="2" t="s">
        <v>318</v>
      </c>
      <c r="H1285" s="2">
        <v>6</v>
      </c>
      <c r="I1285" s="2" t="s">
        <v>319</v>
      </c>
      <c r="J1285" s="2" t="s">
        <v>43</v>
      </c>
      <c r="K1285" s="2">
        <v>2019</v>
      </c>
      <c r="W1285" s="5" t="str" cm="1">
        <f t="array" ref="W1285">_xlfn.TEXTJOIN(", ",TRUE, IF(COUNTIF(G1285,"*"&amp;Afferenti!$A$1:'Afferenti'!$A$46&amp;"*"), Afferenti!$A$1:'Afferenti'!$A$46, ""))</f>
        <v>CONTI, CORNAMUSINI, TALARICO</v>
      </c>
    </row>
    <row r="1286" spans="1:23" x14ac:dyDescent="0.2">
      <c r="A1286" s="2" t="s">
        <v>1491</v>
      </c>
      <c r="B1286" s="2" t="s">
        <v>1492</v>
      </c>
      <c r="C1286" s="2" t="s">
        <v>1164</v>
      </c>
      <c r="D1286" s="2" t="s">
        <v>1493</v>
      </c>
      <c r="E1286" s="2" t="s">
        <v>280</v>
      </c>
      <c r="F1286" s="2" t="s">
        <v>782</v>
      </c>
      <c r="G1286" s="2" t="s">
        <v>320</v>
      </c>
      <c r="H1286" s="2">
        <v>6</v>
      </c>
      <c r="I1286" s="2" t="s">
        <v>321</v>
      </c>
      <c r="J1286" s="2" t="s">
        <v>43</v>
      </c>
      <c r="K1286" s="2">
        <v>2019</v>
      </c>
      <c r="W1286" s="5" t="str" cm="1">
        <f t="array" ref="W1286">_xlfn.TEXTJOIN(", ",TRUE, IF(COUNTIF(G1286,"*"&amp;Afferenti!$A$1:'Afferenti'!$A$46&amp;"*"), Afferenti!$A$1:'Afferenti'!$A$46, ""))</f>
        <v>CONTI, CORNAMUSINI, TALARICO</v>
      </c>
    </row>
    <row r="1287" spans="1:23" x14ac:dyDescent="0.2">
      <c r="A1287" s="2" t="s">
        <v>1491</v>
      </c>
      <c r="B1287" s="2" t="s">
        <v>1492</v>
      </c>
      <c r="C1287" s="2" t="s">
        <v>1164</v>
      </c>
      <c r="D1287" s="2" t="s">
        <v>1493</v>
      </c>
      <c r="E1287" s="2" t="s">
        <v>280</v>
      </c>
      <c r="F1287" s="2" t="s">
        <v>782</v>
      </c>
      <c r="G1287" s="2" t="s">
        <v>320</v>
      </c>
      <c r="H1287" s="2">
        <v>6</v>
      </c>
      <c r="I1287" s="2" t="s">
        <v>322</v>
      </c>
      <c r="J1287" s="2" t="s">
        <v>43</v>
      </c>
      <c r="K1287" s="2">
        <v>2019</v>
      </c>
      <c r="W1287" s="5" t="str" cm="1">
        <f t="array" ref="W1287">_xlfn.TEXTJOIN(", ",TRUE, IF(COUNTIF(G1287,"*"&amp;Afferenti!$A$1:'Afferenti'!$A$46&amp;"*"), Afferenti!$A$1:'Afferenti'!$A$46, ""))</f>
        <v>CONTI, CORNAMUSINI, TALARICO</v>
      </c>
    </row>
    <row r="1288" spans="1:23" x14ac:dyDescent="0.2">
      <c r="A1288" s="2" t="s">
        <v>1491</v>
      </c>
      <c r="B1288" s="2" t="s">
        <v>1492</v>
      </c>
      <c r="C1288" s="2" t="s">
        <v>1164</v>
      </c>
      <c r="D1288" s="2" t="s">
        <v>1493</v>
      </c>
      <c r="E1288" s="2" t="s">
        <v>280</v>
      </c>
      <c r="F1288" s="2" t="s">
        <v>782</v>
      </c>
      <c r="G1288" s="2" t="s">
        <v>1555</v>
      </c>
      <c r="H1288" s="2">
        <v>6</v>
      </c>
      <c r="I1288" s="2" t="s">
        <v>1556</v>
      </c>
      <c r="J1288" s="2" t="s">
        <v>11</v>
      </c>
      <c r="K1288" s="2">
        <v>2018</v>
      </c>
      <c r="L1288" s="2" t="s">
        <v>1557</v>
      </c>
      <c r="M1288" s="2">
        <v>4</v>
      </c>
      <c r="N1288" s="2">
        <v>63.628</v>
      </c>
      <c r="O1288" s="2" t="s">
        <v>26</v>
      </c>
      <c r="P1288" s="2">
        <v>6.4109999999999996</v>
      </c>
      <c r="Q1288" s="2" t="s">
        <v>13</v>
      </c>
      <c r="R1288" s="2">
        <v>4</v>
      </c>
      <c r="S1288" s="2">
        <v>65.17</v>
      </c>
      <c r="T1288" s="2" t="s">
        <v>26</v>
      </c>
      <c r="U1288" s="2">
        <v>5.3191490000000003</v>
      </c>
      <c r="V1288" s="2" t="s">
        <v>13</v>
      </c>
      <c r="W1288" s="5" t="str" cm="1">
        <f t="array" ref="W1288">_xlfn.TEXTJOIN(", ",TRUE, IF(COUNTIF(G1288,"*"&amp;Afferenti!$A$1:'Afferenti'!$A$46&amp;"*"), Afferenti!$A$1:'Afferenti'!$A$46, ""))</f>
        <v>TALARICO</v>
      </c>
    </row>
    <row r="1289" spans="1:23" x14ac:dyDescent="0.2">
      <c r="A1289" s="2" t="s">
        <v>1491</v>
      </c>
      <c r="B1289" s="2" t="s">
        <v>1492</v>
      </c>
      <c r="C1289" s="2" t="s">
        <v>1164</v>
      </c>
      <c r="D1289" s="2" t="s">
        <v>1493</v>
      </c>
      <c r="E1289" s="2" t="s">
        <v>280</v>
      </c>
      <c r="F1289" s="2" t="s">
        <v>782</v>
      </c>
      <c r="G1289" s="2" t="s">
        <v>1558</v>
      </c>
      <c r="H1289" s="2">
        <v>7</v>
      </c>
      <c r="I1289" s="2" t="s">
        <v>1559</v>
      </c>
      <c r="J1289" s="2" t="s">
        <v>476</v>
      </c>
      <c r="K1289" s="2">
        <v>2018</v>
      </c>
      <c r="W1289" s="5" t="str" cm="1">
        <f t="array" ref="W1289">_xlfn.TEXTJOIN(", ",TRUE, IF(COUNTIF(G1289,"*"&amp;Afferenti!$A$1:'Afferenti'!$A$46&amp;"*"), Afferenti!$A$1:'Afferenti'!$A$46, ""))</f>
        <v>TALARICO</v>
      </c>
    </row>
    <row r="1290" spans="1:23" x14ac:dyDescent="0.2">
      <c r="A1290" s="2" t="s">
        <v>1491</v>
      </c>
      <c r="B1290" s="2" t="s">
        <v>1492</v>
      </c>
      <c r="C1290" s="2" t="s">
        <v>1164</v>
      </c>
      <c r="D1290" s="2" t="s">
        <v>1493</v>
      </c>
      <c r="E1290" s="2" t="s">
        <v>280</v>
      </c>
      <c r="F1290" s="2" t="s">
        <v>782</v>
      </c>
      <c r="G1290" s="2" t="s">
        <v>1981</v>
      </c>
      <c r="H1290" s="2">
        <v>12</v>
      </c>
      <c r="I1290" s="2" t="s">
        <v>65</v>
      </c>
      <c r="J1290" s="2" t="s">
        <v>43</v>
      </c>
      <c r="K1290" s="2">
        <v>2015</v>
      </c>
      <c r="W1290" s="5" t="str" cm="1">
        <f t="array" ref="W1290">_xlfn.TEXTJOIN(", ",TRUE, IF(COUNTIF(G1290,"*"&amp;Afferenti!$A$1:'Afferenti'!$A$46&amp;"*"), Afferenti!$A$1:'Afferenti'!$A$46, ""))</f>
        <v>TALARICO, VITI C</v>
      </c>
    </row>
    <row r="1291" spans="1:23" x14ac:dyDescent="0.2">
      <c r="A1291" s="2" t="s">
        <v>1873</v>
      </c>
      <c r="B1291" s="2" t="s">
        <v>1716</v>
      </c>
      <c r="C1291" s="2" t="s">
        <v>1719</v>
      </c>
      <c r="E1291" s="2" t="s">
        <v>8</v>
      </c>
      <c r="F1291" s="2" t="s">
        <v>281</v>
      </c>
      <c r="G1291" s="2" t="s">
        <v>1874</v>
      </c>
      <c r="H1291" s="2">
        <v>1</v>
      </c>
      <c r="I1291" s="2" t="s">
        <v>1875</v>
      </c>
      <c r="J1291" s="2" t="s">
        <v>11</v>
      </c>
      <c r="K1291" s="2">
        <v>2017</v>
      </c>
      <c r="L1291" s="2" t="s">
        <v>1312</v>
      </c>
      <c r="M1291" s="2">
        <v>9</v>
      </c>
      <c r="N1291" s="2">
        <v>57.466000000000001</v>
      </c>
      <c r="O1291" s="2" t="s">
        <v>26</v>
      </c>
      <c r="P1291" s="2">
        <v>33.805</v>
      </c>
      <c r="Q1291" s="2" t="s">
        <v>14</v>
      </c>
      <c r="R1291" s="2">
        <v>8</v>
      </c>
      <c r="S1291" s="2">
        <v>82.25</v>
      </c>
      <c r="T1291" s="2" t="s">
        <v>33</v>
      </c>
      <c r="U1291" s="2">
        <v>37.63158</v>
      </c>
      <c r="V1291" s="2" t="s">
        <v>14</v>
      </c>
      <c r="W1291" s="5" t="str" cm="1">
        <f t="array" ref="W1291">_xlfn.TEXTJOIN(", ",TRUE, IF(COUNTIF(G1291,"*"&amp;Afferenti!$A$1:'Afferenti'!$A$46&amp;"*"), Afferenti!$A$1:'Afferenti'!$A$46, ""))</f>
        <v>TAVARNELLI</v>
      </c>
    </row>
    <row r="1292" spans="1:23" x14ac:dyDescent="0.2">
      <c r="A1292" s="2" t="s">
        <v>1873</v>
      </c>
      <c r="B1292" s="2" t="s">
        <v>1716</v>
      </c>
      <c r="C1292" s="2" t="s">
        <v>1719</v>
      </c>
      <c r="E1292" s="2" t="s">
        <v>8</v>
      </c>
      <c r="F1292" s="2" t="s">
        <v>281</v>
      </c>
      <c r="G1292" s="2" t="s">
        <v>1874</v>
      </c>
      <c r="H1292" s="2">
        <v>1</v>
      </c>
      <c r="I1292" s="2" t="s">
        <v>1876</v>
      </c>
      <c r="J1292" s="2" t="s">
        <v>43</v>
      </c>
      <c r="K1292" s="2">
        <v>2018</v>
      </c>
      <c r="W1292" s="5" t="str" cm="1">
        <f t="array" ref="W1292">_xlfn.TEXTJOIN(", ",TRUE, IF(COUNTIF(G1292,"*"&amp;Afferenti!$A$1:'Afferenti'!$A$46&amp;"*"), Afferenti!$A$1:'Afferenti'!$A$46, ""))</f>
        <v>TAVARNELLI</v>
      </c>
    </row>
    <row r="1293" spans="1:23" x14ac:dyDescent="0.2">
      <c r="A1293" s="2" t="s">
        <v>1873</v>
      </c>
      <c r="B1293" s="2" t="s">
        <v>1716</v>
      </c>
      <c r="C1293" s="2" t="s">
        <v>1719</v>
      </c>
      <c r="E1293" s="2" t="s">
        <v>8</v>
      </c>
      <c r="F1293" s="2" t="s">
        <v>281</v>
      </c>
      <c r="G1293" s="2" t="s">
        <v>1874</v>
      </c>
      <c r="H1293" s="2">
        <v>1</v>
      </c>
      <c r="I1293" s="2" t="s">
        <v>1877</v>
      </c>
      <c r="J1293" s="2" t="s">
        <v>92</v>
      </c>
      <c r="K1293" s="2">
        <v>2019</v>
      </c>
      <c r="M1293" s="2">
        <v>6</v>
      </c>
      <c r="N1293" s="2">
        <v>50.290999999999997</v>
      </c>
      <c r="O1293" s="2" t="s">
        <v>26</v>
      </c>
      <c r="P1293" s="2">
        <v>61.588000000000001</v>
      </c>
      <c r="Q1293" s="2" t="s">
        <v>26</v>
      </c>
      <c r="W1293" s="5" t="str" cm="1">
        <f t="array" ref="W1293">_xlfn.TEXTJOIN(", ",TRUE, IF(COUNTIF(G1293,"*"&amp;Afferenti!$A$1:'Afferenti'!$A$46&amp;"*"), Afferenti!$A$1:'Afferenti'!$A$46, ""))</f>
        <v>TAVARNELLI</v>
      </c>
    </row>
    <row r="1294" spans="1:23" x14ac:dyDescent="0.2">
      <c r="A1294" s="2" t="s">
        <v>1873</v>
      </c>
      <c r="B1294" s="2" t="s">
        <v>1716</v>
      </c>
      <c r="C1294" s="2" t="s">
        <v>1719</v>
      </c>
      <c r="E1294" s="2" t="s">
        <v>8</v>
      </c>
      <c r="F1294" s="2" t="s">
        <v>281</v>
      </c>
      <c r="G1294" s="2" t="s">
        <v>1874</v>
      </c>
      <c r="H1294" s="2">
        <v>1</v>
      </c>
      <c r="I1294" s="2" t="s">
        <v>1878</v>
      </c>
      <c r="J1294" s="2" t="s">
        <v>11</v>
      </c>
      <c r="K1294" s="2">
        <v>2017</v>
      </c>
      <c r="L1294" s="2" t="s">
        <v>1497</v>
      </c>
      <c r="M1294" s="2">
        <v>24</v>
      </c>
      <c r="N1294" s="2">
        <v>24.007999999999999</v>
      </c>
      <c r="O1294" s="2" t="s">
        <v>13</v>
      </c>
      <c r="P1294" s="2">
        <v>32.104999999999997</v>
      </c>
      <c r="Q1294" s="2" t="s">
        <v>14</v>
      </c>
      <c r="R1294" s="2">
        <v>21</v>
      </c>
      <c r="S1294" s="2">
        <v>32.08</v>
      </c>
      <c r="T1294" s="2" t="s">
        <v>14</v>
      </c>
      <c r="U1294" s="2">
        <v>42.894736999999999</v>
      </c>
      <c r="V1294" s="2" t="s">
        <v>14</v>
      </c>
      <c r="W1294" s="5" t="str" cm="1">
        <f t="array" ref="W1294">_xlfn.TEXTJOIN(", ",TRUE, IF(COUNTIF(G1294,"*"&amp;Afferenti!$A$1:'Afferenti'!$A$46&amp;"*"), Afferenti!$A$1:'Afferenti'!$A$46, ""))</f>
        <v>TAVARNELLI</v>
      </c>
    </row>
    <row r="1295" spans="1:23" x14ac:dyDescent="0.2">
      <c r="A1295" s="2" t="s">
        <v>1873</v>
      </c>
      <c r="B1295" s="2" t="s">
        <v>1716</v>
      </c>
      <c r="C1295" s="2" t="s">
        <v>1719</v>
      </c>
      <c r="E1295" s="2" t="s">
        <v>8</v>
      </c>
      <c r="F1295" s="2" t="s">
        <v>281</v>
      </c>
      <c r="G1295" s="2" t="s">
        <v>1874</v>
      </c>
      <c r="H1295" s="2">
        <v>1</v>
      </c>
      <c r="I1295" s="2" t="s">
        <v>1879</v>
      </c>
      <c r="J1295" s="2" t="s">
        <v>92</v>
      </c>
      <c r="K1295" s="2">
        <v>2019</v>
      </c>
      <c r="M1295" s="2">
        <v>4</v>
      </c>
      <c r="N1295" s="2">
        <v>60.828000000000003</v>
      </c>
      <c r="O1295" s="2" t="s">
        <v>26</v>
      </c>
      <c r="P1295" s="2">
        <v>61.588000000000001</v>
      </c>
      <c r="Q1295" s="2" t="s">
        <v>26</v>
      </c>
      <c r="W1295" s="5" t="str" cm="1">
        <f t="array" ref="W1295">_xlfn.TEXTJOIN(", ",TRUE, IF(COUNTIF(G1295,"*"&amp;Afferenti!$A$1:'Afferenti'!$A$46&amp;"*"), Afferenti!$A$1:'Afferenti'!$A$46, ""))</f>
        <v>TAVARNELLI</v>
      </c>
    </row>
    <row r="1296" spans="1:23" x14ac:dyDescent="0.2">
      <c r="A1296" s="2" t="s">
        <v>1873</v>
      </c>
      <c r="B1296" s="2" t="s">
        <v>1716</v>
      </c>
      <c r="C1296" s="2" t="s">
        <v>1719</v>
      </c>
      <c r="E1296" s="2" t="s">
        <v>8</v>
      </c>
      <c r="F1296" s="2" t="s">
        <v>281</v>
      </c>
      <c r="G1296" s="2" t="s">
        <v>1874</v>
      </c>
      <c r="H1296" s="2">
        <v>1</v>
      </c>
      <c r="I1296" s="2" t="s">
        <v>1880</v>
      </c>
      <c r="J1296" s="2" t="s">
        <v>92</v>
      </c>
      <c r="K1296" s="2">
        <v>2019</v>
      </c>
      <c r="M1296" s="2">
        <v>27</v>
      </c>
      <c r="N1296" s="2">
        <v>9.1880000000000006</v>
      </c>
      <c r="O1296" s="2" t="s">
        <v>13</v>
      </c>
      <c r="P1296" s="2">
        <v>61.588000000000001</v>
      </c>
      <c r="Q1296" s="2" t="s">
        <v>26</v>
      </c>
      <c r="W1296" s="5" t="str" cm="1">
        <f t="array" ref="W1296">_xlfn.TEXTJOIN(", ",TRUE, IF(COUNTIF(G1296,"*"&amp;Afferenti!$A$1:'Afferenti'!$A$46&amp;"*"), Afferenti!$A$1:'Afferenti'!$A$46, ""))</f>
        <v>TAVARNELLI</v>
      </c>
    </row>
    <row r="1297" spans="1:23" x14ac:dyDescent="0.2">
      <c r="A1297" s="2" t="s">
        <v>1873</v>
      </c>
      <c r="B1297" s="2" t="s">
        <v>1716</v>
      </c>
      <c r="C1297" s="2" t="s">
        <v>1719</v>
      </c>
      <c r="E1297" s="2" t="s">
        <v>8</v>
      </c>
      <c r="F1297" s="2" t="s">
        <v>281</v>
      </c>
      <c r="G1297" s="2" t="s">
        <v>1874</v>
      </c>
      <c r="H1297" s="2">
        <v>1</v>
      </c>
      <c r="I1297" s="2" t="s">
        <v>1881</v>
      </c>
      <c r="J1297" s="2" t="s">
        <v>92</v>
      </c>
      <c r="K1297" s="2">
        <v>2016</v>
      </c>
      <c r="M1297" s="2">
        <v>9</v>
      </c>
      <c r="N1297" s="2">
        <v>14.012</v>
      </c>
      <c r="O1297" s="2" t="s">
        <v>13</v>
      </c>
      <c r="R1297" s="2">
        <v>7</v>
      </c>
      <c r="S1297" s="2">
        <v>34.92</v>
      </c>
      <c r="T1297" s="2" t="s">
        <v>14</v>
      </c>
      <c r="U1297" s="2">
        <v>26.595745000000001</v>
      </c>
      <c r="V1297" s="2" t="s">
        <v>14</v>
      </c>
      <c r="W1297" s="5" t="str" cm="1">
        <f t="array" ref="W1297">_xlfn.TEXTJOIN(", ",TRUE, IF(COUNTIF(G1297,"*"&amp;Afferenti!$A$1:'Afferenti'!$A$46&amp;"*"), Afferenti!$A$1:'Afferenti'!$A$46, ""))</f>
        <v>TAVARNELLI</v>
      </c>
    </row>
    <row r="1298" spans="1:23" x14ac:dyDescent="0.2">
      <c r="A1298" s="2" t="s">
        <v>1873</v>
      </c>
      <c r="B1298" s="2" t="s">
        <v>1716</v>
      </c>
      <c r="C1298" s="2" t="s">
        <v>1719</v>
      </c>
      <c r="E1298" s="2" t="s">
        <v>8</v>
      </c>
      <c r="F1298" s="2" t="s">
        <v>281</v>
      </c>
      <c r="G1298" s="2" t="s">
        <v>1874</v>
      </c>
      <c r="H1298" s="2">
        <v>1</v>
      </c>
      <c r="I1298" s="2" t="s">
        <v>1882</v>
      </c>
      <c r="J1298" s="2" t="s">
        <v>11</v>
      </c>
      <c r="K1298" s="2">
        <v>2017</v>
      </c>
      <c r="L1298" s="2" t="s">
        <v>1883</v>
      </c>
      <c r="M1298" s="2">
        <v>19</v>
      </c>
      <c r="N1298" s="2">
        <v>29.690999999999999</v>
      </c>
      <c r="O1298" s="2" t="s">
        <v>14</v>
      </c>
      <c r="P1298" s="2">
        <v>36.180999999999997</v>
      </c>
      <c r="Q1298" s="2" t="s">
        <v>14</v>
      </c>
      <c r="R1298" s="2">
        <v>17</v>
      </c>
      <c r="S1298" s="2">
        <v>42.76</v>
      </c>
      <c r="T1298" s="2" t="s">
        <v>14</v>
      </c>
      <c r="U1298" s="2">
        <v>38.68421</v>
      </c>
      <c r="V1298" s="2" t="s">
        <v>14</v>
      </c>
      <c r="W1298" s="5" t="str" cm="1">
        <f t="array" ref="W1298">_xlfn.TEXTJOIN(", ",TRUE, IF(COUNTIF(G1298,"*"&amp;Afferenti!$A$1:'Afferenti'!$A$46&amp;"*"), Afferenti!$A$1:'Afferenti'!$A$46, ""))</f>
        <v>TAVARNELLI</v>
      </c>
    </row>
    <row r="1299" spans="1:23" x14ac:dyDescent="0.2">
      <c r="A1299" s="2" t="s">
        <v>1873</v>
      </c>
      <c r="B1299" s="2" t="s">
        <v>1716</v>
      </c>
      <c r="C1299" s="2" t="s">
        <v>1719</v>
      </c>
      <c r="E1299" s="2" t="s">
        <v>8</v>
      </c>
      <c r="F1299" s="2" t="s">
        <v>281</v>
      </c>
      <c r="G1299" s="2" t="s">
        <v>1874</v>
      </c>
      <c r="H1299" s="2">
        <v>1</v>
      </c>
      <c r="I1299" s="2" t="s">
        <v>1884</v>
      </c>
      <c r="J1299" s="2" t="s">
        <v>92</v>
      </c>
      <c r="K1299" s="2">
        <v>2019</v>
      </c>
      <c r="M1299" s="2">
        <v>30</v>
      </c>
      <c r="N1299" s="2">
        <v>7.9649999999999999</v>
      </c>
      <c r="O1299" s="2" t="s">
        <v>13</v>
      </c>
      <c r="P1299" s="2">
        <v>26.867999999999999</v>
      </c>
      <c r="Q1299" s="2" t="s">
        <v>14</v>
      </c>
      <c r="R1299" s="2">
        <v>2</v>
      </c>
      <c r="S1299" s="2">
        <v>27.93</v>
      </c>
      <c r="T1299" s="2" t="s">
        <v>14</v>
      </c>
      <c r="W1299" s="5" t="str" cm="1">
        <f t="array" ref="W1299">_xlfn.TEXTJOIN(", ",TRUE, IF(COUNTIF(G1299,"*"&amp;Afferenti!$A$1:'Afferenti'!$A$46&amp;"*"), Afferenti!$A$1:'Afferenti'!$A$46, ""))</f>
        <v>TAVARNELLI</v>
      </c>
    </row>
    <row r="1300" spans="1:23" x14ac:dyDescent="0.2">
      <c r="A1300" s="2" t="s">
        <v>1873</v>
      </c>
      <c r="B1300" s="2" t="s">
        <v>1716</v>
      </c>
      <c r="C1300" s="2" t="s">
        <v>1719</v>
      </c>
      <c r="E1300" s="2" t="s">
        <v>8</v>
      </c>
      <c r="F1300" s="2" t="s">
        <v>281</v>
      </c>
      <c r="G1300" s="2" t="s">
        <v>1982</v>
      </c>
      <c r="H1300" s="2">
        <v>2</v>
      </c>
      <c r="I1300" s="2" t="s">
        <v>55</v>
      </c>
      <c r="J1300" s="2" t="s">
        <v>11</v>
      </c>
      <c r="K1300" s="2">
        <v>2015</v>
      </c>
      <c r="L1300" s="2" t="s">
        <v>56</v>
      </c>
      <c r="M1300" s="2">
        <v>15</v>
      </c>
      <c r="N1300" s="2">
        <v>44.154000000000003</v>
      </c>
      <c r="O1300" s="2" t="s">
        <v>14</v>
      </c>
      <c r="P1300" s="2">
        <v>28.542000000000002</v>
      </c>
      <c r="Q1300" s="2" t="s">
        <v>14</v>
      </c>
      <c r="R1300" s="2">
        <v>16</v>
      </c>
      <c r="S1300" s="2">
        <v>53.21</v>
      </c>
      <c r="T1300" s="2" t="s">
        <v>26</v>
      </c>
      <c r="U1300" s="2">
        <v>25.815000000000001</v>
      </c>
      <c r="V1300" s="2" t="s">
        <v>14</v>
      </c>
      <c r="W1300" s="5" t="str" cm="1">
        <f t="array" ref="W1300">_xlfn.TEXTJOIN(", ",TRUE, IF(COUNTIF(G1300,"*"&amp;Afferenti!$A$1:'Afferenti'!$A$46&amp;"*"), Afferenti!$A$1:'Afferenti'!$A$46, ""))</f>
        <v>TAVARNELLI, VITI C</v>
      </c>
    </row>
    <row r="1301" spans="1:23" x14ac:dyDescent="0.2">
      <c r="A1301" s="2" t="s">
        <v>1873</v>
      </c>
      <c r="B1301" s="2" t="s">
        <v>1716</v>
      </c>
      <c r="C1301" s="2" t="s">
        <v>1719</v>
      </c>
      <c r="E1301" s="2" t="s">
        <v>8</v>
      </c>
      <c r="F1301" s="2" t="s">
        <v>281</v>
      </c>
      <c r="G1301" s="2" t="s">
        <v>1988</v>
      </c>
      <c r="H1301" s="2">
        <v>2</v>
      </c>
      <c r="I1301" s="2" t="s">
        <v>81</v>
      </c>
      <c r="J1301" s="2" t="s">
        <v>11</v>
      </c>
      <c r="K1301" s="2">
        <v>2018</v>
      </c>
      <c r="L1301" s="2" t="s">
        <v>82</v>
      </c>
      <c r="W1301" s="5" t="str" cm="1">
        <f t="array" ref="W1301">_xlfn.TEXTJOIN(", ",TRUE, IF(COUNTIF(G1301,"*"&amp;Afferenti!$A$1:'Afferenti'!$A$46&amp;"*"), Afferenti!$A$1:'Afferenti'!$A$46, ""))</f>
        <v>TAVARNELLI, VITI M</v>
      </c>
    </row>
    <row r="1302" spans="1:23" x14ac:dyDescent="0.2">
      <c r="A1302" s="2" t="s">
        <v>1873</v>
      </c>
      <c r="B1302" s="2" t="s">
        <v>1716</v>
      </c>
      <c r="C1302" s="2" t="s">
        <v>1719</v>
      </c>
      <c r="E1302" s="2" t="s">
        <v>8</v>
      </c>
      <c r="F1302" s="2" t="s">
        <v>281</v>
      </c>
      <c r="G1302" s="2" t="s">
        <v>1885</v>
      </c>
      <c r="H1302" s="2">
        <v>2</v>
      </c>
      <c r="I1302" s="2" t="s">
        <v>1886</v>
      </c>
      <c r="J1302" s="2" t="s">
        <v>11</v>
      </c>
      <c r="K1302" s="2">
        <v>2019</v>
      </c>
      <c r="L1302" s="2" t="s">
        <v>1174</v>
      </c>
      <c r="M1302" s="2">
        <v>21</v>
      </c>
      <c r="N1302" s="2">
        <v>13.973000000000001</v>
      </c>
      <c r="O1302" s="2" t="s">
        <v>13</v>
      </c>
      <c r="P1302" s="2">
        <v>20.242999999999999</v>
      </c>
      <c r="Q1302" s="2" t="s">
        <v>13</v>
      </c>
      <c r="R1302" s="2">
        <v>23</v>
      </c>
      <c r="S1302" s="2">
        <v>16.48</v>
      </c>
      <c r="T1302" s="2" t="s">
        <v>13</v>
      </c>
      <c r="U1302" s="2">
        <v>26.25</v>
      </c>
      <c r="V1302" s="2" t="s">
        <v>14</v>
      </c>
      <c r="W1302" s="5" t="str" cm="1">
        <f t="array" ref="W1302">_xlfn.TEXTJOIN(", ",TRUE, IF(COUNTIF(G1302,"*"&amp;Afferenti!$A$1:'Afferenti'!$A$46&amp;"*"), Afferenti!$A$1:'Afferenti'!$A$46, ""))</f>
        <v>TAVARNELLI</v>
      </c>
    </row>
    <row r="1303" spans="1:23" x14ac:dyDescent="0.2">
      <c r="A1303" s="2" t="s">
        <v>1873</v>
      </c>
      <c r="B1303" s="2" t="s">
        <v>1716</v>
      </c>
      <c r="C1303" s="2" t="s">
        <v>1719</v>
      </c>
      <c r="E1303" s="2" t="s">
        <v>8</v>
      </c>
      <c r="F1303" s="2" t="s">
        <v>281</v>
      </c>
      <c r="G1303" s="2" t="s">
        <v>1887</v>
      </c>
      <c r="H1303" s="2">
        <v>2</v>
      </c>
      <c r="I1303" s="2" t="s">
        <v>1888</v>
      </c>
      <c r="J1303" s="2" t="s">
        <v>92</v>
      </c>
      <c r="K1303" s="2">
        <v>2019</v>
      </c>
      <c r="M1303" s="2">
        <v>4</v>
      </c>
      <c r="N1303" s="2">
        <v>61.814</v>
      </c>
      <c r="O1303" s="2" t="s">
        <v>26</v>
      </c>
      <c r="P1303" s="2">
        <v>61.601999999999997</v>
      </c>
      <c r="Q1303" s="2" t="s">
        <v>26</v>
      </c>
      <c r="W1303" s="5" t="str" cm="1">
        <f t="array" ref="W1303">_xlfn.TEXTJOIN(", ",TRUE, IF(COUNTIF(G1303,"*"&amp;Afferenti!$A$1:'Afferenti'!$A$46&amp;"*"), Afferenti!$A$1:'Afferenti'!$A$46, ""))</f>
        <v>TAVARNELLI</v>
      </c>
    </row>
    <row r="1304" spans="1:23" x14ac:dyDescent="0.2">
      <c r="A1304" s="2" t="s">
        <v>768</v>
      </c>
      <c r="B1304" s="2" t="s">
        <v>769</v>
      </c>
      <c r="C1304" s="2" t="s">
        <v>279</v>
      </c>
      <c r="E1304" s="2" t="s">
        <v>280</v>
      </c>
      <c r="F1304" s="2" t="s">
        <v>590</v>
      </c>
      <c r="G1304" s="2" t="s">
        <v>770</v>
      </c>
      <c r="H1304" s="2">
        <v>5</v>
      </c>
      <c r="I1304" s="2" t="s">
        <v>771</v>
      </c>
      <c r="J1304" s="2" t="s">
        <v>11</v>
      </c>
      <c r="K1304" s="2">
        <v>2019</v>
      </c>
      <c r="L1304" s="2" t="s">
        <v>611</v>
      </c>
      <c r="M1304" s="2">
        <v>55</v>
      </c>
      <c r="N1304" s="2">
        <v>3.327</v>
      </c>
      <c r="O1304" s="2" t="s">
        <v>13</v>
      </c>
      <c r="P1304" s="2">
        <v>0.46700000000000003</v>
      </c>
      <c r="Q1304" s="2" t="s">
        <v>13</v>
      </c>
      <c r="R1304" s="2">
        <v>40</v>
      </c>
      <c r="S1304" s="2">
        <v>8.44</v>
      </c>
      <c r="T1304" s="2" t="s">
        <v>13</v>
      </c>
      <c r="U1304" s="2">
        <v>22.414000000000001</v>
      </c>
      <c r="V1304" s="2" t="s">
        <v>13</v>
      </c>
      <c r="W1304" s="5" t="str" cm="1">
        <f t="array" ref="W1304">_xlfn.TEXTJOIN(", ",TRUE, IF(COUNTIF(G1304,"*"&amp;Afferenti!$A$1:'Afferenti'!$A$46&amp;"*"), Afferenti!$A$1:'Afferenti'!$A$46, ""))</f>
        <v>BOTTIGLI, TURINI</v>
      </c>
    </row>
    <row r="1305" spans="1:23" x14ac:dyDescent="0.2">
      <c r="A1305" s="2" t="s">
        <v>768</v>
      </c>
      <c r="B1305" s="2" t="s">
        <v>769</v>
      </c>
      <c r="C1305" s="2" t="s">
        <v>279</v>
      </c>
      <c r="E1305" s="2" t="s">
        <v>280</v>
      </c>
      <c r="F1305" s="2" t="s">
        <v>590</v>
      </c>
      <c r="G1305" s="2" t="s">
        <v>772</v>
      </c>
      <c r="H1305" s="2">
        <v>7</v>
      </c>
      <c r="I1305" s="2" t="s">
        <v>773</v>
      </c>
      <c r="J1305" s="2" t="s">
        <v>11</v>
      </c>
      <c r="K1305" s="2">
        <v>2015</v>
      </c>
      <c r="L1305" s="2" t="s">
        <v>774</v>
      </c>
      <c r="M1305" s="2">
        <v>129</v>
      </c>
      <c r="N1305" s="2">
        <v>1.1919999999999999</v>
      </c>
      <c r="O1305" s="2" t="s">
        <v>13</v>
      </c>
      <c r="P1305" s="2">
        <v>34.869999999999997</v>
      </c>
      <c r="Q1305" s="2" t="s">
        <v>14</v>
      </c>
      <c r="R1305" s="2">
        <v>100</v>
      </c>
      <c r="S1305" s="2">
        <v>2.85</v>
      </c>
      <c r="T1305" s="2" t="s">
        <v>13</v>
      </c>
      <c r="U1305" s="2">
        <v>33.929000000000002</v>
      </c>
      <c r="V1305" s="2" t="s">
        <v>14</v>
      </c>
      <c r="W1305" s="5" t="str" cm="1">
        <f t="array" ref="W1305">_xlfn.TEXTJOIN(", ",TRUE, IF(COUNTIF(G1305,"*"&amp;Afferenti!$A$1:'Afferenti'!$A$46&amp;"*"), Afferenti!$A$1:'Afferenti'!$A$46, ""))</f>
        <v>BOTTIGLI, TURINI</v>
      </c>
    </row>
    <row r="1306" spans="1:23" x14ac:dyDescent="0.2">
      <c r="A1306" s="2" t="s">
        <v>768</v>
      </c>
      <c r="B1306" s="2" t="s">
        <v>769</v>
      </c>
      <c r="C1306" s="2" t="s">
        <v>279</v>
      </c>
      <c r="E1306" s="2" t="s">
        <v>280</v>
      </c>
      <c r="F1306" s="2" t="s">
        <v>590</v>
      </c>
      <c r="G1306" s="2" t="s">
        <v>772</v>
      </c>
      <c r="H1306" s="2">
        <v>7</v>
      </c>
      <c r="I1306" s="2" t="s">
        <v>775</v>
      </c>
      <c r="J1306" s="2" t="s">
        <v>11</v>
      </c>
      <c r="K1306" s="2">
        <v>2015</v>
      </c>
      <c r="L1306" s="2" t="s">
        <v>611</v>
      </c>
      <c r="M1306" s="2">
        <v>14</v>
      </c>
      <c r="N1306" s="2">
        <v>34.734000000000002</v>
      </c>
      <c r="O1306" s="2" t="s">
        <v>14</v>
      </c>
      <c r="P1306" s="2">
        <v>9.5239999999999991</v>
      </c>
      <c r="Q1306" s="2" t="s">
        <v>13</v>
      </c>
      <c r="R1306" s="2">
        <v>8</v>
      </c>
      <c r="S1306" s="2">
        <v>63.07</v>
      </c>
      <c r="T1306" s="2" t="s">
        <v>26</v>
      </c>
      <c r="U1306" s="2">
        <v>19.643000000000001</v>
      </c>
      <c r="V1306" s="2" t="s">
        <v>13</v>
      </c>
      <c r="W1306" s="5" t="str" cm="1">
        <f t="array" ref="W1306">_xlfn.TEXTJOIN(", ",TRUE, IF(COUNTIF(G1306,"*"&amp;Afferenti!$A$1:'Afferenti'!$A$46&amp;"*"), Afferenti!$A$1:'Afferenti'!$A$46, ""))</f>
        <v>BOTTIGLI, TURINI</v>
      </c>
    </row>
    <row r="1307" spans="1:23" x14ac:dyDescent="0.2">
      <c r="A1307" s="2" t="s">
        <v>768</v>
      </c>
      <c r="B1307" s="2" t="s">
        <v>769</v>
      </c>
      <c r="C1307" s="2" t="s">
        <v>279</v>
      </c>
      <c r="E1307" s="2" t="s">
        <v>280</v>
      </c>
      <c r="F1307" s="2" t="s">
        <v>590</v>
      </c>
      <c r="G1307" s="2" t="s">
        <v>776</v>
      </c>
      <c r="H1307" s="2">
        <v>8</v>
      </c>
      <c r="I1307" s="2" t="s">
        <v>777</v>
      </c>
      <c r="J1307" s="2" t="s">
        <v>11</v>
      </c>
      <c r="K1307" s="2">
        <v>2017</v>
      </c>
      <c r="L1307" s="2" t="s">
        <v>230</v>
      </c>
      <c r="M1307" s="2">
        <v>23</v>
      </c>
      <c r="N1307" s="2">
        <v>10.115</v>
      </c>
      <c r="O1307" s="2" t="s">
        <v>13</v>
      </c>
      <c r="P1307" s="2">
        <v>58.868000000000002</v>
      </c>
      <c r="Q1307" s="2" t="s">
        <v>26</v>
      </c>
      <c r="R1307" s="2">
        <v>14</v>
      </c>
      <c r="S1307" s="2">
        <v>40.42</v>
      </c>
      <c r="T1307" s="2" t="s">
        <v>14</v>
      </c>
      <c r="U1307" s="2">
        <v>71.311480000000003</v>
      </c>
      <c r="V1307" s="2" t="s">
        <v>26</v>
      </c>
      <c r="W1307" s="5" t="str" cm="1">
        <f t="array" ref="W1307">_xlfn.TEXTJOIN(", ",TRUE, IF(COUNTIF(G1307,"*"&amp;Afferenti!$A$1:'Afferenti'!$A$46&amp;"*"), Afferenti!$A$1:'Afferenti'!$A$46, ""))</f>
        <v>BOTTIGLI, TURINI</v>
      </c>
    </row>
    <row r="1308" spans="1:23" x14ac:dyDescent="0.2">
      <c r="A1308" s="2" t="s">
        <v>768</v>
      </c>
      <c r="B1308" s="2" t="s">
        <v>769</v>
      </c>
      <c r="C1308" s="2" t="s">
        <v>279</v>
      </c>
      <c r="E1308" s="2" t="s">
        <v>280</v>
      </c>
      <c r="F1308" s="2" t="s">
        <v>590</v>
      </c>
      <c r="G1308" s="2" t="s">
        <v>776</v>
      </c>
      <c r="H1308" s="2">
        <v>8</v>
      </c>
      <c r="I1308" s="2" t="s">
        <v>778</v>
      </c>
      <c r="J1308" s="2" t="s">
        <v>11</v>
      </c>
      <c r="K1308" s="2">
        <v>2019</v>
      </c>
      <c r="L1308" s="2" t="s">
        <v>611</v>
      </c>
      <c r="M1308" s="2">
        <v>95</v>
      </c>
      <c r="N1308" s="2">
        <v>0.81200000000000006</v>
      </c>
      <c r="O1308" s="2" t="s">
        <v>13</v>
      </c>
      <c r="P1308" s="2">
        <v>0.46700000000000003</v>
      </c>
      <c r="Q1308" s="2" t="s">
        <v>13</v>
      </c>
      <c r="R1308" s="2">
        <v>78</v>
      </c>
      <c r="W1308" s="5" t="str" cm="1">
        <f t="array" ref="W1308">_xlfn.TEXTJOIN(", ",TRUE, IF(COUNTIF(G1308,"*"&amp;Afferenti!$A$1:'Afferenti'!$A$46&amp;"*"), Afferenti!$A$1:'Afferenti'!$A$46, ""))</f>
        <v>BOTTIGLI, TURINI</v>
      </c>
    </row>
    <row r="1309" spans="1:23" x14ac:dyDescent="0.2">
      <c r="A1309" s="2" t="s">
        <v>768</v>
      </c>
      <c r="B1309" s="2" t="s">
        <v>769</v>
      </c>
      <c r="C1309" s="2" t="s">
        <v>279</v>
      </c>
      <c r="E1309" s="2" t="s">
        <v>280</v>
      </c>
      <c r="F1309" s="2" t="s">
        <v>590</v>
      </c>
      <c r="G1309" s="2" t="s">
        <v>776</v>
      </c>
      <c r="H1309" s="2">
        <v>8</v>
      </c>
      <c r="I1309" s="2" t="s">
        <v>779</v>
      </c>
      <c r="J1309" s="2" t="s">
        <v>11</v>
      </c>
      <c r="K1309" s="2">
        <v>2016</v>
      </c>
      <c r="L1309" s="2" t="s">
        <v>611</v>
      </c>
      <c r="M1309" s="2">
        <v>109</v>
      </c>
      <c r="N1309" s="2">
        <v>1.6160000000000001</v>
      </c>
      <c r="O1309" s="2" t="s">
        <v>13</v>
      </c>
      <c r="P1309" s="2">
        <v>0.04</v>
      </c>
      <c r="Q1309" s="2" t="s">
        <v>13</v>
      </c>
      <c r="R1309" s="2">
        <v>85</v>
      </c>
      <c r="W1309" s="5" t="str" cm="1">
        <f t="array" ref="W1309">_xlfn.TEXTJOIN(", ",TRUE, IF(COUNTIF(G1309,"*"&amp;Afferenti!$A$1:'Afferenti'!$A$46&amp;"*"), Afferenti!$A$1:'Afferenti'!$A$46, ""))</f>
        <v>BOTTIGLI, TURINI</v>
      </c>
    </row>
    <row r="1310" spans="1:23" x14ac:dyDescent="0.2">
      <c r="A1310" s="2" t="s">
        <v>768</v>
      </c>
      <c r="B1310" s="2" t="s">
        <v>769</v>
      </c>
      <c r="C1310" s="2" t="s">
        <v>279</v>
      </c>
      <c r="E1310" s="2" t="s">
        <v>280</v>
      </c>
      <c r="F1310" s="2" t="s">
        <v>590</v>
      </c>
      <c r="G1310" s="2" t="s">
        <v>780</v>
      </c>
      <c r="H1310" s="2">
        <v>12</v>
      </c>
      <c r="I1310" s="2" t="s">
        <v>781</v>
      </c>
      <c r="J1310" s="2" t="s">
        <v>11</v>
      </c>
      <c r="K1310" s="2">
        <v>2019</v>
      </c>
      <c r="L1310" s="2" t="s">
        <v>611</v>
      </c>
      <c r="M1310" s="2">
        <v>75</v>
      </c>
      <c r="N1310" s="2">
        <v>1.44</v>
      </c>
      <c r="O1310" s="2" t="s">
        <v>13</v>
      </c>
      <c r="P1310" s="2">
        <v>0.46700000000000003</v>
      </c>
      <c r="Q1310" s="2" t="s">
        <v>13</v>
      </c>
      <c r="R1310" s="2">
        <v>67</v>
      </c>
      <c r="S1310" s="2">
        <v>2.73</v>
      </c>
      <c r="T1310" s="2" t="s">
        <v>13</v>
      </c>
      <c r="U1310" s="2">
        <v>22.414000000000001</v>
      </c>
      <c r="V1310" s="2" t="s">
        <v>13</v>
      </c>
      <c r="W1310" s="5" t="str" cm="1">
        <f t="array" ref="W1310">_xlfn.TEXTJOIN(", ",TRUE, IF(COUNTIF(G1310,"*"&amp;Afferenti!$A$1:'Afferenti'!$A$46&amp;"*"), Afferenti!$A$1:'Afferenti'!$A$46, ""))</f>
        <v>BOTTIGLI, TURINI</v>
      </c>
    </row>
    <row r="1311" spans="1:23" x14ac:dyDescent="0.2">
      <c r="A1311" s="2" t="s">
        <v>1977</v>
      </c>
      <c r="B1311" s="2" t="s">
        <v>6</v>
      </c>
      <c r="C1311" s="2" t="s">
        <v>7</v>
      </c>
      <c r="E1311" s="2" t="s">
        <v>8</v>
      </c>
      <c r="F1311" s="2" t="s">
        <v>9</v>
      </c>
      <c r="G1311" s="2" t="s">
        <v>1977</v>
      </c>
      <c r="H1311" s="2">
        <v>1</v>
      </c>
      <c r="I1311" s="2" t="s">
        <v>10</v>
      </c>
      <c r="J1311" s="2" t="s">
        <v>11</v>
      </c>
      <c r="K1311" s="2">
        <v>2018</v>
      </c>
      <c r="L1311" s="2" t="s">
        <v>12</v>
      </c>
      <c r="M1311" s="2">
        <v>21</v>
      </c>
      <c r="N1311" s="2">
        <v>24.315000000000001</v>
      </c>
      <c r="O1311" s="2" t="s">
        <v>13</v>
      </c>
      <c r="P1311" s="2">
        <v>38.975000000000001</v>
      </c>
      <c r="Q1311" s="2" t="s">
        <v>14</v>
      </c>
      <c r="R1311" s="2">
        <v>22</v>
      </c>
      <c r="S1311" s="2">
        <v>12</v>
      </c>
      <c r="T1311" s="2" t="s">
        <v>13</v>
      </c>
      <c r="U1311" s="2">
        <v>25.609756000000001</v>
      </c>
      <c r="V1311" s="2" t="s">
        <v>14</v>
      </c>
      <c r="W1311" s="5" t="str" cm="1">
        <f t="array" ref="W1311">_xlfn.TEXTJOIN(", ",TRUE, IF(COUNTIF(G1311,"*"&amp;Afferenti!$A$1:'Afferenti'!$A$46&amp;"*"), Afferenti!$A$1:'Afferenti'!$A$46, ""))</f>
        <v>VITI C</v>
      </c>
    </row>
    <row r="1312" spans="1:23" x14ac:dyDescent="0.2">
      <c r="A1312" s="2" t="s">
        <v>1977</v>
      </c>
      <c r="B1312" s="2" t="s">
        <v>6</v>
      </c>
      <c r="C1312" s="2" t="s">
        <v>7</v>
      </c>
      <c r="E1312" s="2" t="s">
        <v>8</v>
      </c>
      <c r="F1312" s="2" t="s">
        <v>9</v>
      </c>
      <c r="G1312" s="2" t="s">
        <v>1977</v>
      </c>
      <c r="H1312" s="2">
        <v>1</v>
      </c>
      <c r="I1312" s="2" t="s">
        <v>15</v>
      </c>
      <c r="J1312" s="2" t="s">
        <v>11</v>
      </c>
      <c r="K1312" s="2">
        <v>2019</v>
      </c>
      <c r="L1312" s="2" t="s">
        <v>16</v>
      </c>
      <c r="M1312" s="2">
        <v>85</v>
      </c>
      <c r="N1312" s="2">
        <v>0.61699999999999999</v>
      </c>
      <c r="O1312" s="2" t="s">
        <v>13</v>
      </c>
      <c r="P1312" s="2">
        <v>0.29499999999999998</v>
      </c>
      <c r="Q1312" s="2" t="s">
        <v>13</v>
      </c>
      <c r="R1312" s="2">
        <v>79</v>
      </c>
      <c r="S1312" s="2">
        <v>1.32</v>
      </c>
      <c r="T1312" s="2" t="s">
        <v>13</v>
      </c>
      <c r="U1312" s="2">
        <v>7.6470000000000002</v>
      </c>
      <c r="V1312" s="2" t="s">
        <v>13</v>
      </c>
      <c r="W1312" s="5" t="str" cm="1">
        <f t="array" ref="W1312">_xlfn.TEXTJOIN(", ",TRUE, IF(COUNTIF(G1312,"*"&amp;Afferenti!$A$1:'Afferenti'!$A$46&amp;"*"), Afferenti!$A$1:'Afferenti'!$A$46, ""))</f>
        <v>VITI C</v>
      </c>
    </row>
    <row r="1313" spans="1:23" x14ac:dyDescent="0.2">
      <c r="A1313" s="2" t="s">
        <v>1977</v>
      </c>
      <c r="B1313" s="2" t="s">
        <v>6</v>
      </c>
      <c r="C1313" s="2" t="s">
        <v>7</v>
      </c>
      <c r="E1313" s="2" t="s">
        <v>8</v>
      </c>
      <c r="F1313" s="2" t="s">
        <v>9</v>
      </c>
      <c r="G1313" s="2" t="s">
        <v>1977</v>
      </c>
      <c r="H1313" s="2">
        <v>1</v>
      </c>
      <c r="I1313" s="2" t="s">
        <v>17</v>
      </c>
      <c r="J1313" s="2" t="s">
        <v>11</v>
      </c>
      <c r="K1313" s="2">
        <v>2018</v>
      </c>
      <c r="L1313" s="2" t="s">
        <v>18</v>
      </c>
      <c r="M1313" s="2">
        <v>26</v>
      </c>
      <c r="N1313" s="2">
        <v>24.15</v>
      </c>
      <c r="O1313" s="2" t="s">
        <v>13</v>
      </c>
      <c r="P1313" s="2">
        <v>2.8439999999999999</v>
      </c>
      <c r="Q1313" s="2" t="s">
        <v>13</v>
      </c>
      <c r="R1313" s="2">
        <v>23</v>
      </c>
      <c r="S1313" s="2">
        <v>18.18</v>
      </c>
      <c r="T1313" s="2" t="s">
        <v>13</v>
      </c>
      <c r="U1313" s="2">
        <v>6.5217390000000002</v>
      </c>
      <c r="V1313" s="2" t="s">
        <v>13</v>
      </c>
      <c r="W1313" s="5" t="str" cm="1">
        <f t="array" ref="W1313">_xlfn.TEXTJOIN(", ",TRUE, IF(COUNTIF(G1313,"*"&amp;Afferenti!$A$1:'Afferenti'!$A$46&amp;"*"), Afferenti!$A$1:'Afferenti'!$A$46, ""))</f>
        <v>VITI C</v>
      </c>
    </row>
    <row r="1314" spans="1:23" x14ac:dyDescent="0.2">
      <c r="A1314" s="2" t="s">
        <v>1977</v>
      </c>
      <c r="B1314" s="2" t="s">
        <v>6</v>
      </c>
      <c r="C1314" s="2" t="s">
        <v>7</v>
      </c>
      <c r="E1314" s="2" t="s">
        <v>8</v>
      </c>
      <c r="F1314" s="2" t="s">
        <v>9</v>
      </c>
      <c r="G1314" s="2" t="s">
        <v>1977</v>
      </c>
      <c r="H1314" s="2">
        <v>1</v>
      </c>
      <c r="I1314" s="2" t="s">
        <v>19</v>
      </c>
      <c r="J1314" s="2" t="s">
        <v>11</v>
      </c>
      <c r="K1314" s="2">
        <v>2018</v>
      </c>
      <c r="L1314" s="2" t="s">
        <v>20</v>
      </c>
      <c r="M1314" s="2">
        <v>29</v>
      </c>
      <c r="N1314" s="2">
        <v>25.43</v>
      </c>
      <c r="O1314" s="2" t="s">
        <v>14</v>
      </c>
      <c r="P1314" s="2">
        <v>41.323999999999998</v>
      </c>
      <c r="Q1314" s="2" t="s">
        <v>14</v>
      </c>
      <c r="R1314" s="2">
        <v>25</v>
      </c>
      <c r="S1314" s="2">
        <v>36.64</v>
      </c>
      <c r="T1314" s="2" t="s">
        <v>14</v>
      </c>
      <c r="U1314" s="2">
        <v>28.947368999999998</v>
      </c>
      <c r="V1314" s="2" t="s">
        <v>14</v>
      </c>
      <c r="W1314" s="5" t="str" cm="1">
        <f t="array" ref="W1314">_xlfn.TEXTJOIN(", ",TRUE, IF(COUNTIF(G1314,"*"&amp;Afferenti!$A$1:'Afferenti'!$A$46&amp;"*"), Afferenti!$A$1:'Afferenti'!$A$46, ""))</f>
        <v>VITI C</v>
      </c>
    </row>
    <row r="1315" spans="1:23" x14ac:dyDescent="0.2">
      <c r="A1315" s="2" t="s">
        <v>1977</v>
      </c>
      <c r="B1315" s="2" t="s">
        <v>6</v>
      </c>
      <c r="C1315" s="2" t="s">
        <v>7</v>
      </c>
      <c r="E1315" s="2" t="s">
        <v>8</v>
      </c>
      <c r="F1315" s="2" t="s">
        <v>9</v>
      </c>
      <c r="G1315" s="2" t="s">
        <v>1977</v>
      </c>
      <c r="H1315" s="2">
        <v>1</v>
      </c>
      <c r="I1315" s="2" t="s">
        <v>21</v>
      </c>
      <c r="J1315" s="2" t="s">
        <v>11</v>
      </c>
      <c r="K1315" s="2">
        <v>2018</v>
      </c>
      <c r="L1315" s="2" t="s">
        <v>22</v>
      </c>
      <c r="M1315" s="2">
        <v>24</v>
      </c>
      <c r="N1315" s="2">
        <v>21.298999999999999</v>
      </c>
      <c r="O1315" s="2" t="s">
        <v>13</v>
      </c>
      <c r="P1315" s="2">
        <v>20.704000000000001</v>
      </c>
      <c r="Q1315" s="2" t="s">
        <v>13</v>
      </c>
      <c r="R1315" s="2">
        <v>24</v>
      </c>
      <c r="W1315" s="5" t="str" cm="1">
        <f t="array" ref="W1315">_xlfn.TEXTJOIN(", ",TRUE, IF(COUNTIF(G1315,"*"&amp;Afferenti!$A$1:'Afferenti'!$A$46&amp;"*"), Afferenti!$A$1:'Afferenti'!$A$46, ""))</f>
        <v>VITI C</v>
      </c>
    </row>
    <row r="1316" spans="1:23" x14ac:dyDescent="0.2">
      <c r="A1316" s="2" t="s">
        <v>1977</v>
      </c>
      <c r="B1316" s="2" t="s">
        <v>6</v>
      </c>
      <c r="C1316" s="2" t="s">
        <v>7</v>
      </c>
      <c r="E1316" s="2" t="s">
        <v>8</v>
      </c>
      <c r="F1316" s="2" t="s">
        <v>9</v>
      </c>
      <c r="G1316" s="2" t="s">
        <v>1977</v>
      </c>
      <c r="H1316" s="2">
        <v>1</v>
      </c>
      <c r="I1316" s="2" t="s">
        <v>23</v>
      </c>
      <c r="J1316" s="2" t="s">
        <v>11</v>
      </c>
      <c r="K1316" s="2">
        <v>2015</v>
      </c>
      <c r="L1316" s="2" t="s">
        <v>16</v>
      </c>
      <c r="M1316" s="2">
        <v>104</v>
      </c>
      <c r="N1316" s="2">
        <v>2.512</v>
      </c>
      <c r="O1316" s="2" t="s">
        <v>13</v>
      </c>
      <c r="P1316" s="2">
        <v>0.27800000000000002</v>
      </c>
      <c r="Q1316" s="2" t="s">
        <v>13</v>
      </c>
      <c r="R1316" s="2">
        <v>98</v>
      </c>
      <c r="S1316" s="2">
        <v>3.24</v>
      </c>
      <c r="T1316" s="2" t="s">
        <v>13</v>
      </c>
      <c r="U1316" s="2">
        <v>8.0250000000000004</v>
      </c>
      <c r="V1316" s="2" t="s">
        <v>13</v>
      </c>
      <c r="W1316" s="5" t="str" cm="1">
        <f t="array" ref="W1316">_xlfn.TEXTJOIN(", ",TRUE, IF(COUNTIF(G1316,"*"&amp;Afferenti!$A$1:'Afferenti'!$A$46&amp;"*"), Afferenti!$A$1:'Afferenti'!$A$46, ""))</f>
        <v>VITI C</v>
      </c>
    </row>
    <row r="1317" spans="1:23" x14ac:dyDescent="0.2">
      <c r="A1317" s="2" t="s">
        <v>1977</v>
      </c>
      <c r="B1317" s="2" t="s">
        <v>6</v>
      </c>
      <c r="C1317" s="2" t="s">
        <v>7</v>
      </c>
      <c r="E1317" s="2" t="s">
        <v>8</v>
      </c>
      <c r="F1317" s="2" t="s">
        <v>9</v>
      </c>
      <c r="G1317" s="2" t="s">
        <v>1977</v>
      </c>
      <c r="H1317" s="2">
        <v>1</v>
      </c>
      <c r="I1317" s="2" t="s">
        <v>24</v>
      </c>
      <c r="J1317" s="2" t="s">
        <v>11</v>
      </c>
      <c r="K1317" s="2">
        <v>2015</v>
      </c>
      <c r="L1317" s="2" t="s">
        <v>25</v>
      </c>
      <c r="M1317" s="2">
        <v>10</v>
      </c>
      <c r="N1317" s="2">
        <v>63.213000000000001</v>
      </c>
      <c r="O1317" s="2" t="s">
        <v>26</v>
      </c>
      <c r="P1317" s="2">
        <v>36.481999999999999</v>
      </c>
      <c r="Q1317" s="2" t="s">
        <v>14</v>
      </c>
      <c r="R1317" s="2">
        <v>10</v>
      </c>
      <c r="W1317" s="5" t="str" cm="1">
        <f t="array" ref="W1317">_xlfn.TEXTJOIN(", ",TRUE, IF(COUNTIF(G1317,"*"&amp;Afferenti!$A$1:'Afferenti'!$A$46&amp;"*"), Afferenti!$A$1:'Afferenti'!$A$46, ""))</f>
        <v>VITI C</v>
      </c>
    </row>
    <row r="1318" spans="1:23" x14ac:dyDescent="0.2">
      <c r="A1318" s="2" t="s">
        <v>1977</v>
      </c>
      <c r="B1318" s="2" t="s">
        <v>6</v>
      </c>
      <c r="C1318" s="2" t="s">
        <v>7</v>
      </c>
      <c r="E1318" s="2" t="s">
        <v>8</v>
      </c>
      <c r="F1318" s="2" t="s">
        <v>9</v>
      </c>
      <c r="G1318" s="2" t="s">
        <v>1977</v>
      </c>
      <c r="H1318" s="2">
        <v>1</v>
      </c>
      <c r="I1318" s="2" t="s">
        <v>27</v>
      </c>
      <c r="J1318" s="2" t="s">
        <v>11</v>
      </c>
      <c r="K1318" s="2">
        <v>2017</v>
      </c>
      <c r="L1318" s="2" t="s">
        <v>28</v>
      </c>
      <c r="M1318" s="2">
        <v>89</v>
      </c>
      <c r="N1318" s="2">
        <v>2.0329999999999999</v>
      </c>
      <c r="O1318" s="2" t="s">
        <v>13</v>
      </c>
      <c r="P1318" s="2">
        <v>5.3639999999999999</v>
      </c>
      <c r="Q1318" s="2" t="s">
        <v>13</v>
      </c>
      <c r="R1318" s="2">
        <v>82</v>
      </c>
      <c r="S1318" s="2">
        <v>0.89</v>
      </c>
      <c r="T1318" s="2" t="s">
        <v>13</v>
      </c>
      <c r="U1318" s="2">
        <v>1.0638297999999999</v>
      </c>
      <c r="V1318" s="2" t="s">
        <v>13</v>
      </c>
      <c r="W1318" s="5" t="str" cm="1">
        <f t="array" ref="W1318">_xlfn.TEXTJOIN(", ",TRUE, IF(COUNTIF(G1318,"*"&amp;Afferenti!$A$1:'Afferenti'!$A$46&amp;"*"), Afferenti!$A$1:'Afferenti'!$A$46, ""))</f>
        <v>VITI C</v>
      </c>
    </row>
    <row r="1319" spans="1:23" x14ac:dyDescent="0.2">
      <c r="A1319" s="2" t="s">
        <v>1977</v>
      </c>
      <c r="B1319" s="2" t="s">
        <v>6</v>
      </c>
      <c r="C1319" s="2" t="s">
        <v>7</v>
      </c>
      <c r="E1319" s="2" t="s">
        <v>8</v>
      </c>
      <c r="F1319" s="2" t="s">
        <v>9</v>
      </c>
      <c r="G1319" s="2" t="s">
        <v>1977</v>
      </c>
      <c r="H1319" s="2">
        <v>1</v>
      </c>
      <c r="I1319" s="2" t="s">
        <v>29</v>
      </c>
      <c r="J1319" s="2" t="s">
        <v>11</v>
      </c>
      <c r="K1319" s="2">
        <v>2019</v>
      </c>
      <c r="L1319" s="2" t="s">
        <v>30</v>
      </c>
      <c r="M1319" s="2">
        <v>13</v>
      </c>
      <c r="N1319" s="2">
        <v>20.536999999999999</v>
      </c>
      <c r="O1319" s="2" t="s">
        <v>13</v>
      </c>
      <c r="P1319" s="2">
        <v>14.87</v>
      </c>
      <c r="Q1319" s="2" t="s">
        <v>13</v>
      </c>
      <c r="R1319" s="2">
        <v>14</v>
      </c>
      <c r="S1319" s="2">
        <v>29.72</v>
      </c>
      <c r="T1319" s="2" t="s">
        <v>14</v>
      </c>
      <c r="U1319" s="2">
        <v>39.411999999999999</v>
      </c>
      <c r="V1319" s="2" t="s">
        <v>14</v>
      </c>
      <c r="W1319" s="5" t="str" cm="1">
        <f t="array" ref="W1319">_xlfn.TEXTJOIN(", ",TRUE, IF(COUNTIF(G1319,"*"&amp;Afferenti!$A$1:'Afferenti'!$A$46&amp;"*"), Afferenti!$A$1:'Afferenti'!$A$46, ""))</f>
        <v>VITI C</v>
      </c>
    </row>
    <row r="1320" spans="1:23" x14ac:dyDescent="0.2">
      <c r="A1320" s="2" t="s">
        <v>1977</v>
      </c>
      <c r="B1320" s="2" t="s">
        <v>6</v>
      </c>
      <c r="C1320" s="2" t="s">
        <v>7</v>
      </c>
      <c r="E1320" s="2" t="s">
        <v>8</v>
      </c>
      <c r="F1320" s="2" t="s">
        <v>9</v>
      </c>
      <c r="G1320" s="2" t="s">
        <v>1977</v>
      </c>
      <c r="H1320" s="2">
        <v>1</v>
      </c>
      <c r="I1320" s="2" t="s">
        <v>31</v>
      </c>
      <c r="J1320" s="2" t="s">
        <v>11</v>
      </c>
      <c r="K1320" s="2">
        <v>2015</v>
      </c>
      <c r="L1320" s="2" t="s">
        <v>32</v>
      </c>
      <c r="M1320" s="2">
        <v>4</v>
      </c>
      <c r="N1320" s="2">
        <v>84.801000000000002</v>
      </c>
      <c r="O1320" s="2" t="s">
        <v>33</v>
      </c>
      <c r="P1320" s="2">
        <v>74.959000000000003</v>
      </c>
      <c r="Q1320" s="2" t="s">
        <v>26</v>
      </c>
      <c r="R1320" s="2">
        <v>3</v>
      </c>
      <c r="S1320" s="2">
        <v>91.41</v>
      </c>
      <c r="T1320" s="2" t="s">
        <v>33</v>
      </c>
      <c r="U1320" s="2">
        <v>70.69</v>
      </c>
      <c r="V1320" s="2" t="s">
        <v>26</v>
      </c>
      <c r="W1320" s="5" t="str" cm="1">
        <f t="array" ref="W1320">_xlfn.TEXTJOIN(", ",TRUE, IF(COUNTIF(G1320,"*"&amp;Afferenti!$A$1:'Afferenti'!$A$46&amp;"*"), Afferenti!$A$1:'Afferenti'!$A$46, ""))</f>
        <v>VITI C</v>
      </c>
    </row>
    <row r="1321" spans="1:23" x14ac:dyDescent="0.2">
      <c r="A1321" s="2" t="s">
        <v>1977</v>
      </c>
      <c r="B1321" s="2" t="s">
        <v>6</v>
      </c>
      <c r="C1321" s="2" t="s">
        <v>7</v>
      </c>
      <c r="E1321" s="2" t="s">
        <v>8</v>
      </c>
      <c r="F1321" s="2" t="s">
        <v>9</v>
      </c>
      <c r="G1321" s="2" t="s">
        <v>1977</v>
      </c>
      <c r="H1321" s="2">
        <v>1</v>
      </c>
      <c r="I1321" s="2" t="s">
        <v>34</v>
      </c>
      <c r="J1321" s="2" t="s">
        <v>11</v>
      </c>
      <c r="K1321" s="2">
        <v>2015</v>
      </c>
      <c r="L1321" s="2" t="s">
        <v>35</v>
      </c>
      <c r="M1321" s="2">
        <v>9</v>
      </c>
      <c r="N1321" s="2">
        <v>65.164000000000001</v>
      </c>
      <c r="O1321" s="2" t="s">
        <v>26</v>
      </c>
      <c r="P1321" s="2">
        <v>10.323</v>
      </c>
      <c r="Q1321" s="2" t="s">
        <v>13</v>
      </c>
      <c r="R1321" s="2">
        <v>9</v>
      </c>
      <c r="S1321" s="2">
        <v>67.489999999999995</v>
      </c>
      <c r="T1321" s="2" t="s">
        <v>26</v>
      </c>
      <c r="U1321" s="2">
        <v>27.777999999999999</v>
      </c>
      <c r="V1321" s="2" t="s">
        <v>14</v>
      </c>
      <c r="W1321" s="5" t="str" cm="1">
        <f t="array" ref="W1321">_xlfn.TEXTJOIN(", ",TRUE, IF(COUNTIF(G1321,"*"&amp;Afferenti!$A$1:'Afferenti'!$A$46&amp;"*"), Afferenti!$A$1:'Afferenti'!$A$46, ""))</f>
        <v>VITI C</v>
      </c>
    </row>
    <row r="1322" spans="1:23" x14ac:dyDescent="0.2">
      <c r="A1322" s="2" t="s">
        <v>1977</v>
      </c>
      <c r="B1322" s="2" t="s">
        <v>6</v>
      </c>
      <c r="C1322" s="2" t="s">
        <v>7</v>
      </c>
      <c r="E1322" s="2" t="s">
        <v>8</v>
      </c>
      <c r="F1322" s="2" t="s">
        <v>9</v>
      </c>
      <c r="G1322" s="2" t="s">
        <v>1977</v>
      </c>
      <c r="H1322" s="2">
        <v>1</v>
      </c>
      <c r="I1322" s="2" t="s">
        <v>36</v>
      </c>
      <c r="J1322" s="2" t="s">
        <v>11</v>
      </c>
      <c r="K1322" s="2">
        <v>2016</v>
      </c>
      <c r="L1322" s="2" t="s">
        <v>37</v>
      </c>
      <c r="M1322" s="2">
        <v>23</v>
      </c>
      <c r="N1322" s="2">
        <v>32.648000000000003</v>
      </c>
      <c r="O1322" s="2" t="s">
        <v>14</v>
      </c>
      <c r="P1322" s="2">
        <v>50.061</v>
      </c>
      <c r="Q1322" s="2" t="s">
        <v>26</v>
      </c>
      <c r="R1322" s="2">
        <v>22</v>
      </c>
      <c r="S1322" s="2">
        <v>31.47</v>
      </c>
      <c r="T1322" s="2" t="s">
        <v>14</v>
      </c>
      <c r="U1322" s="2">
        <v>32.758620000000001</v>
      </c>
      <c r="V1322" s="2" t="s">
        <v>14</v>
      </c>
      <c r="W1322" s="5" t="str" cm="1">
        <f t="array" ref="W1322">_xlfn.TEXTJOIN(", ",TRUE, IF(COUNTIF(G1322,"*"&amp;Afferenti!$A$1:'Afferenti'!$A$46&amp;"*"), Afferenti!$A$1:'Afferenti'!$A$46, ""))</f>
        <v>VITI C</v>
      </c>
    </row>
    <row r="1323" spans="1:23" x14ac:dyDescent="0.2">
      <c r="A1323" s="2" t="s">
        <v>1977</v>
      </c>
      <c r="B1323" s="2" t="s">
        <v>6</v>
      </c>
      <c r="C1323" s="2" t="s">
        <v>7</v>
      </c>
      <c r="E1323" s="2" t="s">
        <v>8</v>
      </c>
      <c r="F1323" s="2" t="s">
        <v>9</v>
      </c>
      <c r="G1323" s="2" t="s">
        <v>1977</v>
      </c>
      <c r="H1323" s="2">
        <v>1</v>
      </c>
      <c r="I1323" s="2" t="s">
        <v>38</v>
      </c>
      <c r="J1323" s="2" t="s">
        <v>11</v>
      </c>
      <c r="K1323" s="2">
        <v>2016</v>
      </c>
      <c r="L1323" s="2" t="s">
        <v>39</v>
      </c>
      <c r="M1323" s="2">
        <v>39</v>
      </c>
      <c r="N1323" s="2">
        <v>15.547000000000001</v>
      </c>
      <c r="O1323" s="2" t="s">
        <v>13</v>
      </c>
      <c r="P1323" s="2">
        <v>33.591000000000001</v>
      </c>
      <c r="Q1323" s="2" t="s">
        <v>14</v>
      </c>
      <c r="R1323" s="2">
        <v>38</v>
      </c>
      <c r="S1323" s="2">
        <v>16.09</v>
      </c>
      <c r="T1323" s="2" t="s">
        <v>13</v>
      </c>
      <c r="U1323" s="2">
        <v>39.880949999999999</v>
      </c>
      <c r="V1323" s="2" t="s">
        <v>14</v>
      </c>
      <c r="W1323" s="5" t="str" cm="1">
        <f t="array" ref="W1323">_xlfn.TEXTJOIN(", ",TRUE, IF(COUNTIF(G1323,"*"&amp;Afferenti!$A$1:'Afferenti'!$A$46&amp;"*"), Afferenti!$A$1:'Afferenti'!$A$46, ""))</f>
        <v>VITI C</v>
      </c>
    </row>
    <row r="1324" spans="1:23" x14ac:dyDescent="0.2">
      <c r="A1324" s="2" t="s">
        <v>1977</v>
      </c>
      <c r="B1324" s="2" t="s">
        <v>6</v>
      </c>
      <c r="C1324" s="2" t="s">
        <v>7</v>
      </c>
      <c r="E1324" s="2" t="s">
        <v>8</v>
      </c>
      <c r="F1324" s="2" t="s">
        <v>9</v>
      </c>
      <c r="G1324" s="2" t="s">
        <v>1983</v>
      </c>
      <c r="H1324" s="2">
        <v>2</v>
      </c>
      <c r="I1324" s="2" t="s">
        <v>40</v>
      </c>
      <c r="J1324" s="2" t="s">
        <v>11</v>
      </c>
      <c r="K1324" s="2">
        <v>2019</v>
      </c>
      <c r="L1324" s="2" t="s">
        <v>41</v>
      </c>
      <c r="M1324" s="2">
        <v>14</v>
      </c>
      <c r="N1324" s="2">
        <v>41.387</v>
      </c>
      <c r="O1324" s="2" t="s">
        <v>14</v>
      </c>
      <c r="P1324" s="2">
        <v>17.471</v>
      </c>
      <c r="Q1324" s="2" t="s">
        <v>13</v>
      </c>
      <c r="R1324" s="2">
        <v>13</v>
      </c>
      <c r="S1324" s="2">
        <v>27.94</v>
      </c>
      <c r="T1324" s="2" t="s">
        <v>14</v>
      </c>
      <c r="U1324" s="2">
        <v>23.239000000000001</v>
      </c>
      <c r="V1324" s="2" t="s">
        <v>13</v>
      </c>
      <c r="W1324" s="5" t="str" cm="1">
        <f t="array" ref="W1324">_xlfn.TEXTJOIN(", ",TRUE, IF(COUNTIF(G1324,"*"&amp;Afferenti!$A$1:'Afferenti'!$A$46&amp;"*"), Afferenti!$A$1:'Afferenti'!$A$46, ""))</f>
        <v>VITI C</v>
      </c>
    </row>
    <row r="1325" spans="1:23" x14ac:dyDescent="0.2">
      <c r="A1325" s="2" t="s">
        <v>1977</v>
      </c>
      <c r="B1325" s="2" t="s">
        <v>6</v>
      </c>
      <c r="C1325" s="2" t="s">
        <v>7</v>
      </c>
      <c r="E1325" s="2" t="s">
        <v>8</v>
      </c>
      <c r="F1325" s="2" t="s">
        <v>9</v>
      </c>
      <c r="G1325" s="2" t="s">
        <v>1983</v>
      </c>
      <c r="H1325" s="2">
        <v>2</v>
      </c>
      <c r="I1325" s="2" t="s">
        <v>42</v>
      </c>
      <c r="J1325" s="2" t="s">
        <v>43</v>
      </c>
      <c r="K1325" s="2">
        <v>2019</v>
      </c>
      <c r="W1325" s="5" t="str" cm="1">
        <f t="array" ref="W1325">_xlfn.TEXTJOIN(", ",TRUE, IF(COUNTIF(G1325,"*"&amp;Afferenti!$A$1:'Afferenti'!$A$46&amp;"*"), Afferenti!$A$1:'Afferenti'!$A$46, ""))</f>
        <v>VITI C</v>
      </c>
    </row>
    <row r="1326" spans="1:23" x14ac:dyDescent="0.2">
      <c r="A1326" s="2" t="s">
        <v>1977</v>
      </c>
      <c r="B1326" s="2" t="s">
        <v>6</v>
      </c>
      <c r="C1326" s="2" t="s">
        <v>7</v>
      </c>
      <c r="E1326" s="2" t="s">
        <v>8</v>
      </c>
      <c r="F1326" s="2" t="s">
        <v>9</v>
      </c>
      <c r="G1326" s="2" t="s">
        <v>1983</v>
      </c>
      <c r="H1326" s="2">
        <v>2</v>
      </c>
      <c r="I1326" s="2" t="s">
        <v>44</v>
      </c>
      <c r="J1326" s="2" t="s">
        <v>43</v>
      </c>
      <c r="K1326" s="2">
        <v>2019</v>
      </c>
      <c r="W1326" s="5" t="str" cm="1">
        <f t="array" ref="W1326">_xlfn.TEXTJOIN(", ",TRUE, IF(COUNTIF(G1326,"*"&amp;Afferenti!$A$1:'Afferenti'!$A$46&amp;"*"), Afferenti!$A$1:'Afferenti'!$A$46, ""))</f>
        <v>VITI C</v>
      </c>
    </row>
    <row r="1327" spans="1:23" x14ac:dyDescent="0.2">
      <c r="A1327" s="2" t="s">
        <v>1977</v>
      </c>
      <c r="B1327" s="2" t="s">
        <v>6</v>
      </c>
      <c r="C1327" s="2" t="s">
        <v>7</v>
      </c>
      <c r="E1327" s="2" t="s">
        <v>8</v>
      </c>
      <c r="F1327" s="2" t="s">
        <v>9</v>
      </c>
      <c r="G1327" s="2" t="s">
        <v>1983</v>
      </c>
      <c r="H1327" s="2">
        <v>2</v>
      </c>
      <c r="I1327" s="2" t="s">
        <v>45</v>
      </c>
      <c r="J1327" s="2" t="s">
        <v>43</v>
      </c>
      <c r="K1327" s="2">
        <v>2015</v>
      </c>
      <c r="W1327" s="5" t="str" cm="1">
        <f t="array" ref="W1327">_xlfn.TEXTJOIN(", ",TRUE, IF(COUNTIF(G1327,"*"&amp;Afferenti!$A$1:'Afferenti'!$A$46&amp;"*"), Afferenti!$A$1:'Afferenti'!$A$46, ""))</f>
        <v>VITI C</v>
      </c>
    </row>
    <row r="1328" spans="1:23" x14ac:dyDescent="0.2">
      <c r="A1328" s="2" t="s">
        <v>1977</v>
      </c>
      <c r="B1328" s="2" t="s">
        <v>6</v>
      </c>
      <c r="C1328" s="2" t="s">
        <v>7</v>
      </c>
      <c r="E1328" s="2" t="s">
        <v>8</v>
      </c>
      <c r="F1328" s="2" t="s">
        <v>9</v>
      </c>
      <c r="G1328" s="2" t="s">
        <v>1983</v>
      </c>
      <c r="H1328" s="2">
        <v>2</v>
      </c>
      <c r="I1328" s="2" t="s">
        <v>46</v>
      </c>
      <c r="J1328" s="2" t="s">
        <v>43</v>
      </c>
      <c r="K1328" s="2">
        <v>2015</v>
      </c>
      <c r="W1328" s="5" t="str" cm="1">
        <f t="array" ref="W1328">_xlfn.TEXTJOIN(", ",TRUE, IF(COUNTIF(G1328,"*"&amp;Afferenti!$A$1:'Afferenti'!$A$46&amp;"*"), Afferenti!$A$1:'Afferenti'!$A$46, ""))</f>
        <v>VITI C</v>
      </c>
    </row>
    <row r="1329" spans="1:23" x14ac:dyDescent="0.2">
      <c r="A1329" s="2" t="s">
        <v>1977</v>
      </c>
      <c r="B1329" s="2" t="s">
        <v>6</v>
      </c>
      <c r="C1329" s="2" t="s">
        <v>7</v>
      </c>
      <c r="E1329" s="2" t="s">
        <v>8</v>
      </c>
      <c r="F1329" s="2" t="s">
        <v>9</v>
      </c>
      <c r="G1329" s="2" t="s">
        <v>1983</v>
      </c>
      <c r="H1329" s="2">
        <v>2</v>
      </c>
      <c r="I1329" s="2" t="s">
        <v>47</v>
      </c>
      <c r="J1329" s="2" t="s">
        <v>11</v>
      </c>
      <c r="K1329" s="2">
        <v>2017</v>
      </c>
      <c r="L1329" s="2" t="s">
        <v>48</v>
      </c>
      <c r="M1329" s="2">
        <v>4</v>
      </c>
      <c r="N1329" s="2">
        <v>80.486999999999995</v>
      </c>
      <c r="O1329" s="2" t="s">
        <v>33</v>
      </c>
      <c r="P1329" s="2">
        <v>68.432000000000002</v>
      </c>
      <c r="Q1329" s="2" t="s">
        <v>26</v>
      </c>
      <c r="R1329" s="2">
        <v>3</v>
      </c>
      <c r="S1329" s="2">
        <v>88.58</v>
      </c>
      <c r="T1329" s="2" t="s">
        <v>33</v>
      </c>
      <c r="U1329" s="2">
        <v>50</v>
      </c>
      <c r="V1329" s="2" t="s">
        <v>26</v>
      </c>
      <c r="W1329" s="5" t="str" cm="1">
        <f t="array" ref="W1329">_xlfn.TEXTJOIN(", ",TRUE, IF(COUNTIF(G1329,"*"&amp;Afferenti!$A$1:'Afferenti'!$A$46&amp;"*"), Afferenti!$A$1:'Afferenti'!$A$46, ""))</f>
        <v>VITI C</v>
      </c>
    </row>
    <row r="1330" spans="1:23" x14ac:dyDescent="0.2">
      <c r="A1330" s="2" t="s">
        <v>1977</v>
      </c>
      <c r="B1330" s="2" t="s">
        <v>6</v>
      </c>
      <c r="C1330" s="2" t="s">
        <v>7</v>
      </c>
      <c r="E1330" s="2" t="s">
        <v>8</v>
      </c>
      <c r="F1330" s="2" t="s">
        <v>9</v>
      </c>
      <c r="G1330" s="2" t="s">
        <v>1984</v>
      </c>
      <c r="H1330" s="2">
        <v>2</v>
      </c>
      <c r="I1330" s="2" t="s">
        <v>49</v>
      </c>
      <c r="J1330" s="2" t="s">
        <v>11</v>
      </c>
      <c r="K1330" s="2">
        <v>2016</v>
      </c>
      <c r="L1330" s="2" t="s">
        <v>50</v>
      </c>
      <c r="M1330" s="2">
        <v>19</v>
      </c>
      <c r="N1330" s="2">
        <v>32.79</v>
      </c>
      <c r="O1330" s="2" t="s">
        <v>14</v>
      </c>
      <c r="P1330" s="2">
        <v>28.026</v>
      </c>
      <c r="Q1330" s="2" t="s">
        <v>14</v>
      </c>
      <c r="R1330" s="2">
        <v>16</v>
      </c>
      <c r="S1330" s="2">
        <v>45.29</v>
      </c>
      <c r="T1330" s="2" t="s">
        <v>14</v>
      </c>
      <c r="U1330" s="2">
        <v>33.776595999999998</v>
      </c>
      <c r="V1330" s="2" t="s">
        <v>14</v>
      </c>
      <c r="W1330" s="5" t="str" cm="1">
        <f t="array" ref="W1330">_xlfn.TEXTJOIN(", ",TRUE, IF(COUNTIF(G1330,"*"&amp;Afferenti!$A$1:'Afferenti'!$A$46&amp;"*"), Afferenti!$A$1:'Afferenti'!$A$46, ""))</f>
        <v>VITI C</v>
      </c>
    </row>
    <row r="1331" spans="1:23" x14ac:dyDescent="0.2">
      <c r="A1331" s="2" t="s">
        <v>1977</v>
      </c>
      <c r="B1331" s="2" t="s">
        <v>6</v>
      </c>
      <c r="C1331" s="2" t="s">
        <v>7</v>
      </c>
      <c r="E1331" s="2" t="s">
        <v>8</v>
      </c>
      <c r="F1331" s="2" t="s">
        <v>9</v>
      </c>
      <c r="G1331" s="2" t="s">
        <v>1984</v>
      </c>
      <c r="H1331" s="2">
        <v>2</v>
      </c>
      <c r="I1331" s="2" t="s">
        <v>51</v>
      </c>
      <c r="J1331" s="2" t="s">
        <v>43</v>
      </c>
      <c r="K1331" s="2">
        <v>2015</v>
      </c>
      <c r="W1331" s="5" t="str" cm="1">
        <f t="array" ref="W1331">_xlfn.TEXTJOIN(", ",TRUE, IF(COUNTIF(G1331,"*"&amp;Afferenti!$A$1:'Afferenti'!$A$46&amp;"*"), Afferenti!$A$1:'Afferenti'!$A$46, ""))</f>
        <v>VITI C</v>
      </c>
    </row>
    <row r="1332" spans="1:23" x14ac:dyDescent="0.2">
      <c r="A1332" s="2" t="s">
        <v>1977</v>
      </c>
      <c r="B1332" s="2" t="s">
        <v>6</v>
      </c>
      <c r="C1332" s="2" t="s">
        <v>7</v>
      </c>
      <c r="E1332" s="2" t="s">
        <v>8</v>
      </c>
      <c r="F1332" s="2" t="s">
        <v>9</v>
      </c>
      <c r="G1332" s="2" t="s">
        <v>1984</v>
      </c>
      <c r="H1332" s="2">
        <v>2</v>
      </c>
      <c r="I1332" s="2" t="s">
        <v>52</v>
      </c>
      <c r="J1332" s="2" t="s">
        <v>43</v>
      </c>
      <c r="K1332" s="2">
        <v>2016</v>
      </c>
      <c r="W1332" s="5" t="str" cm="1">
        <f t="array" ref="W1332">_xlfn.TEXTJOIN(", ",TRUE, IF(COUNTIF(G1332,"*"&amp;Afferenti!$A$1:'Afferenti'!$A$46&amp;"*"), Afferenti!$A$1:'Afferenti'!$A$46, ""))</f>
        <v>VITI C</v>
      </c>
    </row>
    <row r="1333" spans="1:23" x14ac:dyDescent="0.2">
      <c r="A1333" s="2" t="s">
        <v>1977</v>
      </c>
      <c r="B1333" s="2" t="s">
        <v>6</v>
      </c>
      <c r="C1333" s="2" t="s">
        <v>7</v>
      </c>
      <c r="E1333" s="2" t="s">
        <v>8</v>
      </c>
      <c r="F1333" s="2" t="s">
        <v>9</v>
      </c>
      <c r="G1333" s="2" t="s">
        <v>1984</v>
      </c>
      <c r="H1333" s="2">
        <v>2</v>
      </c>
      <c r="I1333" s="2" t="s">
        <v>53</v>
      </c>
      <c r="J1333" s="2" t="s">
        <v>43</v>
      </c>
      <c r="K1333" s="2">
        <v>2015</v>
      </c>
      <c r="W1333" s="5" t="str" cm="1">
        <f t="array" ref="W1333">_xlfn.TEXTJOIN(", ",TRUE, IF(COUNTIF(G1333,"*"&amp;Afferenti!$A$1:'Afferenti'!$A$46&amp;"*"), Afferenti!$A$1:'Afferenti'!$A$46, ""))</f>
        <v>VITI C</v>
      </c>
    </row>
    <row r="1334" spans="1:23" x14ac:dyDescent="0.2">
      <c r="A1334" s="2" t="s">
        <v>1977</v>
      </c>
      <c r="B1334" s="2" t="s">
        <v>6</v>
      </c>
      <c r="C1334" s="2" t="s">
        <v>7</v>
      </c>
      <c r="E1334" s="2" t="s">
        <v>8</v>
      </c>
      <c r="F1334" s="2" t="s">
        <v>9</v>
      </c>
      <c r="G1334" s="2" t="s">
        <v>1984</v>
      </c>
      <c r="H1334" s="2">
        <v>2</v>
      </c>
      <c r="I1334" s="2" t="s">
        <v>54</v>
      </c>
      <c r="J1334" s="2" t="s">
        <v>43</v>
      </c>
      <c r="K1334" s="2">
        <v>2015</v>
      </c>
      <c r="W1334" s="5" t="str" cm="1">
        <f t="array" ref="W1334">_xlfn.TEXTJOIN(", ",TRUE, IF(COUNTIF(G1334,"*"&amp;Afferenti!$A$1:'Afferenti'!$A$46&amp;"*"), Afferenti!$A$1:'Afferenti'!$A$46, ""))</f>
        <v>VITI C</v>
      </c>
    </row>
    <row r="1335" spans="1:23" x14ac:dyDescent="0.2">
      <c r="A1335" s="2" t="s">
        <v>1977</v>
      </c>
      <c r="B1335" s="2" t="s">
        <v>6</v>
      </c>
      <c r="C1335" s="2" t="s">
        <v>7</v>
      </c>
      <c r="E1335" s="2" t="s">
        <v>8</v>
      </c>
      <c r="F1335" s="2" t="s">
        <v>9</v>
      </c>
      <c r="G1335" s="2" t="s">
        <v>1982</v>
      </c>
      <c r="H1335" s="2">
        <v>2</v>
      </c>
      <c r="I1335" s="2" t="s">
        <v>55</v>
      </c>
      <c r="J1335" s="2" t="s">
        <v>11</v>
      </c>
      <c r="K1335" s="2">
        <v>2015</v>
      </c>
      <c r="L1335" s="2" t="s">
        <v>56</v>
      </c>
      <c r="M1335" s="2">
        <v>15</v>
      </c>
      <c r="N1335" s="2">
        <v>44.154000000000003</v>
      </c>
      <c r="O1335" s="2" t="s">
        <v>14</v>
      </c>
      <c r="P1335" s="2">
        <v>28.542000000000002</v>
      </c>
      <c r="Q1335" s="2" t="s">
        <v>14</v>
      </c>
      <c r="R1335" s="2">
        <v>16</v>
      </c>
      <c r="S1335" s="2">
        <v>53.21</v>
      </c>
      <c r="T1335" s="2" t="s">
        <v>26</v>
      </c>
      <c r="U1335" s="2">
        <v>25.815000000000001</v>
      </c>
      <c r="V1335" s="2" t="s">
        <v>14</v>
      </c>
      <c r="W1335" s="5" t="str" cm="1">
        <f t="array" ref="W1335">_xlfn.TEXTJOIN(", ",TRUE, IF(COUNTIF(G1335,"*"&amp;Afferenti!$A$1:'Afferenti'!$A$46&amp;"*"), Afferenti!$A$1:'Afferenti'!$A$46, ""))</f>
        <v>TAVARNELLI, VITI C</v>
      </c>
    </row>
    <row r="1336" spans="1:23" x14ac:dyDescent="0.2">
      <c r="A1336" s="2" t="s">
        <v>1977</v>
      </c>
      <c r="B1336" s="2" t="s">
        <v>6</v>
      </c>
      <c r="C1336" s="2" t="s">
        <v>7</v>
      </c>
      <c r="E1336" s="2" t="s">
        <v>8</v>
      </c>
      <c r="F1336" s="2" t="s">
        <v>9</v>
      </c>
      <c r="G1336" s="2" t="s">
        <v>1980</v>
      </c>
      <c r="H1336" s="2">
        <v>8</v>
      </c>
      <c r="I1336" s="2" t="s">
        <v>57</v>
      </c>
      <c r="J1336" s="2" t="s">
        <v>11</v>
      </c>
      <c r="K1336" s="2">
        <v>2018</v>
      </c>
      <c r="L1336" s="2" t="s">
        <v>58</v>
      </c>
      <c r="W1336" s="5" t="str" cm="1">
        <f t="array" ref="W1336">_xlfn.TEXTJOIN(", ",TRUE, IF(COUNTIF(G1336,"*"&amp;Afferenti!$A$1:'Afferenti'!$A$46&amp;"*"), Afferenti!$A$1:'Afferenti'!$A$46, ""))</f>
        <v>MARINELLI, MARIOTTI, VITI C</v>
      </c>
    </row>
    <row r="1337" spans="1:23" x14ac:dyDescent="0.2">
      <c r="A1337" s="2" t="s">
        <v>1977</v>
      </c>
      <c r="B1337" s="2" t="s">
        <v>6</v>
      </c>
      <c r="C1337" s="2" t="s">
        <v>7</v>
      </c>
      <c r="E1337" s="2" t="s">
        <v>8</v>
      </c>
      <c r="F1337" s="2" t="s">
        <v>9</v>
      </c>
      <c r="G1337" s="2" t="s">
        <v>1979</v>
      </c>
      <c r="H1337" s="2">
        <v>9</v>
      </c>
      <c r="I1337" s="2" t="s">
        <v>59</v>
      </c>
      <c r="J1337" s="2" t="s">
        <v>11</v>
      </c>
      <c r="K1337" s="2">
        <v>2015</v>
      </c>
      <c r="L1337" s="2" t="s">
        <v>60</v>
      </c>
      <c r="M1337" s="2">
        <v>22</v>
      </c>
      <c r="N1337" s="2">
        <v>36.290999999999997</v>
      </c>
      <c r="O1337" s="2" t="s">
        <v>14</v>
      </c>
      <c r="P1337" s="2">
        <v>35.668999999999997</v>
      </c>
      <c r="Q1337" s="2" t="s">
        <v>14</v>
      </c>
      <c r="R1337" s="2">
        <v>19</v>
      </c>
      <c r="S1337" s="2">
        <v>46.25</v>
      </c>
      <c r="T1337" s="2" t="s">
        <v>14</v>
      </c>
      <c r="U1337" s="2">
        <v>36.140999999999998</v>
      </c>
      <c r="V1337" s="2" t="s">
        <v>14</v>
      </c>
      <c r="W1337" s="5" t="str" cm="1">
        <f t="array" ref="W1337">_xlfn.TEXTJOIN(", ",TRUE, IF(COUNTIF(G1337,"*"&amp;Afferenti!$A$1:'Afferenti'!$A$46&amp;"*"), Afferenti!$A$1:'Afferenti'!$A$46, ""))</f>
        <v>GIAMELLO, MARCHETTINI, MORONI, VITI C</v>
      </c>
    </row>
    <row r="1338" spans="1:23" x14ac:dyDescent="0.2">
      <c r="A1338" s="2" t="s">
        <v>1977</v>
      </c>
      <c r="B1338" s="2" t="s">
        <v>6</v>
      </c>
      <c r="C1338" s="2" t="s">
        <v>7</v>
      </c>
      <c r="E1338" s="2" t="s">
        <v>8</v>
      </c>
      <c r="F1338" s="2" t="s">
        <v>9</v>
      </c>
      <c r="G1338" s="2" t="s">
        <v>1985</v>
      </c>
      <c r="H1338" s="2">
        <v>10</v>
      </c>
      <c r="I1338" s="2" t="s">
        <v>61</v>
      </c>
      <c r="J1338" s="2" t="s">
        <v>11</v>
      </c>
      <c r="K1338" s="2">
        <v>2017</v>
      </c>
      <c r="L1338" s="2" t="s">
        <v>62</v>
      </c>
      <c r="M1338" s="2">
        <v>21</v>
      </c>
      <c r="N1338" s="2">
        <v>24.001000000000001</v>
      </c>
      <c r="O1338" s="2" t="s">
        <v>13</v>
      </c>
      <c r="P1338" s="2">
        <v>19.317</v>
      </c>
      <c r="Q1338" s="2" t="s">
        <v>13</v>
      </c>
      <c r="R1338" s="2">
        <v>17</v>
      </c>
      <c r="S1338" s="2">
        <v>38.11</v>
      </c>
      <c r="T1338" s="2" t="s">
        <v>14</v>
      </c>
      <c r="U1338" s="2">
        <v>41.197180000000003</v>
      </c>
      <c r="V1338" s="2" t="s">
        <v>14</v>
      </c>
      <c r="W1338" s="5" t="str" cm="1">
        <f t="array" ref="W1338">_xlfn.TEXTJOIN(", ",TRUE, IF(COUNTIF(G1338,"*"&amp;Afferenti!$A$1:'Afferenti'!$A$46&amp;"*"), Afferenti!$A$1:'Afferenti'!$A$46, ""))</f>
        <v>VITI C</v>
      </c>
    </row>
    <row r="1339" spans="1:23" x14ac:dyDescent="0.2">
      <c r="A1339" s="2" t="s">
        <v>1977</v>
      </c>
      <c r="B1339" s="2" t="s">
        <v>6</v>
      </c>
      <c r="C1339" s="2" t="s">
        <v>7</v>
      </c>
      <c r="E1339" s="2" t="s">
        <v>8</v>
      </c>
      <c r="F1339" s="2" t="s">
        <v>9</v>
      </c>
      <c r="G1339" s="2" t="s">
        <v>1986</v>
      </c>
      <c r="H1339" s="2">
        <v>12</v>
      </c>
      <c r="I1339" s="2" t="s">
        <v>63</v>
      </c>
      <c r="J1339" s="2" t="s">
        <v>11</v>
      </c>
      <c r="K1339" s="2">
        <v>2015</v>
      </c>
      <c r="L1339" s="2" t="s">
        <v>64</v>
      </c>
      <c r="M1339" s="2">
        <v>29</v>
      </c>
      <c r="N1339" s="2">
        <v>18.113</v>
      </c>
      <c r="O1339" s="2" t="s">
        <v>13</v>
      </c>
      <c r="P1339" s="2">
        <v>8.048</v>
      </c>
      <c r="Q1339" s="2" t="s">
        <v>13</v>
      </c>
      <c r="R1339" s="2">
        <v>29</v>
      </c>
      <c r="S1339" s="2">
        <v>23.22</v>
      </c>
      <c r="T1339" s="2" t="s">
        <v>13</v>
      </c>
      <c r="U1339" s="2">
        <v>13.855</v>
      </c>
      <c r="V1339" s="2" t="s">
        <v>13</v>
      </c>
      <c r="W1339" s="5" t="str" cm="1">
        <f t="array" ref="W1339">_xlfn.TEXTJOIN(", ",TRUE, IF(COUNTIF(G1339,"*"&amp;Afferenti!$A$1:'Afferenti'!$A$46&amp;"*"), Afferenti!$A$1:'Afferenti'!$A$46, ""))</f>
        <v>VITI C</v>
      </c>
    </row>
    <row r="1340" spans="1:23" x14ac:dyDescent="0.2">
      <c r="A1340" s="2" t="s">
        <v>1977</v>
      </c>
      <c r="B1340" s="2" t="s">
        <v>6</v>
      </c>
      <c r="C1340" s="2" t="s">
        <v>7</v>
      </c>
      <c r="E1340" s="2" t="s">
        <v>8</v>
      </c>
      <c r="F1340" s="2" t="s">
        <v>9</v>
      </c>
      <c r="G1340" s="2" t="s">
        <v>1981</v>
      </c>
      <c r="H1340" s="2">
        <v>12</v>
      </c>
      <c r="I1340" s="2" t="s">
        <v>65</v>
      </c>
      <c r="J1340" s="2" t="s">
        <v>43</v>
      </c>
      <c r="K1340" s="2">
        <v>2015</v>
      </c>
      <c r="W1340" s="5" t="str" cm="1">
        <f t="array" ref="W1340">_xlfn.TEXTJOIN(", ",TRUE, IF(COUNTIF(G1340,"*"&amp;Afferenti!$A$1:'Afferenti'!$A$46&amp;"*"), Afferenti!$A$1:'Afferenti'!$A$46, ""))</f>
        <v>TALARICO, VITI C</v>
      </c>
    </row>
    <row r="1341" spans="1:23" x14ac:dyDescent="0.2">
      <c r="A1341" s="2" t="s">
        <v>1977</v>
      </c>
      <c r="B1341" s="2" t="s">
        <v>6</v>
      </c>
      <c r="C1341" s="2" t="s">
        <v>7</v>
      </c>
      <c r="E1341" s="2" t="s">
        <v>8</v>
      </c>
      <c r="F1341" s="2" t="s">
        <v>9</v>
      </c>
      <c r="G1341" s="2" t="s">
        <v>1987</v>
      </c>
      <c r="H1341" s="2">
        <v>13</v>
      </c>
      <c r="I1341" s="2" t="s">
        <v>66</v>
      </c>
      <c r="J1341" s="2" t="s">
        <v>11</v>
      </c>
      <c r="K1341" s="2">
        <v>2019</v>
      </c>
      <c r="L1341" s="2" t="s">
        <v>64</v>
      </c>
      <c r="M1341" s="2">
        <v>9</v>
      </c>
      <c r="N1341" s="2">
        <v>46.82</v>
      </c>
      <c r="O1341" s="2" t="s">
        <v>14</v>
      </c>
      <c r="P1341" s="2">
        <v>31.271000000000001</v>
      </c>
      <c r="Q1341" s="2" t="s">
        <v>14</v>
      </c>
      <c r="R1341" s="2">
        <v>8</v>
      </c>
      <c r="S1341" s="2">
        <v>53.58</v>
      </c>
      <c r="T1341" s="2" t="s">
        <v>26</v>
      </c>
      <c r="U1341" s="2">
        <v>8.0250000000000004</v>
      </c>
      <c r="V1341" s="2" t="s">
        <v>13</v>
      </c>
      <c r="W1341" s="5" t="str" cm="1">
        <f t="array" ref="W1341">_xlfn.TEXTJOIN(", ",TRUE, IF(COUNTIF(G1341,"*"&amp;Afferenti!$A$1:'Afferenti'!$A$46&amp;"*"), Afferenti!$A$1:'Afferenti'!$A$46, ""))</f>
        <v>VITI C</v>
      </c>
    </row>
    <row r="1342" spans="1:23" x14ac:dyDescent="0.2">
      <c r="A1342" s="2" t="s">
        <v>1978</v>
      </c>
      <c r="B1342" s="2" t="s">
        <v>67</v>
      </c>
      <c r="C1342" s="2" t="s">
        <v>68</v>
      </c>
      <c r="E1342" s="2" t="s">
        <v>69</v>
      </c>
      <c r="F1342" s="2" t="s">
        <v>70</v>
      </c>
      <c r="G1342" s="2" t="s">
        <v>1978</v>
      </c>
      <c r="H1342" s="2">
        <v>1</v>
      </c>
      <c r="I1342" s="2" t="s">
        <v>71</v>
      </c>
      <c r="J1342" s="2" t="s">
        <v>72</v>
      </c>
      <c r="K1342" s="2">
        <v>2018</v>
      </c>
      <c r="L1342" s="2" t="s">
        <v>73</v>
      </c>
      <c r="W1342" s="5" t="str" cm="1">
        <f t="array" ref="W1342">_xlfn.TEXTJOIN(", ",TRUE, IF(COUNTIF(G1342,"*"&amp;Afferenti!$A$1:'Afferenti'!$A$46&amp;"*"), Afferenti!$A$1:'Afferenti'!$A$46, ""))</f>
        <v>VITI M</v>
      </c>
    </row>
    <row r="1343" spans="1:23" x14ac:dyDescent="0.2">
      <c r="A1343" s="2" t="s">
        <v>1978</v>
      </c>
      <c r="B1343" s="2" t="s">
        <v>67</v>
      </c>
      <c r="C1343" s="2" t="s">
        <v>68</v>
      </c>
      <c r="E1343" s="2" t="s">
        <v>69</v>
      </c>
      <c r="F1343" s="2" t="s">
        <v>70</v>
      </c>
      <c r="G1343" s="2" t="s">
        <v>1978</v>
      </c>
      <c r="H1343" s="2">
        <v>1</v>
      </c>
      <c r="I1343" s="2" t="s">
        <v>74</v>
      </c>
      <c r="J1343" s="2" t="s">
        <v>11</v>
      </c>
      <c r="K1343" s="2">
        <v>2019</v>
      </c>
      <c r="L1343" s="2" t="s">
        <v>75</v>
      </c>
      <c r="W1343" s="5" t="str" cm="1">
        <f t="array" ref="W1343">_xlfn.TEXTJOIN(", ",TRUE, IF(COUNTIF(G1343,"*"&amp;Afferenti!$A$1:'Afferenti'!$A$46&amp;"*"), Afferenti!$A$1:'Afferenti'!$A$46, ""))</f>
        <v>VITI M</v>
      </c>
    </row>
    <row r="1344" spans="1:23" x14ac:dyDescent="0.2">
      <c r="A1344" s="2" t="s">
        <v>1978</v>
      </c>
      <c r="B1344" s="2" t="s">
        <v>67</v>
      </c>
      <c r="C1344" s="2" t="s">
        <v>68</v>
      </c>
      <c r="E1344" s="2" t="s">
        <v>69</v>
      </c>
      <c r="F1344" s="2" t="s">
        <v>70</v>
      </c>
      <c r="G1344" s="2" t="s">
        <v>1978</v>
      </c>
      <c r="H1344" s="2">
        <v>1</v>
      </c>
      <c r="I1344" s="2" t="s">
        <v>76</v>
      </c>
      <c r="J1344" s="2" t="s">
        <v>11</v>
      </c>
      <c r="K1344" s="2">
        <v>2019</v>
      </c>
      <c r="L1344" s="2" t="s">
        <v>75</v>
      </c>
      <c r="W1344" s="5" t="str" cm="1">
        <f t="array" ref="W1344">_xlfn.TEXTJOIN(", ",TRUE, IF(COUNTIF(G1344,"*"&amp;Afferenti!$A$1:'Afferenti'!$A$46&amp;"*"), Afferenti!$A$1:'Afferenti'!$A$46, ""))</f>
        <v>VITI M</v>
      </c>
    </row>
    <row r="1345" spans="1:23" x14ac:dyDescent="0.2">
      <c r="A1345" s="2" t="s">
        <v>1978</v>
      </c>
      <c r="B1345" s="2" t="s">
        <v>67</v>
      </c>
      <c r="C1345" s="2" t="s">
        <v>68</v>
      </c>
      <c r="E1345" s="2" t="s">
        <v>69</v>
      </c>
      <c r="F1345" s="2" t="s">
        <v>70</v>
      </c>
      <c r="G1345" s="2" t="s">
        <v>1978</v>
      </c>
      <c r="H1345" s="2">
        <v>1</v>
      </c>
      <c r="I1345" s="2" t="s">
        <v>77</v>
      </c>
      <c r="J1345" s="2" t="s">
        <v>11</v>
      </c>
      <c r="K1345" s="2">
        <v>2019</v>
      </c>
      <c r="L1345" s="2" t="s">
        <v>78</v>
      </c>
      <c r="M1345" s="2">
        <v>3</v>
      </c>
      <c r="N1345" s="2">
        <v>73.210999999999999</v>
      </c>
      <c r="O1345" s="2" t="s">
        <v>26</v>
      </c>
      <c r="P1345" s="2">
        <v>32.26</v>
      </c>
      <c r="Q1345" s="2" t="s">
        <v>14</v>
      </c>
      <c r="R1345" s="2">
        <v>3</v>
      </c>
      <c r="W1345" s="5" t="str" cm="1">
        <f t="array" ref="W1345">_xlfn.TEXTJOIN(", ",TRUE, IF(COUNTIF(G1345,"*"&amp;Afferenti!$A$1:'Afferenti'!$A$46&amp;"*"), Afferenti!$A$1:'Afferenti'!$A$46, ""))</f>
        <v>VITI M</v>
      </c>
    </row>
    <row r="1346" spans="1:23" x14ac:dyDescent="0.2">
      <c r="A1346" s="2" t="s">
        <v>1978</v>
      </c>
      <c r="B1346" s="2" t="s">
        <v>67</v>
      </c>
      <c r="C1346" s="2" t="s">
        <v>68</v>
      </c>
      <c r="E1346" s="2" t="s">
        <v>69</v>
      </c>
      <c r="F1346" s="2" t="s">
        <v>70</v>
      </c>
      <c r="G1346" s="2" t="s">
        <v>1989</v>
      </c>
      <c r="H1346" s="2">
        <v>2</v>
      </c>
      <c r="I1346" s="2" t="s">
        <v>79</v>
      </c>
      <c r="J1346" s="2" t="s">
        <v>11</v>
      </c>
      <c r="K1346" s="2">
        <v>2015</v>
      </c>
      <c r="L1346" s="2" t="s">
        <v>80</v>
      </c>
      <c r="M1346" s="2">
        <v>13</v>
      </c>
      <c r="N1346" s="2">
        <v>51.066000000000003</v>
      </c>
      <c r="O1346" s="2" t="s">
        <v>26</v>
      </c>
      <c r="P1346" s="2">
        <v>61.374000000000002</v>
      </c>
      <c r="Q1346" s="2" t="s">
        <v>26</v>
      </c>
      <c r="R1346" s="2">
        <v>13</v>
      </c>
      <c r="S1346" s="2">
        <v>58.68</v>
      </c>
      <c r="T1346" s="2" t="s">
        <v>26</v>
      </c>
      <c r="U1346" s="2">
        <v>75.926000000000002</v>
      </c>
      <c r="V1346" s="2" t="s">
        <v>33</v>
      </c>
      <c r="W1346" s="5" t="str" cm="1">
        <f t="array" ref="W1346">_xlfn.TEXTJOIN(", ",TRUE, IF(COUNTIF(G1346,"*"&amp;Afferenti!$A$1:'Afferenti'!$A$46&amp;"*"), Afferenti!$A$1:'Afferenti'!$A$46, ""))</f>
        <v>VITI M</v>
      </c>
    </row>
    <row r="1347" spans="1:23" x14ac:dyDescent="0.2">
      <c r="A1347" s="2" t="s">
        <v>1978</v>
      </c>
      <c r="B1347" s="2" t="s">
        <v>67</v>
      </c>
      <c r="C1347" s="2" t="s">
        <v>68</v>
      </c>
      <c r="E1347" s="2" t="s">
        <v>69</v>
      </c>
      <c r="F1347" s="2" t="s">
        <v>70</v>
      </c>
      <c r="G1347" s="2" t="s">
        <v>1988</v>
      </c>
      <c r="H1347" s="2">
        <v>2</v>
      </c>
      <c r="I1347" s="2" t="s">
        <v>81</v>
      </c>
      <c r="J1347" s="2" t="s">
        <v>11</v>
      </c>
      <c r="K1347" s="2">
        <v>2018</v>
      </c>
      <c r="L1347" s="2" t="s">
        <v>82</v>
      </c>
      <c r="W1347" s="5" t="str" cm="1">
        <f t="array" ref="W1347">_xlfn.TEXTJOIN(", ",TRUE, IF(COUNTIF(G1347,"*"&amp;Afferenti!$A$1:'Afferenti'!$A$46&amp;"*"), Afferenti!$A$1:'Afferenti'!$A$46, ""))</f>
        <v>TAVARNELLI, VITI M</v>
      </c>
    </row>
    <row r="1348" spans="1:23" x14ac:dyDescent="0.2">
      <c r="A1348" s="2" t="s">
        <v>1978</v>
      </c>
      <c r="B1348" s="2" t="s">
        <v>67</v>
      </c>
      <c r="C1348" s="2" t="s">
        <v>68</v>
      </c>
      <c r="E1348" s="2" t="s">
        <v>69</v>
      </c>
      <c r="F1348" s="2" t="s">
        <v>70</v>
      </c>
      <c r="G1348" s="2" t="s">
        <v>1990</v>
      </c>
      <c r="H1348" s="2">
        <v>3</v>
      </c>
      <c r="I1348" s="2" t="s">
        <v>83</v>
      </c>
      <c r="J1348" s="2" t="s">
        <v>72</v>
      </c>
      <c r="K1348" s="2">
        <v>2019</v>
      </c>
      <c r="L1348" s="2" t="s">
        <v>73</v>
      </c>
      <c r="W1348" s="5" t="str" cm="1">
        <f t="array" ref="W1348">_xlfn.TEXTJOIN(", ",TRUE, IF(COUNTIF(G1348,"*"&amp;Afferenti!$A$1:'Afferenti'!$A$46&amp;"*"), Afferenti!$A$1:'Afferenti'!$A$46, ""))</f>
        <v>VITI M</v>
      </c>
    </row>
    <row r="1349" spans="1:23" x14ac:dyDescent="0.2">
      <c r="A1349" s="2" t="s">
        <v>1978</v>
      </c>
      <c r="B1349" s="2" t="s">
        <v>67</v>
      </c>
      <c r="C1349" s="2" t="s">
        <v>68</v>
      </c>
      <c r="E1349" s="2" t="s">
        <v>69</v>
      </c>
      <c r="F1349" s="2" t="s">
        <v>70</v>
      </c>
      <c r="G1349" s="2" t="s">
        <v>1991</v>
      </c>
      <c r="H1349" s="2">
        <v>4</v>
      </c>
      <c r="I1349" s="2" t="s">
        <v>84</v>
      </c>
      <c r="J1349" s="2" t="s">
        <v>11</v>
      </c>
      <c r="K1349" s="2">
        <v>2016</v>
      </c>
      <c r="L1349" s="2" t="s">
        <v>58</v>
      </c>
      <c r="W1349" s="5" t="str" cm="1">
        <f t="array" ref="W1349">_xlfn.TEXTJOIN(", ",TRUE, IF(COUNTIF(G1349,"*"&amp;Afferenti!$A$1:'Afferenti'!$A$46&amp;"*"), Afferenti!$A$1:'Afferenti'!$A$46, ""))</f>
        <v>VITI M</v>
      </c>
    </row>
    <row r="1350" spans="1:23" x14ac:dyDescent="0.2">
      <c r="A1350" s="2" t="s">
        <v>1978</v>
      </c>
      <c r="B1350" s="2" t="s">
        <v>67</v>
      </c>
      <c r="C1350" s="2" t="s">
        <v>68</v>
      </c>
      <c r="E1350" s="2" t="s">
        <v>69</v>
      </c>
      <c r="F1350" s="2" t="s">
        <v>70</v>
      </c>
      <c r="G1350" s="2" t="s">
        <v>1991</v>
      </c>
      <c r="H1350" s="2">
        <v>4</v>
      </c>
      <c r="I1350" s="2" t="s">
        <v>85</v>
      </c>
      <c r="J1350" s="2" t="s">
        <v>11</v>
      </c>
      <c r="K1350" s="2">
        <v>2019</v>
      </c>
      <c r="L1350" s="2" t="s">
        <v>56</v>
      </c>
      <c r="M1350" s="2">
        <v>11</v>
      </c>
      <c r="N1350" s="2">
        <v>33.338000000000001</v>
      </c>
      <c r="O1350" s="2" t="s">
        <v>14</v>
      </c>
      <c r="P1350" s="2">
        <v>26.446000000000002</v>
      </c>
      <c r="Q1350" s="2" t="s">
        <v>14</v>
      </c>
      <c r="R1350" s="2">
        <v>10</v>
      </c>
      <c r="S1350" s="2">
        <v>50.16</v>
      </c>
      <c r="T1350" s="2" t="s">
        <v>26</v>
      </c>
      <c r="U1350" s="2">
        <v>25.25</v>
      </c>
      <c r="V1350" s="2" t="s">
        <v>14</v>
      </c>
      <c r="W1350" s="5" t="str" cm="1">
        <f t="array" ref="W1350">_xlfn.TEXTJOIN(", ",TRUE, IF(COUNTIF(G1350,"*"&amp;Afferenti!$A$1:'Afferenti'!$A$46&amp;"*"), Afferenti!$A$1:'Afferenti'!$A$46, ""))</f>
        <v>VITI M</v>
      </c>
    </row>
    <row r="1351" spans="1:23" x14ac:dyDescent="0.2">
      <c r="A1351" s="2" t="s">
        <v>1978</v>
      </c>
      <c r="B1351" s="2" t="s">
        <v>67</v>
      </c>
      <c r="C1351" s="2" t="s">
        <v>68</v>
      </c>
      <c r="E1351" s="2" t="s">
        <v>69</v>
      </c>
      <c r="F1351" s="2" t="s">
        <v>70</v>
      </c>
      <c r="G1351" s="2" t="s">
        <v>1991</v>
      </c>
      <c r="H1351" s="2">
        <v>4</v>
      </c>
      <c r="I1351" s="2" t="s">
        <v>86</v>
      </c>
      <c r="J1351" s="2" t="s">
        <v>11</v>
      </c>
      <c r="K1351" s="2">
        <v>2015</v>
      </c>
      <c r="L1351" s="2" t="s">
        <v>87</v>
      </c>
      <c r="W1351" s="5" t="str" cm="1">
        <f t="array" ref="W1351">_xlfn.TEXTJOIN(", ",TRUE, IF(COUNTIF(G1351,"*"&amp;Afferenti!$A$1:'Afferenti'!$A$46&amp;"*"), Afferenti!$A$1:'Afferenti'!$A$46, ""))</f>
        <v>VITI M</v>
      </c>
    </row>
    <row r="1352" spans="1:23" x14ac:dyDescent="0.2">
      <c r="A1352" s="2" t="s">
        <v>1978</v>
      </c>
      <c r="B1352" s="2" t="s">
        <v>67</v>
      </c>
      <c r="C1352" s="2" t="s">
        <v>68</v>
      </c>
      <c r="E1352" s="2" t="s">
        <v>69</v>
      </c>
      <c r="F1352" s="2" t="s">
        <v>70</v>
      </c>
      <c r="G1352" s="2" t="s">
        <v>1991</v>
      </c>
      <c r="H1352" s="2">
        <v>4</v>
      </c>
      <c r="I1352" s="2" t="s">
        <v>88</v>
      </c>
      <c r="J1352" s="2" t="s">
        <v>11</v>
      </c>
      <c r="K1352" s="2">
        <v>2015</v>
      </c>
      <c r="L1352" s="2" t="s">
        <v>87</v>
      </c>
      <c r="W1352" s="5" t="str" cm="1">
        <f t="array" ref="W1352">_xlfn.TEXTJOIN(", ",TRUE, IF(COUNTIF(G1352,"*"&amp;Afferenti!$A$1:'Afferenti'!$A$46&amp;"*"), Afferenti!$A$1:'Afferenti'!$A$46, ""))</f>
        <v>VITI M</v>
      </c>
    </row>
    <row r="1353" spans="1:23" x14ac:dyDescent="0.2">
      <c r="A1353" s="2" t="s">
        <v>1978</v>
      </c>
      <c r="B1353" s="2" t="s">
        <v>67</v>
      </c>
      <c r="C1353" s="2" t="s">
        <v>68</v>
      </c>
      <c r="E1353" s="2" t="s">
        <v>69</v>
      </c>
      <c r="F1353" s="2" t="s">
        <v>70</v>
      </c>
      <c r="G1353" s="2" t="s">
        <v>1991</v>
      </c>
      <c r="H1353" s="2">
        <v>4</v>
      </c>
      <c r="I1353" s="2" t="s">
        <v>89</v>
      </c>
      <c r="J1353" s="2" t="s">
        <v>11</v>
      </c>
      <c r="K1353" s="2">
        <v>2015</v>
      </c>
      <c r="L1353" s="2" t="s">
        <v>90</v>
      </c>
      <c r="M1353" s="2">
        <v>7</v>
      </c>
      <c r="N1353" s="2">
        <v>70.69</v>
      </c>
      <c r="O1353" s="2" t="s">
        <v>26</v>
      </c>
      <c r="P1353" s="2">
        <v>18.966999999999999</v>
      </c>
      <c r="Q1353" s="2" t="s">
        <v>13</v>
      </c>
      <c r="R1353" s="2">
        <v>7</v>
      </c>
      <c r="S1353" s="2">
        <v>73.92</v>
      </c>
      <c r="T1353" s="2" t="s">
        <v>26</v>
      </c>
      <c r="U1353" s="2">
        <v>43.826999999999998</v>
      </c>
      <c r="V1353" s="2" t="s">
        <v>14</v>
      </c>
      <c r="W1353" s="5" t="str" cm="1">
        <f t="array" ref="W1353">_xlfn.TEXTJOIN(", ",TRUE, IF(COUNTIF(G1353,"*"&amp;Afferenti!$A$1:'Afferenti'!$A$46&amp;"*"), Afferenti!$A$1:'Afferenti'!$A$46, ""))</f>
        <v>VITI M</v>
      </c>
    </row>
    <row r="1354" spans="1:23" x14ac:dyDescent="0.2">
      <c r="A1354" s="2" t="s">
        <v>1978</v>
      </c>
      <c r="B1354" s="2" t="s">
        <v>67</v>
      </c>
      <c r="C1354" s="2" t="s">
        <v>68</v>
      </c>
      <c r="E1354" s="2" t="s">
        <v>69</v>
      </c>
      <c r="F1354" s="2" t="s">
        <v>70</v>
      </c>
      <c r="G1354" s="2" t="s">
        <v>1991</v>
      </c>
      <c r="H1354" s="2">
        <v>4</v>
      </c>
      <c r="I1354" s="2" t="s">
        <v>91</v>
      </c>
      <c r="J1354" s="2" t="s">
        <v>92</v>
      </c>
      <c r="K1354" s="2">
        <v>2016</v>
      </c>
      <c r="M1354" s="2">
        <v>2</v>
      </c>
      <c r="N1354" s="2">
        <v>27.463000000000001</v>
      </c>
      <c r="O1354" s="2" t="s">
        <v>14</v>
      </c>
      <c r="W1354" s="5" t="str" cm="1">
        <f t="array" ref="W1354">_xlfn.TEXTJOIN(", ",TRUE, IF(COUNTIF(G1354,"*"&amp;Afferenti!$A$1:'Afferenti'!$A$46&amp;"*"), Afferenti!$A$1:'Afferenti'!$A$46, ""))</f>
        <v>VITI M</v>
      </c>
    </row>
    <row r="1355" spans="1:23" x14ac:dyDescent="0.2">
      <c r="A1355" s="2" t="s">
        <v>1978</v>
      </c>
      <c r="B1355" s="2" t="s">
        <v>67</v>
      </c>
      <c r="C1355" s="2" t="s">
        <v>68</v>
      </c>
      <c r="E1355" s="2" t="s">
        <v>69</v>
      </c>
      <c r="F1355" s="2" t="s">
        <v>70</v>
      </c>
      <c r="G1355" s="2" t="s">
        <v>1991</v>
      </c>
      <c r="H1355" s="2">
        <v>4</v>
      </c>
      <c r="I1355" s="2" t="s">
        <v>93</v>
      </c>
      <c r="J1355" s="2" t="s">
        <v>11</v>
      </c>
      <c r="K1355" s="2">
        <v>2017</v>
      </c>
      <c r="L1355" s="2" t="s">
        <v>87</v>
      </c>
      <c r="W1355" s="5" t="str" cm="1">
        <f t="array" ref="W1355">_xlfn.TEXTJOIN(", ",TRUE, IF(COUNTIF(G1355,"*"&amp;Afferenti!$A$1:'Afferenti'!$A$46&amp;"*"), Afferenti!$A$1:'Afferenti'!$A$46, ""))</f>
        <v>VITI M</v>
      </c>
    </row>
    <row r="1356" spans="1:23" x14ac:dyDescent="0.2">
      <c r="A1356" s="2" t="s">
        <v>1978</v>
      </c>
      <c r="B1356" s="2" t="s">
        <v>67</v>
      </c>
      <c r="C1356" s="2" t="s">
        <v>68</v>
      </c>
      <c r="E1356" s="2" t="s">
        <v>69</v>
      </c>
      <c r="F1356" s="2" t="s">
        <v>70</v>
      </c>
      <c r="G1356" s="2" t="s">
        <v>1991</v>
      </c>
      <c r="H1356" s="2">
        <v>4</v>
      </c>
      <c r="I1356" s="2" t="s">
        <v>94</v>
      </c>
      <c r="J1356" s="2" t="s">
        <v>11</v>
      </c>
      <c r="K1356" s="2">
        <v>2016</v>
      </c>
      <c r="L1356" s="2" t="s">
        <v>82</v>
      </c>
      <c r="W1356" s="5" t="str" cm="1">
        <f t="array" ref="W1356">_xlfn.TEXTJOIN(", ",TRUE, IF(COUNTIF(G1356,"*"&amp;Afferenti!$A$1:'Afferenti'!$A$46&amp;"*"), Afferenti!$A$1:'Afferenti'!$A$46, ""))</f>
        <v>VITI M</v>
      </c>
    </row>
    <row r="1357" spans="1:23" x14ac:dyDescent="0.2">
      <c r="A1357" s="2" t="s">
        <v>1978</v>
      </c>
      <c r="B1357" s="2" t="s">
        <v>67</v>
      </c>
      <c r="C1357" s="2" t="s">
        <v>68</v>
      </c>
      <c r="E1357" s="2" t="s">
        <v>69</v>
      </c>
      <c r="F1357" s="2" t="s">
        <v>70</v>
      </c>
      <c r="G1357" s="2" t="s">
        <v>1992</v>
      </c>
      <c r="H1357" s="2">
        <v>4</v>
      </c>
      <c r="I1357" s="2" t="s">
        <v>95</v>
      </c>
      <c r="J1357" s="2" t="s">
        <v>11</v>
      </c>
      <c r="K1357" s="2">
        <v>2015</v>
      </c>
      <c r="L1357" s="2" t="s">
        <v>87</v>
      </c>
      <c r="W1357" s="5" t="str" cm="1">
        <f t="array" ref="W1357">_xlfn.TEXTJOIN(", ",TRUE, IF(COUNTIF(G1357,"*"&amp;Afferenti!$A$1:'Afferenti'!$A$46&amp;"*"), Afferenti!$A$1:'Afferenti'!$A$46, ""))</f>
        <v>VITI M</v>
      </c>
    </row>
    <row r="1358" spans="1:23" x14ac:dyDescent="0.2">
      <c r="A1358" s="2" t="s">
        <v>1978</v>
      </c>
      <c r="B1358" s="2" t="s">
        <v>67</v>
      </c>
      <c r="C1358" s="2" t="s">
        <v>68</v>
      </c>
      <c r="E1358" s="2" t="s">
        <v>69</v>
      </c>
      <c r="F1358" s="2" t="s">
        <v>70</v>
      </c>
      <c r="G1358" s="2" t="s">
        <v>1992</v>
      </c>
      <c r="H1358" s="2">
        <v>4</v>
      </c>
      <c r="I1358" s="2" t="s">
        <v>96</v>
      </c>
      <c r="J1358" s="2" t="s">
        <v>11</v>
      </c>
      <c r="K1358" s="2">
        <v>2016</v>
      </c>
      <c r="L1358" s="2" t="s">
        <v>87</v>
      </c>
      <c r="W1358" s="5" t="str" cm="1">
        <f t="array" ref="W1358">_xlfn.TEXTJOIN(", ",TRUE, IF(COUNTIF(G1358,"*"&amp;Afferenti!$A$1:'Afferenti'!$A$46&amp;"*"), Afferenti!$A$1:'Afferenti'!$A$46, ""))</f>
        <v>VITI M</v>
      </c>
    </row>
    <row r="1359" spans="1:23" x14ac:dyDescent="0.2">
      <c r="A1359" s="2" t="s">
        <v>1978</v>
      </c>
      <c r="B1359" s="2" t="s">
        <v>67</v>
      </c>
      <c r="C1359" s="2" t="s">
        <v>68</v>
      </c>
      <c r="E1359" s="2" t="s">
        <v>69</v>
      </c>
      <c r="F1359" s="2" t="s">
        <v>70</v>
      </c>
      <c r="G1359" s="2" t="s">
        <v>1992</v>
      </c>
      <c r="H1359" s="2">
        <v>4</v>
      </c>
      <c r="I1359" s="2" t="s">
        <v>97</v>
      </c>
      <c r="J1359" s="2" t="s">
        <v>11</v>
      </c>
      <c r="K1359" s="2">
        <v>2015</v>
      </c>
      <c r="L1359" s="2" t="s">
        <v>80</v>
      </c>
      <c r="M1359" s="2">
        <v>4</v>
      </c>
      <c r="N1359" s="2">
        <v>80.043999999999997</v>
      </c>
      <c r="O1359" s="2" t="s">
        <v>33</v>
      </c>
      <c r="P1359" s="2">
        <v>61.374000000000002</v>
      </c>
      <c r="Q1359" s="2" t="s">
        <v>26</v>
      </c>
      <c r="R1359" s="2">
        <v>3</v>
      </c>
      <c r="W1359" s="5" t="str" cm="1">
        <f t="array" ref="W1359">_xlfn.TEXTJOIN(", ",TRUE, IF(COUNTIF(G1359,"*"&amp;Afferenti!$A$1:'Afferenti'!$A$46&amp;"*"), Afferenti!$A$1:'Afferenti'!$A$46, ""))</f>
        <v>VITI M</v>
      </c>
    </row>
    <row r="1360" spans="1:23" x14ac:dyDescent="0.2">
      <c r="A1360" s="2" t="s">
        <v>1978</v>
      </c>
      <c r="B1360" s="2" t="s">
        <v>67</v>
      </c>
      <c r="C1360" s="2" t="s">
        <v>68</v>
      </c>
      <c r="E1360" s="2" t="s">
        <v>69</v>
      </c>
      <c r="F1360" s="2" t="s">
        <v>70</v>
      </c>
      <c r="G1360" s="2" t="s">
        <v>1993</v>
      </c>
      <c r="H1360" s="2">
        <v>5</v>
      </c>
      <c r="I1360" s="2" t="s">
        <v>98</v>
      </c>
      <c r="J1360" s="2" t="s">
        <v>99</v>
      </c>
      <c r="K1360" s="2">
        <v>2016</v>
      </c>
      <c r="W1360" s="5" t="str" cm="1">
        <f t="array" ref="W1360">_xlfn.TEXTJOIN(", ",TRUE, IF(COUNTIF(G1360,"*"&amp;Afferenti!$A$1:'Afferenti'!$A$46&amp;"*"), Afferenti!$A$1:'Afferenti'!$A$46, ""))</f>
        <v>VITI M</v>
      </c>
    </row>
    <row r="1361" spans="1:23" x14ac:dyDescent="0.2">
      <c r="A1361" s="2" t="s">
        <v>1978</v>
      </c>
      <c r="B1361" s="2" t="s">
        <v>67</v>
      </c>
      <c r="C1361" s="2" t="s">
        <v>68</v>
      </c>
      <c r="E1361" s="2" t="s">
        <v>69</v>
      </c>
      <c r="F1361" s="2" t="s">
        <v>70</v>
      </c>
      <c r="G1361" s="2" t="s">
        <v>1994</v>
      </c>
      <c r="H1361" s="2">
        <v>5</v>
      </c>
      <c r="I1361" s="2" t="s">
        <v>100</v>
      </c>
      <c r="J1361" s="2" t="s">
        <v>99</v>
      </c>
      <c r="K1361" s="2">
        <v>2018</v>
      </c>
      <c r="W1361" s="5" t="str" cm="1">
        <f t="array" ref="W1361">_xlfn.TEXTJOIN(", ",TRUE, IF(COUNTIF(G1361,"*"&amp;Afferenti!$A$1:'Afferenti'!$A$46&amp;"*"), Afferenti!$A$1:'Afferenti'!$A$46, ""))</f>
        <v>VITI M</v>
      </c>
    </row>
    <row r="1362" spans="1:23" x14ac:dyDescent="0.2">
      <c r="A1362" s="2" t="s">
        <v>1929</v>
      </c>
      <c r="B1362" s="2" t="s">
        <v>1206</v>
      </c>
      <c r="C1362" s="2" t="s">
        <v>1930</v>
      </c>
      <c r="D1362" s="2" t="s">
        <v>1931</v>
      </c>
      <c r="E1362" s="2" t="s">
        <v>101</v>
      </c>
      <c r="F1362" s="2" t="s">
        <v>972</v>
      </c>
      <c r="G1362" s="2" t="s">
        <v>1932</v>
      </c>
      <c r="H1362" s="2">
        <v>1</v>
      </c>
      <c r="I1362" s="2" t="s">
        <v>1933</v>
      </c>
      <c r="J1362" s="2" t="s">
        <v>11</v>
      </c>
      <c r="K1362" s="2">
        <v>2018</v>
      </c>
      <c r="L1362" s="2" t="s">
        <v>1934</v>
      </c>
      <c r="M1362" s="2">
        <v>30</v>
      </c>
      <c r="N1362" s="2">
        <v>12.935</v>
      </c>
      <c r="O1362" s="2" t="s">
        <v>13</v>
      </c>
      <c r="P1362" s="2">
        <v>47.24</v>
      </c>
      <c r="Q1362" s="2" t="s">
        <v>14</v>
      </c>
      <c r="R1362" s="2">
        <v>29</v>
      </c>
      <c r="S1362" s="2">
        <v>10.69</v>
      </c>
      <c r="T1362" s="2" t="s">
        <v>13</v>
      </c>
      <c r="U1362" s="2">
        <v>54.868915999999999</v>
      </c>
      <c r="V1362" s="2" t="s">
        <v>26</v>
      </c>
      <c r="W1362" s="5" t="str" cm="1">
        <f t="array" ref="W1362">_xlfn.TEXTJOIN(", ",TRUE, IF(COUNTIF(G1362,"*"&amp;Afferenti!$A$1:'Afferenti'!$A$46&amp;"*"), Afferenti!$A$1:'Afferenti'!$A$46, ""))</f>
        <v>BIAGI</v>
      </c>
    </row>
    <row r="1363" spans="1:23" x14ac:dyDescent="0.2">
      <c r="A1363" s="2" t="s">
        <v>1929</v>
      </c>
      <c r="B1363" s="2" t="s">
        <v>1206</v>
      </c>
      <c r="C1363" s="2" t="s">
        <v>1930</v>
      </c>
      <c r="D1363" s="2" t="s">
        <v>1931</v>
      </c>
      <c r="E1363" s="2" t="s">
        <v>101</v>
      </c>
      <c r="F1363" s="2" t="s">
        <v>972</v>
      </c>
      <c r="G1363" s="2" t="s">
        <v>1932</v>
      </c>
      <c r="H1363" s="2">
        <v>1</v>
      </c>
      <c r="I1363" s="2" t="s">
        <v>1935</v>
      </c>
      <c r="J1363" s="2" t="s">
        <v>11</v>
      </c>
      <c r="K1363" s="2">
        <v>2019</v>
      </c>
      <c r="L1363" s="2" t="s">
        <v>1936</v>
      </c>
      <c r="M1363" s="2">
        <v>40</v>
      </c>
      <c r="N1363" s="2">
        <v>2.335</v>
      </c>
      <c r="O1363" s="2" t="s">
        <v>13</v>
      </c>
      <c r="P1363" s="2">
        <v>29.995000000000001</v>
      </c>
      <c r="Q1363" s="2" t="s">
        <v>14</v>
      </c>
      <c r="R1363" s="2">
        <v>34</v>
      </c>
      <c r="S1363" s="2">
        <v>3.78</v>
      </c>
      <c r="T1363" s="2" t="s">
        <v>13</v>
      </c>
      <c r="U1363" s="2">
        <v>55.356999999999999</v>
      </c>
      <c r="V1363" s="2" t="s">
        <v>26</v>
      </c>
      <c r="W1363" s="5" t="str" cm="1">
        <f t="array" ref="W1363">_xlfn.TEXTJOIN(", ",TRUE, IF(COUNTIF(G1363,"*"&amp;Afferenti!$A$1:'Afferenti'!$A$46&amp;"*"), Afferenti!$A$1:'Afferenti'!$A$46, ""))</f>
        <v>BIAGI</v>
      </c>
    </row>
    <row r="1364" spans="1:23" x14ac:dyDescent="0.2">
      <c r="A1364" s="2" t="s">
        <v>1929</v>
      </c>
      <c r="B1364" s="2" t="s">
        <v>1206</v>
      </c>
      <c r="C1364" s="2" t="s">
        <v>1930</v>
      </c>
      <c r="D1364" s="2" t="s">
        <v>1931</v>
      </c>
      <c r="E1364" s="2" t="s">
        <v>101</v>
      </c>
      <c r="F1364" s="2" t="s">
        <v>972</v>
      </c>
      <c r="G1364" s="2" t="s">
        <v>1932</v>
      </c>
      <c r="H1364" s="2">
        <v>1</v>
      </c>
      <c r="I1364" s="2" t="s">
        <v>1937</v>
      </c>
      <c r="J1364" s="2" t="s">
        <v>11</v>
      </c>
      <c r="K1364" s="2">
        <v>2019</v>
      </c>
      <c r="L1364" s="2" t="s">
        <v>1938</v>
      </c>
      <c r="M1364" s="2">
        <v>0</v>
      </c>
      <c r="N1364" s="2">
        <v>75.085999999999999</v>
      </c>
      <c r="O1364" s="2" t="s">
        <v>33</v>
      </c>
      <c r="P1364" s="2">
        <v>59.085000000000001</v>
      </c>
      <c r="Q1364" s="2" t="s">
        <v>26</v>
      </c>
      <c r="W1364" s="5" t="str" cm="1">
        <f t="array" ref="W1364">_xlfn.TEXTJOIN(", ",TRUE, IF(COUNTIF(G1364,"*"&amp;Afferenti!$A$1:'Afferenti'!$A$46&amp;"*"), Afferenti!$A$1:'Afferenti'!$A$46, ""))</f>
        <v>BIAGI</v>
      </c>
    </row>
    <row r="1365" spans="1:23" x14ac:dyDescent="0.2">
      <c r="A1365" s="2" t="s">
        <v>1929</v>
      </c>
      <c r="B1365" s="2" t="s">
        <v>1206</v>
      </c>
      <c r="C1365" s="2" t="s">
        <v>1930</v>
      </c>
      <c r="D1365" s="2" t="s">
        <v>1931</v>
      </c>
      <c r="E1365" s="2" t="s">
        <v>101</v>
      </c>
      <c r="F1365" s="2" t="s">
        <v>972</v>
      </c>
      <c r="G1365" s="2" t="s">
        <v>1932</v>
      </c>
      <c r="H1365" s="2">
        <v>1</v>
      </c>
      <c r="I1365" s="2" t="s">
        <v>1939</v>
      </c>
      <c r="J1365" s="2" t="s">
        <v>11</v>
      </c>
      <c r="K1365" s="2">
        <v>2018</v>
      </c>
      <c r="L1365" s="2" t="s">
        <v>1159</v>
      </c>
      <c r="M1365" s="2">
        <v>228</v>
      </c>
      <c r="N1365" s="2">
        <v>1.9690000000000001</v>
      </c>
      <c r="O1365" s="2" t="s">
        <v>13</v>
      </c>
      <c r="P1365" s="2">
        <v>40.380000000000003</v>
      </c>
      <c r="Q1365" s="2" t="s">
        <v>14</v>
      </c>
      <c r="R1365" s="2">
        <v>192</v>
      </c>
      <c r="S1365" s="2">
        <v>2.96</v>
      </c>
      <c r="T1365" s="2" t="s">
        <v>13</v>
      </c>
      <c r="U1365" s="2">
        <v>57.716050000000003</v>
      </c>
      <c r="V1365" s="2" t="s">
        <v>26</v>
      </c>
      <c r="W1365" s="5" t="str" cm="1">
        <f t="array" ref="W1365">_xlfn.TEXTJOIN(", ",TRUE, IF(COUNTIF(G1365,"*"&amp;Afferenti!$A$1:'Afferenti'!$A$46&amp;"*"), Afferenti!$A$1:'Afferenti'!$A$46, ""))</f>
        <v>BIAGI</v>
      </c>
    </row>
    <row r="1366" spans="1:23" x14ac:dyDescent="0.2">
      <c r="A1366" s="2" t="s">
        <v>1929</v>
      </c>
      <c r="B1366" s="2" t="s">
        <v>1206</v>
      </c>
      <c r="C1366" s="2" t="s">
        <v>1930</v>
      </c>
      <c r="D1366" s="2" t="s">
        <v>1931</v>
      </c>
      <c r="E1366" s="2" t="s">
        <v>101</v>
      </c>
      <c r="F1366" s="2" t="s">
        <v>972</v>
      </c>
      <c r="G1366" s="2" t="s">
        <v>1932</v>
      </c>
      <c r="H1366" s="2">
        <v>1</v>
      </c>
      <c r="I1366" s="2" t="s">
        <v>1940</v>
      </c>
      <c r="J1366" s="2" t="s">
        <v>11</v>
      </c>
      <c r="K1366" s="2">
        <v>2018</v>
      </c>
      <c r="L1366" s="2" t="s">
        <v>1941</v>
      </c>
      <c r="W1366" s="5" t="str" cm="1">
        <f t="array" ref="W1366">_xlfn.TEXTJOIN(", ",TRUE, IF(COUNTIF(G1366,"*"&amp;Afferenti!$A$1:'Afferenti'!$A$46&amp;"*"), Afferenti!$A$1:'Afferenti'!$A$46, ""))</f>
        <v>BIAGI</v>
      </c>
    </row>
    <row r="1367" spans="1:23" x14ac:dyDescent="0.2">
      <c r="A1367" s="2" t="s">
        <v>1929</v>
      </c>
      <c r="B1367" s="2" t="s">
        <v>1206</v>
      </c>
      <c r="C1367" s="2" t="s">
        <v>1930</v>
      </c>
      <c r="D1367" s="2" t="s">
        <v>1931</v>
      </c>
      <c r="E1367" s="2" t="s">
        <v>101</v>
      </c>
      <c r="F1367" s="2" t="s">
        <v>972</v>
      </c>
      <c r="G1367" s="2" t="s">
        <v>1942</v>
      </c>
      <c r="H1367" s="2">
        <v>2</v>
      </c>
      <c r="I1367" s="2" t="s">
        <v>1943</v>
      </c>
      <c r="J1367" s="2" t="s">
        <v>11</v>
      </c>
      <c r="K1367" s="2">
        <v>2019</v>
      </c>
      <c r="L1367" s="2" t="s">
        <v>1938</v>
      </c>
      <c r="M1367" s="2">
        <v>10</v>
      </c>
      <c r="N1367" s="2">
        <v>16.815999999999999</v>
      </c>
      <c r="O1367" s="2" t="s">
        <v>13</v>
      </c>
      <c r="P1367" s="2">
        <v>59.085000000000001</v>
      </c>
      <c r="Q1367" s="2" t="s">
        <v>26</v>
      </c>
      <c r="W1367" s="5" t="str" cm="1">
        <f t="array" ref="W1367">_xlfn.TEXTJOIN(", ",TRUE, IF(COUNTIF(G1367,"*"&amp;Afferenti!$A$1:'Afferenti'!$A$46&amp;"*"), Afferenti!$A$1:'Afferenti'!$A$46, ""))</f>
        <v>BIAGI</v>
      </c>
    </row>
    <row r="1368" spans="1:23" x14ac:dyDescent="0.2">
      <c r="A1368" s="2" t="s">
        <v>1929</v>
      </c>
      <c r="B1368" s="2" t="s">
        <v>1206</v>
      </c>
      <c r="C1368" s="2" t="s">
        <v>1930</v>
      </c>
      <c r="D1368" s="2" t="s">
        <v>1931</v>
      </c>
      <c r="E1368" s="2" t="s">
        <v>101</v>
      </c>
      <c r="F1368" s="2" t="s">
        <v>972</v>
      </c>
      <c r="G1368" s="2" t="s">
        <v>1942</v>
      </c>
      <c r="H1368" s="2">
        <v>2</v>
      </c>
      <c r="I1368" s="2" t="s">
        <v>1944</v>
      </c>
      <c r="J1368" s="2" t="s">
        <v>72</v>
      </c>
      <c r="K1368" s="2">
        <v>2019</v>
      </c>
      <c r="L1368" s="2" t="s">
        <v>1014</v>
      </c>
      <c r="R1368" s="2">
        <v>1</v>
      </c>
      <c r="U1368" s="2">
        <v>23.213999999999999</v>
      </c>
      <c r="V1368" s="2" t="s">
        <v>13</v>
      </c>
      <c r="W1368" s="5" t="str" cm="1">
        <f t="array" ref="W1368">_xlfn.TEXTJOIN(", ",TRUE, IF(COUNTIF(G1368,"*"&amp;Afferenti!$A$1:'Afferenti'!$A$46&amp;"*"), Afferenti!$A$1:'Afferenti'!$A$46, ""))</f>
        <v>BIAGI</v>
      </c>
    </row>
    <row r="1369" spans="1:23" x14ac:dyDescent="0.2">
      <c r="A1369" s="2" t="s">
        <v>1929</v>
      </c>
      <c r="B1369" s="2" t="s">
        <v>1206</v>
      </c>
      <c r="C1369" s="2" t="s">
        <v>1930</v>
      </c>
      <c r="D1369" s="2" t="s">
        <v>1931</v>
      </c>
      <c r="E1369" s="2" t="s">
        <v>101</v>
      </c>
      <c r="F1369" s="2" t="s">
        <v>972</v>
      </c>
      <c r="G1369" s="2" t="s">
        <v>1942</v>
      </c>
      <c r="H1369" s="2">
        <v>2</v>
      </c>
      <c r="I1369" s="2" t="s">
        <v>1945</v>
      </c>
      <c r="J1369" s="2" t="s">
        <v>11</v>
      </c>
      <c r="K1369" s="2">
        <v>2018</v>
      </c>
      <c r="L1369" s="2" t="s">
        <v>1946</v>
      </c>
      <c r="M1369" s="2">
        <v>11</v>
      </c>
      <c r="N1369" s="2">
        <v>27.765000000000001</v>
      </c>
      <c r="O1369" s="2" t="s">
        <v>14</v>
      </c>
      <c r="P1369" s="2">
        <v>36.097999999999999</v>
      </c>
      <c r="Q1369" s="2" t="s">
        <v>14</v>
      </c>
      <c r="R1369" s="2">
        <v>12</v>
      </c>
      <c r="S1369" s="2">
        <v>36.39</v>
      </c>
      <c r="T1369" s="2" t="s">
        <v>14</v>
      </c>
      <c r="U1369" s="2">
        <v>43.802999999999997</v>
      </c>
      <c r="V1369" s="2" t="s">
        <v>14</v>
      </c>
      <c r="W1369" s="5" t="str" cm="1">
        <f t="array" ref="W1369">_xlfn.TEXTJOIN(", ",TRUE, IF(COUNTIF(G1369,"*"&amp;Afferenti!$A$1:'Afferenti'!$A$46&amp;"*"), Afferenti!$A$1:'Afferenti'!$A$46, ""))</f>
        <v>BIAGI</v>
      </c>
    </row>
    <row r="1370" spans="1:23" x14ac:dyDescent="0.2">
      <c r="A1370" s="2" t="s">
        <v>1929</v>
      </c>
      <c r="B1370" s="2" t="s">
        <v>1206</v>
      </c>
      <c r="C1370" s="2" t="s">
        <v>1930</v>
      </c>
      <c r="D1370" s="2" t="s">
        <v>1931</v>
      </c>
      <c r="E1370" s="2" t="s">
        <v>101</v>
      </c>
      <c r="F1370" s="2" t="s">
        <v>972</v>
      </c>
      <c r="G1370" s="2" t="s">
        <v>1942</v>
      </c>
      <c r="H1370" s="2">
        <v>2</v>
      </c>
      <c r="I1370" s="2" t="s">
        <v>1947</v>
      </c>
      <c r="J1370" s="2" t="s">
        <v>11</v>
      </c>
      <c r="K1370" s="2">
        <v>2019</v>
      </c>
      <c r="L1370" s="2" t="s">
        <v>1948</v>
      </c>
      <c r="M1370" s="2">
        <v>13</v>
      </c>
      <c r="N1370" s="2">
        <v>24.533000000000001</v>
      </c>
      <c r="O1370" s="2" t="s">
        <v>13</v>
      </c>
      <c r="P1370" s="2">
        <v>63.351999999999997</v>
      </c>
      <c r="Q1370" s="2" t="s">
        <v>26</v>
      </c>
      <c r="W1370" s="5" t="str" cm="1">
        <f t="array" ref="W1370">_xlfn.TEXTJOIN(", ",TRUE, IF(COUNTIF(G1370,"*"&amp;Afferenti!$A$1:'Afferenti'!$A$46&amp;"*"), Afferenti!$A$1:'Afferenti'!$A$46, ""))</f>
        <v>BIAGI</v>
      </c>
    </row>
    <row r="1371" spans="1:23" x14ac:dyDescent="0.2">
      <c r="A1371" s="2" t="s">
        <v>1929</v>
      </c>
      <c r="B1371" s="2" t="s">
        <v>1206</v>
      </c>
      <c r="C1371" s="2" t="s">
        <v>1930</v>
      </c>
      <c r="D1371" s="2" t="s">
        <v>1931</v>
      </c>
      <c r="E1371" s="2" t="s">
        <v>101</v>
      </c>
      <c r="F1371" s="2" t="s">
        <v>972</v>
      </c>
      <c r="G1371" s="2" t="s">
        <v>977</v>
      </c>
      <c r="H1371" s="2">
        <v>2</v>
      </c>
      <c r="I1371" s="2" t="s">
        <v>978</v>
      </c>
      <c r="J1371" s="2" t="s">
        <v>11</v>
      </c>
      <c r="K1371" s="2">
        <v>2019</v>
      </c>
      <c r="L1371" s="2" t="s">
        <v>979</v>
      </c>
      <c r="W1371" s="5" t="str" cm="1">
        <f t="array" ref="W1371">_xlfn.TEXTJOIN(", ",TRUE, IF(COUNTIF(G1371,"*"&amp;Afferenti!$A$1:'Afferenti'!$A$46&amp;"*"), Afferenti!$A$1:'Afferenti'!$A$46, ""))</f>
        <v>BIAGI, MIRALDI</v>
      </c>
    </row>
    <row r="1372" spans="1:23" x14ac:dyDescent="0.2">
      <c r="A1372" s="2" t="s">
        <v>1929</v>
      </c>
      <c r="B1372" s="2" t="s">
        <v>1206</v>
      </c>
      <c r="C1372" s="2" t="s">
        <v>1930</v>
      </c>
      <c r="D1372" s="2" t="s">
        <v>1931</v>
      </c>
      <c r="E1372" s="2" t="s">
        <v>101</v>
      </c>
      <c r="F1372" s="2" t="s">
        <v>972</v>
      </c>
      <c r="G1372" s="2" t="s">
        <v>977</v>
      </c>
      <c r="H1372" s="2">
        <v>2</v>
      </c>
      <c r="I1372" s="2" t="s">
        <v>981</v>
      </c>
      <c r="J1372" s="2" t="s">
        <v>11</v>
      </c>
      <c r="K1372" s="2">
        <v>2018</v>
      </c>
      <c r="L1372" s="2" t="s">
        <v>979</v>
      </c>
      <c r="W1372" s="5" t="str" cm="1">
        <f t="array" ref="W1372">_xlfn.TEXTJOIN(", ",TRUE, IF(COUNTIF(G1372,"*"&amp;Afferenti!$A$1:'Afferenti'!$A$46&amp;"*"), Afferenti!$A$1:'Afferenti'!$A$46, ""))</f>
        <v>BIAGI, MIRALDI</v>
      </c>
    </row>
    <row r="1373" spans="1:23" x14ac:dyDescent="0.2">
      <c r="A1373" s="2" t="s">
        <v>1929</v>
      </c>
      <c r="B1373" s="2" t="s">
        <v>1206</v>
      </c>
      <c r="C1373" s="2" t="s">
        <v>1930</v>
      </c>
      <c r="D1373" s="2" t="s">
        <v>1931</v>
      </c>
      <c r="E1373" s="2" t="s">
        <v>101</v>
      </c>
      <c r="F1373" s="2" t="s">
        <v>972</v>
      </c>
      <c r="G1373" s="2" t="s">
        <v>1949</v>
      </c>
      <c r="H1373" s="2">
        <v>3</v>
      </c>
      <c r="I1373" s="2" t="s">
        <v>1950</v>
      </c>
      <c r="J1373" s="2" t="s">
        <v>11</v>
      </c>
      <c r="K1373" s="2">
        <v>2019</v>
      </c>
      <c r="L1373" s="2" t="s">
        <v>1951</v>
      </c>
      <c r="M1373" s="2">
        <v>39</v>
      </c>
      <c r="N1373" s="2">
        <v>5.492</v>
      </c>
      <c r="O1373" s="2" t="s">
        <v>13</v>
      </c>
      <c r="P1373" s="2">
        <v>51.472000000000001</v>
      </c>
      <c r="Q1373" s="2" t="s">
        <v>26</v>
      </c>
      <c r="R1373" s="2">
        <v>35</v>
      </c>
      <c r="S1373" s="2">
        <v>4.63</v>
      </c>
      <c r="T1373" s="2" t="s">
        <v>13</v>
      </c>
      <c r="U1373" s="2">
        <v>6.835</v>
      </c>
      <c r="V1373" s="2" t="s">
        <v>13</v>
      </c>
      <c r="W1373" s="5" t="str" cm="1">
        <f t="array" ref="W1373">_xlfn.TEXTJOIN(", ",TRUE, IF(COUNTIF(G1373,"*"&amp;Afferenti!$A$1:'Afferenti'!$A$46&amp;"*"), Afferenti!$A$1:'Afferenti'!$A$46, ""))</f>
        <v>BIAGI</v>
      </c>
    </row>
    <row r="1374" spans="1:23" x14ac:dyDescent="0.2">
      <c r="A1374" s="2" t="s">
        <v>1929</v>
      </c>
      <c r="B1374" s="2" t="s">
        <v>1206</v>
      </c>
      <c r="C1374" s="2" t="s">
        <v>1930</v>
      </c>
      <c r="D1374" s="2" t="s">
        <v>1931</v>
      </c>
      <c r="E1374" s="2" t="s">
        <v>101</v>
      </c>
      <c r="F1374" s="2" t="s">
        <v>972</v>
      </c>
      <c r="G1374" s="2" t="s">
        <v>991</v>
      </c>
      <c r="H1374" s="2">
        <v>3</v>
      </c>
      <c r="I1374" s="2" t="s">
        <v>992</v>
      </c>
      <c r="J1374" s="2" t="s">
        <v>11</v>
      </c>
      <c r="K1374" s="2">
        <v>2018</v>
      </c>
      <c r="L1374" s="2" t="s">
        <v>993</v>
      </c>
      <c r="M1374" s="2">
        <v>29</v>
      </c>
      <c r="N1374" s="2">
        <v>12.714</v>
      </c>
      <c r="O1374" s="2" t="s">
        <v>13</v>
      </c>
      <c r="P1374" s="2">
        <v>34.692999999999998</v>
      </c>
      <c r="Q1374" s="2" t="s">
        <v>14</v>
      </c>
      <c r="R1374" s="2">
        <v>23</v>
      </c>
      <c r="S1374" s="2">
        <v>16.899999999999999</v>
      </c>
      <c r="T1374" s="2" t="s">
        <v>13</v>
      </c>
      <c r="W1374" s="5" t="str" cm="1">
        <f t="array" ref="W1374">_xlfn.TEXTJOIN(", ",TRUE, IF(COUNTIF(G1374,"*"&amp;Afferenti!$A$1:'Afferenti'!$A$46&amp;"*"), Afferenti!$A$1:'Afferenti'!$A$46, ""))</f>
        <v>BIAGI, MIRALDI</v>
      </c>
    </row>
    <row r="1375" spans="1:23" x14ac:dyDescent="0.2">
      <c r="A1375" s="2" t="s">
        <v>1929</v>
      </c>
      <c r="B1375" s="2" t="s">
        <v>1206</v>
      </c>
      <c r="C1375" s="2" t="s">
        <v>1930</v>
      </c>
      <c r="D1375" s="2" t="s">
        <v>1931</v>
      </c>
      <c r="E1375" s="2" t="s">
        <v>101</v>
      </c>
      <c r="F1375" s="2" t="s">
        <v>972</v>
      </c>
      <c r="G1375" s="2" t="s">
        <v>1952</v>
      </c>
      <c r="H1375" s="2">
        <v>4</v>
      </c>
      <c r="I1375" s="2" t="s">
        <v>1953</v>
      </c>
      <c r="J1375" s="2" t="s">
        <v>11</v>
      </c>
      <c r="K1375" s="2">
        <v>2019</v>
      </c>
      <c r="L1375" s="2" t="s">
        <v>1954</v>
      </c>
      <c r="M1375" s="2">
        <v>23</v>
      </c>
      <c r="N1375" s="2">
        <v>30.609000000000002</v>
      </c>
      <c r="O1375" s="2" t="s">
        <v>14</v>
      </c>
      <c r="P1375" s="2">
        <v>74.84</v>
      </c>
      <c r="Q1375" s="2" t="s">
        <v>26</v>
      </c>
      <c r="R1375" s="2">
        <v>22</v>
      </c>
      <c r="S1375" s="2">
        <v>28.8</v>
      </c>
      <c r="T1375" s="2" t="s">
        <v>14</v>
      </c>
      <c r="U1375" s="2">
        <v>62.429000000000002</v>
      </c>
      <c r="V1375" s="2" t="s">
        <v>26</v>
      </c>
      <c r="W1375" s="5" t="str" cm="1">
        <f t="array" ref="W1375">_xlfn.TEXTJOIN(", ",TRUE, IF(COUNTIF(G1375,"*"&amp;Afferenti!$A$1:'Afferenti'!$A$46&amp;"*"), Afferenti!$A$1:'Afferenti'!$A$46, ""))</f>
        <v>BIAGI</v>
      </c>
    </row>
    <row r="1376" spans="1:23" x14ac:dyDescent="0.2">
      <c r="A1376" s="2" t="s">
        <v>1929</v>
      </c>
      <c r="B1376" s="2" t="s">
        <v>1206</v>
      </c>
      <c r="C1376" s="2" t="s">
        <v>1930</v>
      </c>
      <c r="D1376" s="2" t="s">
        <v>1931</v>
      </c>
      <c r="E1376" s="2" t="s">
        <v>101</v>
      </c>
      <c r="F1376" s="2" t="s">
        <v>972</v>
      </c>
      <c r="G1376" s="2" t="s">
        <v>1008</v>
      </c>
      <c r="H1376" s="2">
        <v>4</v>
      </c>
      <c r="I1376" s="2" t="s">
        <v>1009</v>
      </c>
      <c r="J1376" s="2" t="s">
        <v>11</v>
      </c>
      <c r="K1376" s="2">
        <v>2019</v>
      </c>
      <c r="L1376" s="2" t="s">
        <v>975</v>
      </c>
      <c r="W1376" s="5" t="str" cm="1">
        <f t="array" ref="W1376">_xlfn.TEXTJOIN(", ",TRUE, IF(COUNTIF(G1376,"*"&amp;Afferenti!$A$1:'Afferenti'!$A$46&amp;"*"), Afferenti!$A$1:'Afferenti'!$A$46, ""))</f>
        <v>BIAGI, MIRALDI</v>
      </c>
    </row>
    <row r="1377" spans="1:23" x14ac:dyDescent="0.2">
      <c r="A1377" s="2" t="s">
        <v>1929</v>
      </c>
      <c r="B1377" s="2" t="s">
        <v>1206</v>
      </c>
      <c r="C1377" s="2" t="s">
        <v>1930</v>
      </c>
      <c r="D1377" s="2" t="s">
        <v>1931</v>
      </c>
      <c r="E1377" s="2" t="s">
        <v>101</v>
      </c>
      <c r="F1377" s="2" t="s">
        <v>972</v>
      </c>
      <c r="G1377" s="2" t="s">
        <v>1012</v>
      </c>
      <c r="H1377" s="2">
        <v>5</v>
      </c>
      <c r="I1377" s="2" t="s">
        <v>1013</v>
      </c>
      <c r="J1377" s="2" t="s">
        <v>72</v>
      </c>
      <c r="K1377" s="2">
        <v>2019</v>
      </c>
      <c r="L1377" s="2" t="s">
        <v>1014</v>
      </c>
      <c r="R1377" s="2">
        <v>0</v>
      </c>
      <c r="U1377" s="2">
        <v>23.213999999999999</v>
      </c>
      <c r="V1377" s="2" t="s">
        <v>13</v>
      </c>
      <c r="W1377" s="5" t="str" cm="1">
        <f t="array" ref="W1377">_xlfn.TEXTJOIN(", ",TRUE, IF(COUNTIF(G1377,"*"&amp;Afferenti!$A$1:'Afferenti'!$A$46&amp;"*"), Afferenti!$A$1:'Afferenti'!$A$46, ""))</f>
        <v>BIAGI, MIRALDI</v>
      </c>
    </row>
    <row r="1378" spans="1:23" x14ac:dyDescent="0.2">
      <c r="A1378" s="2" t="s">
        <v>1929</v>
      </c>
      <c r="B1378" s="2" t="s">
        <v>1206</v>
      </c>
      <c r="C1378" s="2" t="s">
        <v>1930</v>
      </c>
      <c r="D1378" s="2" t="s">
        <v>1931</v>
      </c>
      <c r="E1378" s="2" t="s">
        <v>101</v>
      </c>
      <c r="F1378" s="2" t="s">
        <v>972</v>
      </c>
      <c r="G1378" s="2" t="s">
        <v>1955</v>
      </c>
      <c r="H1378" s="2">
        <v>5</v>
      </c>
      <c r="I1378" s="2" t="s">
        <v>1956</v>
      </c>
      <c r="J1378" s="2" t="s">
        <v>11</v>
      </c>
      <c r="K1378" s="2">
        <v>2018</v>
      </c>
      <c r="L1378" s="2" t="s">
        <v>1957</v>
      </c>
      <c r="M1378" s="2">
        <v>10</v>
      </c>
      <c r="N1378" s="2">
        <v>35.433</v>
      </c>
      <c r="O1378" s="2" t="s">
        <v>14</v>
      </c>
      <c r="P1378" s="2">
        <v>64.072000000000003</v>
      </c>
      <c r="Q1378" s="2" t="s">
        <v>26</v>
      </c>
      <c r="R1378" s="2">
        <v>10</v>
      </c>
      <c r="S1378" s="2">
        <v>39.97</v>
      </c>
      <c r="T1378" s="2" t="s">
        <v>14</v>
      </c>
      <c r="U1378" s="2">
        <v>64.285709999999995</v>
      </c>
      <c r="V1378" s="2" t="s">
        <v>26</v>
      </c>
      <c r="W1378" s="5" t="str" cm="1">
        <f t="array" ref="W1378">_xlfn.TEXTJOIN(", ",TRUE, IF(COUNTIF(G1378,"*"&amp;Afferenti!$A$1:'Afferenti'!$A$46&amp;"*"), Afferenti!$A$1:'Afferenti'!$A$46, ""))</f>
        <v>BIAGI, CORSI</v>
      </c>
    </row>
    <row r="1379" spans="1:23" x14ac:dyDescent="0.2">
      <c r="A1379" s="2" t="s">
        <v>1929</v>
      </c>
      <c r="B1379" s="2" t="s">
        <v>1206</v>
      </c>
      <c r="C1379" s="2" t="s">
        <v>1930</v>
      </c>
      <c r="D1379" s="2" t="s">
        <v>1931</v>
      </c>
      <c r="E1379" s="2" t="s">
        <v>101</v>
      </c>
      <c r="F1379" s="2" t="s">
        <v>972</v>
      </c>
      <c r="G1379" s="2" t="s">
        <v>1020</v>
      </c>
      <c r="H1379" s="2">
        <v>6</v>
      </c>
      <c r="I1379" s="2" t="s">
        <v>1021</v>
      </c>
      <c r="J1379" s="2" t="s">
        <v>11</v>
      </c>
      <c r="K1379" s="2">
        <v>2019</v>
      </c>
      <c r="L1379" s="2" t="s">
        <v>1022</v>
      </c>
      <c r="M1379" s="2">
        <v>32</v>
      </c>
      <c r="N1379" s="2">
        <v>9.8740000000000006</v>
      </c>
      <c r="O1379" s="2" t="s">
        <v>13</v>
      </c>
      <c r="P1379" s="2">
        <v>33.484999999999999</v>
      </c>
      <c r="Q1379" s="2" t="s">
        <v>14</v>
      </c>
      <c r="R1379" s="2">
        <v>29</v>
      </c>
      <c r="W1379" s="5" t="str" cm="1">
        <f t="array" ref="W1379">_xlfn.TEXTJOIN(", ",TRUE, IF(COUNTIF(G1379,"*"&amp;Afferenti!$A$1:'Afferenti'!$A$46&amp;"*"), Afferenti!$A$1:'Afferenti'!$A$46, ""))</f>
        <v>BIAGI, MIRALDI</v>
      </c>
    </row>
    <row r="1380" spans="1:23" x14ac:dyDescent="0.2">
      <c r="A1380" s="2" t="s">
        <v>1929</v>
      </c>
      <c r="B1380" s="2" t="s">
        <v>1206</v>
      </c>
      <c r="C1380" s="2" t="s">
        <v>1930</v>
      </c>
      <c r="D1380" s="2" t="s">
        <v>1931</v>
      </c>
      <c r="E1380" s="2" t="s">
        <v>101</v>
      </c>
      <c r="F1380" s="2" t="s">
        <v>972</v>
      </c>
      <c r="G1380" s="2" t="s">
        <v>1023</v>
      </c>
      <c r="H1380" s="2">
        <v>6</v>
      </c>
      <c r="I1380" s="2" t="s">
        <v>1024</v>
      </c>
      <c r="J1380" s="2" t="s">
        <v>11</v>
      </c>
      <c r="K1380" s="2">
        <v>2018</v>
      </c>
      <c r="L1380" s="2" t="s">
        <v>1025</v>
      </c>
      <c r="M1380" s="2">
        <v>104</v>
      </c>
      <c r="N1380" s="2">
        <v>7.12</v>
      </c>
      <c r="O1380" s="2" t="s">
        <v>13</v>
      </c>
      <c r="P1380" s="2">
        <v>9.5570000000000004</v>
      </c>
      <c r="Q1380" s="2" t="s">
        <v>13</v>
      </c>
      <c r="R1380" s="2">
        <v>71</v>
      </c>
      <c r="S1380" s="2">
        <v>15.98</v>
      </c>
      <c r="T1380" s="2" t="s">
        <v>13</v>
      </c>
      <c r="U1380" s="2">
        <v>38.662792000000003</v>
      </c>
      <c r="V1380" s="2" t="s">
        <v>14</v>
      </c>
      <c r="W1380" s="5" t="str" cm="1">
        <f t="array" ref="W1380">_xlfn.TEXTJOIN(", ",TRUE, IF(COUNTIF(G1380,"*"&amp;Afferenti!$A$1:'Afferenti'!$A$46&amp;"*"), Afferenti!$A$1:'Afferenti'!$A$46, ""))</f>
        <v>BIAGI, MIRALDI</v>
      </c>
    </row>
    <row r="1381" spans="1:23" x14ac:dyDescent="0.2">
      <c r="A1381" s="2" t="s">
        <v>1929</v>
      </c>
      <c r="B1381" s="2" t="s">
        <v>1206</v>
      </c>
      <c r="C1381" s="2" t="s">
        <v>1930</v>
      </c>
      <c r="D1381" s="2" t="s">
        <v>1931</v>
      </c>
      <c r="E1381" s="2" t="s">
        <v>101</v>
      </c>
      <c r="F1381" s="2" t="s">
        <v>972</v>
      </c>
      <c r="G1381" s="2" t="s">
        <v>1958</v>
      </c>
      <c r="H1381" s="2">
        <v>7</v>
      </c>
      <c r="I1381" s="2" t="s">
        <v>1959</v>
      </c>
      <c r="J1381" s="2" t="s">
        <v>11</v>
      </c>
      <c r="K1381" s="2">
        <v>2019</v>
      </c>
      <c r="L1381" s="2" t="s">
        <v>1960</v>
      </c>
      <c r="M1381" s="2">
        <v>12</v>
      </c>
      <c r="N1381" s="2">
        <v>44.789000000000001</v>
      </c>
      <c r="O1381" s="2" t="s">
        <v>14</v>
      </c>
      <c r="P1381" s="2">
        <v>20.472000000000001</v>
      </c>
      <c r="Q1381" s="2" t="s">
        <v>13</v>
      </c>
      <c r="R1381" s="2">
        <v>9</v>
      </c>
      <c r="S1381" s="2">
        <v>66.290000000000006</v>
      </c>
      <c r="T1381" s="2" t="s">
        <v>26</v>
      </c>
      <c r="U1381" s="2">
        <v>28.462</v>
      </c>
      <c r="V1381" s="2" t="s">
        <v>14</v>
      </c>
      <c r="W1381" s="5" t="str" cm="1">
        <f t="array" ref="W1381">_xlfn.TEXTJOIN(", ",TRUE, IF(COUNTIF(G1381,"*"&amp;Afferenti!$A$1:'Afferenti'!$A$46&amp;"*"), Afferenti!$A$1:'Afferenti'!$A$46, ""))</f>
        <v>BIAGI, CORSI</v>
      </c>
    </row>
  </sheetData>
  <sortState xmlns:xlrd2="http://schemas.microsoft.com/office/spreadsheetml/2017/richdata2" ref="A2:V1361">
    <sortCondition ref="A2:A1361"/>
  </sortState>
  <conditionalFormatting sqref="C4">
    <cfRule type="duplicateValues" dxfId="7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21C1D-0925-034C-BE2F-ED1172ACCEF6}">
  <dimension ref="A1:Y1381"/>
  <sheetViews>
    <sheetView workbookViewId="0">
      <selection sqref="A1:Y995"/>
    </sheetView>
  </sheetViews>
  <sheetFormatPr baseColWidth="10" defaultColWidth="8.83203125" defaultRowHeight="18" x14ac:dyDescent="0.2"/>
  <cols>
    <col min="1" max="1" width="19.83203125" style="2" customWidth="1"/>
    <col min="2" max="2" width="18" style="2" customWidth="1"/>
    <col min="3" max="3" width="20.6640625" style="2" customWidth="1"/>
    <col min="4" max="4" width="15" style="2" customWidth="1"/>
    <col min="5" max="5" width="31.33203125" style="2" customWidth="1"/>
    <col min="6" max="6" width="8.83203125" style="2"/>
    <col min="7" max="7" width="47.33203125" style="2" customWidth="1"/>
    <col min="8" max="8" width="8.83203125" style="2"/>
    <col min="9" max="9" width="53" style="2" customWidth="1"/>
    <col min="10" max="10" width="21.6640625" style="2" customWidth="1"/>
    <col min="11" max="11" width="13.33203125" style="2" customWidth="1"/>
    <col min="12" max="12" width="38.6640625" style="2" customWidth="1"/>
    <col min="13" max="13" width="16.5" style="2" customWidth="1"/>
    <col min="14" max="14" width="21.1640625" style="2" customWidth="1"/>
    <col min="15" max="15" width="22.33203125" style="2" customWidth="1"/>
    <col min="16" max="16" width="23.1640625" style="2" customWidth="1"/>
    <col min="17" max="17" width="15.83203125" style="2" customWidth="1"/>
    <col min="18" max="18" width="13.5" style="2" customWidth="1"/>
    <col min="19" max="19" width="17" style="2" customWidth="1"/>
    <col min="20" max="20" width="14.6640625" style="2" customWidth="1"/>
    <col min="21" max="21" width="17" style="2" customWidth="1"/>
    <col min="22" max="22" width="22.83203125" style="2" customWidth="1"/>
    <col min="23" max="23" width="61.83203125" style="2" customWidth="1"/>
    <col min="24" max="24" width="21" style="2" customWidth="1"/>
    <col min="25" max="25" width="16.6640625" style="2" customWidth="1"/>
    <col min="26" max="16384" width="8.83203125" style="2"/>
  </cols>
  <sheetData>
    <row r="1" spans="1:25" ht="133" x14ac:dyDescent="0.2">
      <c r="A1" s="1" t="s">
        <v>1971</v>
      </c>
      <c r="B1" s="1" t="s">
        <v>1972</v>
      </c>
      <c r="C1" s="1" t="s">
        <v>1973</v>
      </c>
      <c r="D1" s="1" t="s">
        <v>1974</v>
      </c>
      <c r="E1" s="1" t="s">
        <v>0</v>
      </c>
      <c r="F1" s="1" t="s">
        <v>1</v>
      </c>
      <c r="G1" s="1" t="s">
        <v>1975</v>
      </c>
      <c r="H1" s="1" t="s">
        <v>1976</v>
      </c>
      <c r="I1" s="1" t="s">
        <v>2</v>
      </c>
      <c r="J1" s="1" t="s">
        <v>1970</v>
      </c>
      <c r="K1" s="1" t="s">
        <v>3</v>
      </c>
      <c r="L1" s="1" t="s">
        <v>1969</v>
      </c>
      <c r="M1" s="4" t="s">
        <v>1996</v>
      </c>
      <c r="N1" s="4" t="s">
        <v>1968</v>
      </c>
      <c r="O1" s="4" t="s">
        <v>1967</v>
      </c>
      <c r="P1" s="4" t="s">
        <v>1966</v>
      </c>
      <c r="Q1" s="4" t="s">
        <v>1964</v>
      </c>
      <c r="R1" s="1" t="s">
        <v>5</v>
      </c>
      <c r="S1" s="4" t="s">
        <v>1963</v>
      </c>
      <c r="T1" s="4" t="s">
        <v>1962</v>
      </c>
      <c r="U1" s="4" t="s">
        <v>1961</v>
      </c>
      <c r="V1" s="4" t="s">
        <v>1965</v>
      </c>
      <c r="W1" s="3" t="s">
        <v>1995</v>
      </c>
      <c r="X1" s="2" t="s">
        <v>2047</v>
      </c>
      <c r="Y1" s="2" t="s">
        <v>2041</v>
      </c>
    </row>
    <row r="2" spans="1:25" x14ac:dyDescent="0.2">
      <c r="A2" s="2" t="s">
        <v>1561</v>
      </c>
      <c r="B2" s="2" t="s">
        <v>1562</v>
      </c>
      <c r="C2" s="2" t="s">
        <v>1563</v>
      </c>
      <c r="E2" s="2" t="s">
        <v>8</v>
      </c>
      <c r="F2" s="2" t="s">
        <v>70</v>
      </c>
      <c r="G2" s="2" t="s">
        <v>1564</v>
      </c>
      <c r="H2" s="2">
        <v>1</v>
      </c>
      <c r="I2" s="2" t="s">
        <v>1565</v>
      </c>
      <c r="J2" s="2" t="s">
        <v>11</v>
      </c>
      <c r="K2" s="2">
        <v>2015</v>
      </c>
      <c r="L2" s="2" t="s">
        <v>1141</v>
      </c>
      <c r="M2" s="2">
        <v>12</v>
      </c>
      <c r="N2" s="2">
        <v>43.631999999999998</v>
      </c>
      <c r="O2" s="2" t="s">
        <v>14</v>
      </c>
      <c r="P2" s="2">
        <v>26.838999999999999</v>
      </c>
      <c r="Q2" s="2" t="s">
        <v>14</v>
      </c>
      <c r="R2" s="2">
        <v>12</v>
      </c>
      <c r="S2" s="2">
        <v>53.31</v>
      </c>
      <c r="T2" s="2" t="s">
        <v>26</v>
      </c>
      <c r="U2" s="2">
        <v>15.882</v>
      </c>
      <c r="V2" s="2" t="s">
        <v>13</v>
      </c>
      <c r="W2" s="5" t="str" cm="1">
        <f t="array" ref="W2">_xlfn.TEXTJOIN(", ",TRUE, IF(COUNTIF(G2,"*"&amp;Afferenti!$A$1:'Afferenti'!$A$46&amp;"*"), Afferenti!$A$1:'Afferenti'!$A$46, ""))</f>
        <v>ALBARELLO</v>
      </c>
      <c r="X2" s="5" t="str" cm="1">
        <f t="array" ref="X2">_xlfn.TEXTJOIN(", ",TRUE, IF(COUNTIF(A2,"*"&amp;Afferenti!$A$1:'Afferenti'!$A$46&amp;"*"), Afferenti!$E$1:'Afferenti'!$E$46, ""))</f>
        <v>1</v>
      </c>
      <c r="Y2" s="5" t="str" cm="1">
        <f t="array" ref="Y2">_xlfn.TEXTJOIN(", ",TRUE, IF(COUNTIF(A2,"*"&amp;Afferenti!$A$1:'Afferenti'!$A$46&amp;"*"), Afferenti!$F$1:'Afferenti'!$F$46, ""))</f>
        <v>1</v>
      </c>
    </row>
    <row r="3" spans="1:25" x14ac:dyDescent="0.2">
      <c r="A3" s="2" t="s">
        <v>1561</v>
      </c>
      <c r="B3" s="2" t="s">
        <v>1562</v>
      </c>
      <c r="C3" s="2" t="s">
        <v>1563</v>
      </c>
      <c r="E3" s="2" t="s">
        <v>8</v>
      </c>
      <c r="F3" s="2" t="s">
        <v>70</v>
      </c>
      <c r="G3" s="2" t="s">
        <v>1564</v>
      </c>
      <c r="H3" s="2">
        <v>1</v>
      </c>
      <c r="I3" s="2" t="s">
        <v>1566</v>
      </c>
      <c r="J3" s="2" t="s">
        <v>11</v>
      </c>
      <c r="K3" s="2">
        <v>2016</v>
      </c>
      <c r="L3" s="2" t="s">
        <v>1567</v>
      </c>
      <c r="M3" s="2">
        <v>5</v>
      </c>
      <c r="N3" s="2">
        <v>59.444000000000003</v>
      </c>
      <c r="O3" s="2" t="s">
        <v>26</v>
      </c>
      <c r="P3" s="2">
        <v>14.907999999999999</v>
      </c>
      <c r="Q3" s="2" t="s">
        <v>13</v>
      </c>
      <c r="R3" s="2">
        <v>5</v>
      </c>
      <c r="S3" s="2">
        <v>65.97</v>
      </c>
      <c r="T3" s="2" t="s">
        <v>26</v>
      </c>
      <c r="U3" s="2">
        <v>46.542552999999998</v>
      </c>
      <c r="V3" s="2" t="s">
        <v>14</v>
      </c>
      <c r="W3" s="5" t="str" cm="1">
        <f t="array" ref="W3">_xlfn.TEXTJOIN(", ",TRUE, IF(COUNTIF(G3,"*"&amp;Afferenti!$A$1:'Afferenti'!$A$46&amp;"*"), Afferenti!$A$1:'Afferenti'!$A$46, ""))</f>
        <v>ALBARELLO</v>
      </c>
      <c r="X3" s="5" t="str" cm="1">
        <f t="array" ref="X3">_xlfn.TEXTJOIN(", ",TRUE, IF(COUNTIF(A3,"*"&amp;Afferenti!$A$1:'Afferenti'!$A$46&amp;"*"), Afferenti!$E$1:'Afferenti'!$E$46, ""))</f>
        <v>1</v>
      </c>
      <c r="Y3" s="5" t="str" cm="1">
        <f t="array" ref="Y3">_xlfn.TEXTJOIN(", ",TRUE, IF(COUNTIF(A3,"*"&amp;Afferenti!$A$1:'Afferenti'!$A$46&amp;"*"), Afferenti!$F$1:'Afferenti'!$F$46, ""))</f>
        <v>1</v>
      </c>
    </row>
    <row r="4" spans="1:25" x14ac:dyDescent="0.2">
      <c r="A4" s="2" t="s">
        <v>1561</v>
      </c>
      <c r="B4" s="2" t="s">
        <v>1562</v>
      </c>
      <c r="C4" s="2" t="s">
        <v>1563</v>
      </c>
      <c r="E4" s="2" t="s">
        <v>8</v>
      </c>
      <c r="F4" s="2" t="s">
        <v>70</v>
      </c>
      <c r="G4" s="2" t="s">
        <v>1564</v>
      </c>
      <c r="H4" s="2">
        <v>1</v>
      </c>
      <c r="I4" s="2" t="s">
        <v>1568</v>
      </c>
      <c r="J4" s="2" t="s">
        <v>11</v>
      </c>
      <c r="K4" s="2">
        <v>2015</v>
      </c>
      <c r="L4" s="2" t="s">
        <v>1569</v>
      </c>
      <c r="M4" s="2">
        <v>9</v>
      </c>
      <c r="N4" s="2">
        <v>75.206999999999994</v>
      </c>
      <c r="O4" s="2" t="s">
        <v>33</v>
      </c>
      <c r="P4" s="2">
        <v>6.1289999999999996</v>
      </c>
      <c r="Q4" s="2" t="s">
        <v>13</v>
      </c>
      <c r="R4" s="2">
        <v>8</v>
      </c>
      <c r="S4" s="2">
        <v>90.13</v>
      </c>
      <c r="T4" s="2" t="s">
        <v>33</v>
      </c>
      <c r="U4" s="2">
        <v>14.198</v>
      </c>
      <c r="V4" s="2" t="s">
        <v>13</v>
      </c>
      <c r="W4" s="5" t="str" cm="1">
        <f t="array" ref="W4">_xlfn.TEXTJOIN(", ",TRUE, IF(COUNTIF(G4,"*"&amp;Afferenti!$A$1:'Afferenti'!$A$46&amp;"*"), Afferenti!$A$1:'Afferenti'!$A$46, ""))</f>
        <v>ALBARELLO</v>
      </c>
      <c r="X4" s="5" t="str" cm="1">
        <f t="array" ref="X4">_xlfn.TEXTJOIN(", ",TRUE, IF(COUNTIF(A4,"*"&amp;Afferenti!$A$1:'Afferenti'!$A$46&amp;"*"), Afferenti!$E$1:'Afferenti'!$E$46, ""))</f>
        <v>1</v>
      </c>
      <c r="Y4" s="5" t="str" cm="1">
        <f t="array" ref="Y4">_xlfn.TEXTJOIN(", ",TRUE, IF(COUNTIF(A4,"*"&amp;Afferenti!$A$1:'Afferenti'!$A$46&amp;"*"), Afferenti!$F$1:'Afferenti'!$F$46, ""))</f>
        <v>1</v>
      </c>
    </row>
    <row r="5" spans="1:25" x14ac:dyDescent="0.2">
      <c r="A5" s="2" t="s">
        <v>1561</v>
      </c>
      <c r="B5" s="2" t="s">
        <v>1562</v>
      </c>
      <c r="C5" s="2" t="s">
        <v>1563</v>
      </c>
      <c r="E5" s="2" t="s">
        <v>8</v>
      </c>
      <c r="F5" s="2" t="s">
        <v>70</v>
      </c>
      <c r="G5" s="2" t="s">
        <v>1564</v>
      </c>
      <c r="H5" s="2">
        <v>1</v>
      </c>
      <c r="I5" s="2" t="s">
        <v>1570</v>
      </c>
      <c r="J5" s="2" t="s">
        <v>11</v>
      </c>
      <c r="K5" s="2">
        <v>2019</v>
      </c>
      <c r="L5" s="2" t="s">
        <v>1571</v>
      </c>
      <c r="M5" s="2">
        <v>28</v>
      </c>
      <c r="N5" s="2">
        <v>10.519</v>
      </c>
      <c r="O5" s="2" t="s">
        <v>13</v>
      </c>
      <c r="P5" s="2">
        <v>52.058</v>
      </c>
      <c r="Q5" s="2" t="s">
        <v>26</v>
      </c>
      <c r="R5" s="2">
        <v>30</v>
      </c>
      <c r="W5" s="5" t="str" cm="1">
        <f t="array" ref="W5">_xlfn.TEXTJOIN(", ",TRUE, IF(COUNTIF(G5,"*"&amp;Afferenti!$A$1:'Afferenti'!$A$46&amp;"*"), Afferenti!$A$1:'Afferenti'!$A$46, ""))</f>
        <v>ALBARELLO</v>
      </c>
      <c r="X5" s="5" t="str" cm="1">
        <f t="array" ref="X5">_xlfn.TEXTJOIN(", ",TRUE, IF(COUNTIF(A5,"*"&amp;Afferenti!$A$1:'Afferenti'!$A$46&amp;"*"), Afferenti!$E$1:'Afferenti'!$E$46, ""))</f>
        <v>1</v>
      </c>
      <c r="Y5" s="5" t="str" cm="1">
        <f t="array" ref="Y5">_xlfn.TEXTJOIN(", ",TRUE, IF(COUNTIF(A5,"*"&amp;Afferenti!$A$1:'Afferenti'!$A$46&amp;"*"), Afferenti!$F$1:'Afferenti'!$F$46, ""))</f>
        <v>1</v>
      </c>
    </row>
    <row r="6" spans="1:25" x14ac:dyDescent="0.2">
      <c r="A6" s="2" t="s">
        <v>1561</v>
      </c>
      <c r="B6" s="2" t="s">
        <v>1562</v>
      </c>
      <c r="C6" s="2" t="s">
        <v>1563</v>
      </c>
      <c r="E6" s="2" t="s">
        <v>8</v>
      </c>
      <c r="F6" s="2" t="s">
        <v>70</v>
      </c>
      <c r="G6" s="2" t="s">
        <v>1564</v>
      </c>
      <c r="H6" s="2">
        <v>1</v>
      </c>
      <c r="I6" s="2" t="s">
        <v>1572</v>
      </c>
      <c r="J6" s="2" t="s">
        <v>11</v>
      </c>
      <c r="K6" s="2">
        <v>2016</v>
      </c>
      <c r="L6" s="2" t="s">
        <v>1567</v>
      </c>
      <c r="M6" s="2">
        <v>1</v>
      </c>
      <c r="N6" s="2">
        <v>80.599000000000004</v>
      </c>
      <c r="O6" s="2" t="s">
        <v>33</v>
      </c>
      <c r="P6" s="2">
        <v>14.907999999999999</v>
      </c>
      <c r="Q6" s="2" t="s">
        <v>13</v>
      </c>
      <c r="R6" s="2">
        <v>1</v>
      </c>
      <c r="S6" s="2">
        <v>87.68</v>
      </c>
      <c r="T6" s="2" t="s">
        <v>33</v>
      </c>
      <c r="U6" s="2">
        <v>46.542552999999998</v>
      </c>
      <c r="V6" s="2" t="s">
        <v>14</v>
      </c>
      <c r="W6" s="5" t="str" cm="1">
        <f t="array" ref="W6">_xlfn.TEXTJOIN(", ",TRUE, IF(COUNTIF(G6,"*"&amp;Afferenti!$A$1:'Afferenti'!$A$46&amp;"*"), Afferenti!$A$1:'Afferenti'!$A$46, ""))</f>
        <v>ALBARELLO</v>
      </c>
      <c r="X6" s="5" t="str" cm="1">
        <f t="array" ref="X6">_xlfn.TEXTJOIN(", ",TRUE, IF(COUNTIF(A6,"*"&amp;Afferenti!$A$1:'Afferenti'!$A$46&amp;"*"), Afferenti!$E$1:'Afferenti'!$E$46, ""))</f>
        <v>1</v>
      </c>
      <c r="Y6" s="5" t="str" cm="1">
        <f t="array" ref="Y6">_xlfn.TEXTJOIN(", ",TRUE, IF(COUNTIF(A6,"*"&amp;Afferenti!$A$1:'Afferenti'!$A$46&amp;"*"), Afferenti!$F$1:'Afferenti'!$F$46, ""))</f>
        <v>1</v>
      </c>
    </row>
    <row r="7" spans="1:25" x14ac:dyDescent="0.2">
      <c r="A7" s="2" t="s">
        <v>1561</v>
      </c>
      <c r="B7" s="2" t="s">
        <v>1562</v>
      </c>
      <c r="C7" s="2" t="s">
        <v>1563</v>
      </c>
      <c r="E7" s="2" t="s">
        <v>8</v>
      </c>
      <c r="F7" s="2" t="s">
        <v>70</v>
      </c>
      <c r="G7" s="2" t="s">
        <v>1564</v>
      </c>
      <c r="H7" s="2">
        <v>1</v>
      </c>
      <c r="I7" s="2" t="s">
        <v>1573</v>
      </c>
      <c r="J7" s="2" t="s">
        <v>11</v>
      </c>
      <c r="K7" s="2">
        <v>2016</v>
      </c>
      <c r="L7" s="2" t="s">
        <v>1567</v>
      </c>
      <c r="M7" s="2">
        <v>5</v>
      </c>
      <c r="N7" s="2">
        <v>59.444000000000003</v>
      </c>
      <c r="O7" s="2" t="s">
        <v>26</v>
      </c>
      <c r="P7" s="2">
        <v>14.907999999999999</v>
      </c>
      <c r="Q7" s="2" t="s">
        <v>13</v>
      </c>
      <c r="R7" s="2">
        <v>5</v>
      </c>
      <c r="S7" s="2">
        <v>65.97</v>
      </c>
      <c r="T7" s="2" t="s">
        <v>26</v>
      </c>
      <c r="U7" s="2">
        <v>46.542552999999998</v>
      </c>
      <c r="V7" s="2" t="s">
        <v>14</v>
      </c>
      <c r="W7" s="5" t="str" cm="1">
        <f t="array" ref="W7">_xlfn.TEXTJOIN(", ",TRUE, IF(COUNTIF(G7,"*"&amp;Afferenti!$A$1:'Afferenti'!$A$46&amp;"*"), Afferenti!$A$1:'Afferenti'!$A$46, ""))</f>
        <v>ALBARELLO</v>
      </c>
      <c r="X7" s="5" t="str" cm="1">
        <f t="array" ref="X7">_xlfn.TEXTJOIN(", ",TRUE, IF(COUNTIF(A7,"*"&amp;Afferenti!$A$1:'Afferenti'!$A$46&amp;"*"), Afferenti!$E$1:'Afferenti'!$E$46, ""))</f>
        <v>1</v>
      </c>
      <c r="Y7" s="5" t="str" cm="1">
        <f t="array" ref="Y7">_xlfn.TEXTJOIN(", ",TRUE, IF(COUNTIF(A7,"*"&amp;Afferenti!$A$1:'Afferenti'!$A$46&amp;"*"), Afferenti!$F$1:'Afferenti'!$F$46, ""))</f>
        <v>1</v>
      </c>
    </row>
    <row r="8" spans="1:25" x14ac:dyDescent="0.2">
      <c r="A8" s="2" t="s">
        <v>1561</v>
      </c>
      <c r="B8" s="2" t="s">
        <v>1562</v>
      </c>
      <c r="C8" s="2" t="s">
        <v>1563</v>
      </c>
      <c r="E8" s="2" t="s">
        <v>8</v>
      </c>
      <c r="F8" s="2" t="s">
        <v>70</v>
      </c>
      <c r="G8" s="2" t="s">
        <v>1564</v>
      </c>
      <c r="H8" s="2">
        <v>1</v>
      </c>
      <c r="I8" s="2" t="s">
        <v>1574</v>
      </c>
      <c r="J8" s="2" t="s">
        <v>11</v>
      </c>
      <c r="K8" s="2">
        <v>2017</v>
      </c>
      <c r="L8" s="2" t="s">
        <v>1567</v>
      </c>
      <c r="M8" s="2">
        <v>8</v>
      </c>
      <c r="N8" s="2">
        <v>49.822000000000003</v>
      </c>
      <c r="O8" s="2" t="s">
        <v>14</v>
      </c>
      <c r="P8" s="2">
        <v>16.134</v>
      </c>
      <c r="Q8" s="2" t="s">
        <v>13</v>
      </c>
      <c r="R8" s="2">
        <v>7</v>
      </c>
      <c r="S8" s="2">
        <v>62.01</v>
      </c>
      <c r="T8" s="2" t="s">
        <v>26</v>
      </c>
      <c r="U8" s="2">
        <v>37.5</v>
      </c>
      <c r="V8" s="2" t="s">
        <v>14</v>
      </c>
      <c r="W8" s="5" t="str" cm="1">
        <f t="array" ref="W8">_xlfn.TEXTJOIN(", ",TRUE, IF(COUNTIF(G8,"*"&amp;Afferenti!$A$1:'Afferenti'!$A$46&amp;"*"), Afferenti!$A$1:'Afferenti'!$A$46, ""))</f>
        <v>ALBARELLO</v>
      </c>
      <c r="X8" s="5" t="str" cm="1">
        <f t="array" ref="X8">_xlfn.TEXTJOIN(", ",TRUE, IF(COUNTIF(A8,"*"&amp;Afferenti!$A$1:'Afferenti'!$A$46&amp;"*"), Afferenti!$E$1:'Afferenti'!$E$46, ""))</f>
        <v>1</v>
      </c>
      <c r="Y8" s="5" t="str" cm="1">
        <f t="array" ref="Y8">_xlfn.TEXTJOIN(", ",TRUE, IF(COUNTIF(A8,"*"&amp;Afferenti!$A$1:'Afferenti'!$A$46&amp;"*"), Afferenti!$F$1:'Afferenti'!$F$46, ""))</f>
        <v>1</v>
      </c>
    </row>
    <row r="9" spans="1:25" x14ac:dyDescent="0.2">
      <c r="A9" s="2" t="s">
        <v>1561</v>
      </c>
      <c r="B9" s="2" t="s">
        <v>1562</v>
      </c>
      <c r="C9" s="2" t="s">
        <v>1563</v>
      </c>
      <c r="E9" s="2" t="s">
        <v>8</v>
      </c>
      <c r="F9" s="2" t="s">
        <v>70</v>
      </c>
      <c r="G9" s="2" t="s">
        <v>1564</v>
      </c>
      <c r="H9" s="2">
        <v>1</v>
      </c>
      <c r="I9" s="2" t="s">
        <v>1575</v>
      </c>
      <c r="J9" s="2" t="s">
        <v>11</v>
      </c>
      <c r="K9" s="2">
        <v>2018</v>
      </c>
      <c r="L9" s="2" t="s">
        <v>41</v>
      </c>
      <c r="M9" s="2">
        <v>10</v>
      </c>
      <c r="N9" s="2">
        <v>59.399000000000001</v>
      </c>
      <c r="O9" s="2" t="s">
        <v>26</v>
      </c>
      <c r="P9" s="2">
        <v>17.844999999999999</v>
      </c>
      <c r="Q9" s="2" t="s">
        <v>13</v>
      </c>
      <c r="R9" s="2">
        <v>9</v>
      </c>
      <c r="S9" s="2">
        <v>37.54</v>
      </c>
      <c r="T9" s="2" t="s">
        <v>14</v>
      </c>
      <c r="U9" s="2">
        <v>21.014492000000001</v>
      </c>
      <c r="V9" s="2" t="s">
        <v>13</v>
      </c>
      <c r="W9" s="5" t="str" cm="1">
        <f t="array" ref="W9">_xlfn.TEXTJOIN(", ",TRUE, IF(COUNTIF(G9,"*"&amp;Afferenti!$A$1:'Afferenti'!$A$46&amp;"*"), Afferenti!$A$1:'Afferenti'!$A$46, ""))</f>
        <v>ALBARELLO</v>
      </c>
      <c r="X9" s="5" t="str" cm="1">
        <f t="array" ref="X9">_xlfn.TEXTJOIN(", ",TRUE, IF(COUNTIF(A9,"*"&amp;Afferenti!$A$1:'Afferenti'!$A$46&amp;"*"), Afferenti!$E$1:'Afferenti'!$E$46, ""))</f>
        <v>1</v>
      </c>
      <c r="Y9" s="5" t="str" cm="1">
        <f t="array" ref="Y9">_xlfn.TEXTJOIN(", ",TRUE, IF(COUNTIF(A9,"*"&amp;Afferenti!$A$1:'Afferenti'!$A$46&amp;"*"), Afferenti!$F$1:'Afferenti'!$F$46, ""))</f>
        <v>1</v>
      </c>
    </row>
    <row r="10" spans="1:25" x14ac:dyDescent="0.2">
      <c r="A10" s="2" t="s">
        <v>1561</v>
      </c>
      <c r="B10" s="2" t="s">
        <v>1562</v>
      </c>
      <c r="C10" s="2" t="s">
        <v>1563</v>
      </c>
      <c r="E10" s="2" t="s">
        <v>8</v>
      </c>
      <c r="F10" s="2" t="s">
        <v>70</v>
      </c>
      <c r="G10" s="2" t="s">
        <v>1564</v>
      </c>
      <c r="H10" s="2">
        <v>1</v>
      </c>
      <c r="I10" s="2" t="s">
        <v>1576</v>
      </c>
      <c r="J10" s="2" t="s">
        <v>11</v>
      </c>
      <c r="K10" s="2">
        <v>2017</v>
      </c>
      <c r="L10" s="2" t="s">
        <v>80</v>
      </c>
      <c r="M10" s="2">
        <v>10</v>
      </c>
      <c r="N10" s="2">
        <v>52.744999999999997</v>
      </c>
      <c r="O10" s="2" t="s">
        <v>26</v>
      </c>
      <c r="P10" s="2">
        <v>64.793999999999997</v>
      </c>
      <c r="Q10" s="2" t="s">
        <v>26</v>
      </c>
      <c r="R10" s="2">
        <v>9</v>
      </c>
      <c r="S10" s="2">
        <v>59.35</v>
      </c>
      <c r="T10" s="2" t="s">
        <v>26</v>
      </c>
      <c r="U10" s="2">
        <v>91.176469999999995</v>
      </c>
      <c r="V10" s="2" t="s">
        <v>33</v>
      </c>
      <c r="W10" s="5" t="str" cm="1">
        <f t="array" ref="W10">_xlfn.TEXTJOIN(", ",TRUE, IF(COUNTIF(G10,"*"&amp;Afferenti!$A$1:'Afferenti'!$A$46&amp;"*"), Afferenti!$A$1:'Afferenti'!$A$46, ""))</f>
        <v>ALBARELLO</v>
      </c>
      <c r="X10" s="5" t="str" cm="1">
        <f t="array" ref="X10">_xlfn.TEXTJOIN(", ",TRUE, IF(COUNTIF(A10,"*"&amp;Afferenti!$A$1:'Afferenti'!$A$46&amp;"*"), Afferenti!$E$1:'Afferenti'!$E$46, ""))</f>
        <v>1</v>
      </c>
      <c r="Y10" s="5" t="str" cm="1">
        <f t="array" ref="Y10">_xlfn.TEXTJOIN(", ",TRUE, IF(COUNTIF(A10,"*"&amp;Afferenti!$A$1:'Afferenti'!$A$46&amp;"*"), Afferenti!$F$1:'Afferenti'!$F$46, ""))</f>
        <v>1</v>
      </c>
    </row>
    <row r="11" spans="1:25" x14ac:dyDescent="0.2">
      <c r="A11" s="2" t="s">
        <v>1561</v>
      </c>
      <c r="B11" s="2" t="s">
        <v>1562</v>
      </c>
      <c r="C11" s="2" t="s">
        <v>1563</v>
      </c>
      <c r="E11" s="2" t="s">
        <v>8</v>
      </c>
      <c r="F11" s="2" t="s">
        <v>70</v>
      </c>
      <c r="G11" s="2" t="s">
        <v>1564</v>
      </c>
      <c r="H11" s="2">
        <v>1</v>
      </c>
      <c r="I11" s="2" t="s">
        <v>1577</v>
      </c>
      <c r="J11" s="2" t="s">
        <v>11</v>
      </c>
      <c r="K11" s="2">
        <v>2017</v>
      </c>
      <c r="L11" s="2" t="s">
        <v>1571</v>
      </c>
      <c r="M11" s="2">
        <v>9</v>
      </c>
      <c r="N11" s="2">
        <v>61.323</v>
      </c>
      <c r="O11" s="2" t="s">
        <v>26</v>
      </c>
      <c r="P11" s="2">
        <v>44.284999999999997</v>
      </c>
      <c r="Q11" s="2" t="s">
        <v>14</v>
      </c>
      <c r="R11" s="2">
        <v>8</v>
      </c>
      <c r="S11" s="2">
        <v>66.94</v>
      </c>
      <c r="T11" s="2" t="s">
        <v>26</v>
      </c>
      <c r="U11" s="2">
        <v>42.941177000000003</v>
      </c>
      <c r="V11" s="2" t="s">
        <v>14</v>
      </c>
      <c r="W11" s="5" t="str" cm="1">
        <f t="array" ref="W11">_xlfn.TEXTJOIN(", ",TRUE, IF(COUNTIF(G11,"*"&amp;Afferenti!$A$1:'Afferenti'!$A$46&amp;"*"), Afferenti!$A$1:'Afferenti'!$A$46, ""))</f>
        <v>ALBARELLO</v>
      </c>
      <c r="X11" s="5" t="str" cm="1">
        <f t="array" ref="X11">_xlfn.TEXTJOIN(", ",TRUE, IF(COUNTIF(A11,"*"&amp;Afferenti!$A$1:'Afferenti'!$A$46&amp;"*"), Afferenti!$E$1:'Afferenti'!$E$46, ""))</f>
        <v>1</v>
      </c>
      <c r="Y11" s="5" t="str" cm="1">
        <f t="array" ref="Y11">_xlfn.TEXTJOIN(", ",TRUE, IF(COUNTIF(A11,"*"&amp;Afferenti!$A$1:'Afferenti'!$A$46&amp;"*"), Afferenti!$F$1:'Afferenti'!$F$46, ""))</f>
        <v>1</v>
      </c>
    </row>
    <row r="12" spans="1:25" x14ac:dyDescent="0.2">
      <c r="A12" s="2" t="s">
        <v>1561</v>
      </c>
      <c r="B12" s="2" t="s">
        <v>1562</v>
      </c>
      <c r="C12" s="2" t="s">
        <v>1563</v>
      </c>
      <c r="E12" s="2" t="s">
        <v>8</v>
      </c>
      <c r="F12" s="2" t="s">
        <v>70</v>
      </c>
      <c r="G12" s="2" t="s">
        <v>1564</v>
      </c>
      <c r="H12" s="2">
        <v>1</v>
      </c>
      <c r="I12" s="2" t="s">
        <v>1578</v>
      </c>
      <c r="J12" s="2" t="s">
        <v>11</v>
      </c>
      <c r="K12" s="2">
        <v>2017</v>
      </c>
      <c r="L12" s="2" t="s">
        <v>80</v>
      </c>
      <c r="M12" s="2">
        <v>6</v>
      </c>
      <c r="N12" s="2">
        <v>65.53</v>
      </c>
      <c r="O12" s="2" t="s">
        <v>26</v>
      </c>
      <c r="P12" s="2">
        <v>64.796999999999997</v>
      </c>
      <c r="Q12" s="2" t="s">
        <v>26</v>
      </c>
      <c r="R12" s="2">
        <v>6</v>
      </c>
      <c r="W12" s="5" t="str" cm="1">
        <f t="array" ref="W12">_xlfn.TEXTJOIN(", ",TRUE, IF(COUNTIF(G12,"*"&amp;Afferenti!$A$1:'Afferenti'!$A$46&amp;"*"), Afferenti!$A$1:'Afferenti'!$A$46, ""))</f>
        <v>ALBARELLO</v>
      </c>
      <c r="X12" s="5" t="str" cm="1">
        <f t="array" ref="X12">_xlfn.TEXTJOIN(", ",TRUE, IF(COUNTIF(A12,"*"&amp;Afferenti!$A$1:'Afferenti'!$A$46&amp;"*"), Afferenti!$E$1:'Afferenti'!$E$46, ""))</f>
        <v>1</v>
      </c>
      <c r="Y12" s="5" t="str" cm="1">
        <f t="array" ref="Y12">_xlfn.TEXTJOIN(", ",TRUE, IF(COUNTIF(A12,"*"&amp;Afferenti!$A$1:'Afferenti'!$A$46&amp;"*"), Afferenti!$F$1:'Afferenti'!$F$46, ""))</f>
        <v>1</v>
      </c>
    </row>
    <row r="13" spans="1:25" x14ac:dyDescent="0.2">
      <c r="A13" s="2" t="s">
        <v>1561</v>
      </c>
      <c r="B13" s="2" t="s">
        <v>1562</v>
      </c>
      <c r="C13" s="2" t="s">
        <v>1563</v>
      </c>
      <c r="E13" s="2" t="s">
        <v>8</v>
      </c>
      <c r="F13" s="2" t="s">
        <v>70</v>
      </c>
      <c r="G13" s="2" t="s">
        <v>1564</v>
      </c>
      <c r="H13" s="2">
        <v>1</v>
      </c>
      <c r="I13" s="2" t="s">
        <v>1579</v>
      </c>
      <c r="J13" s="2" t="s">
        <v>11</v>
      </c>
      <c r="K13" s="2">
        <v>2017</v>
      </c>
      <c r="L13" s="2" t="s">
        <v>1567</v>
      </c>
      <c r="M13" s="2">
        <v>12</v>
      </c>
      <c r="N13" s="2">
        <v>38.429000000000002</v>
      </c>
      <c r="O13" s="2" t="s">
        <v>14</v>
      </c>
      <c r="P13" s="2">
        <v>16.134</v>
      </c>
      <c r="Q13" s="2" t="s">
        <v>13</v>
      </c>
      <c r="R13" s="2">
        <v>8</v>
      </c>
      <c r="S13" s="2">
        <v>57.82</v>
      </c>
      <c r="T13" s="2" t="s">
        <v>26</v>
      </c>
      <c r="U13" s="2">
        <v>37.5</v>
      </c>
      <c r="V13" s="2" t="s">
        <v>14</v>
      </c>
      <c r="W13" s="5" t="str" cm="1">
        <f t="array" ref="W13">_xlfn.TEXTJOIN(", ",TRUE, IF(COUNTIF(G13,"*"&amp;Afferenti!$A$1:'Afferenti'!$A$46&amp;"*"), Afferenti!$A$1:'Afferenti'!$A$46, ""))</f>
        <v>ALBARELLO</v>
      </c>
      <c r="X13" s="5" t="str" cm="1">
        <f t="array" ref="X13">_xlfn.TEXTJOIN(", ",TRUE, IF(COUNTIF(A13,"*"&amp;Afferenti!$A$1:'Afferenti'!$A$46&amp;"*"), Afferenti!$E$1:'Afferenti'!$E$46, ""))</f>
        <v>1</v>
      </c>
      <c r="Y13" s="5" t="str" cm="1">
        <f t="array" ref="Y13">_xlfn.TEXTJOIN(", ",TRUE, IF(COUNTIF(A13,"*"&amp;Afferenti!$A$1:'Afferenti'!$A$46&amp;"*"), Afferenti!$F$1:'Afferenti'!$F$46, ""))</f>
        <v>1</v>
      </c>
    </row>
    <row r="14" spans="1:25" x14ac:dyDescent="0.2">
      <c r="A14" s="2" t="s">
        <v>1561</v>
      </c>
      <c r="B14" s="2" t="s">
        <v>1562</v>
      </c>
      <c r="C14" s="2" t="s">
        <v>1563</v>
      </c>
      <c r="E14" s="2" t="s">
        <v>8</v>
      </c>
      <c r="F14" s="2" t="s">
        <v>70</v>
      </c>
      <c r="G14" s="2" t="s">
        <v>1564</v>
      </c>
      <c r="H14" s="2">
        <v>1</v>
      </c>
      <c r="I14" s="2" t="s">
        <v>1580</v>
      </c>
      <c r="J14" s="2" t="s">
        <v>11</v>
      </c>
      <c r="K14" s="2">
        <v>2017</v>
      </c>
      <c r="L14" s="2" t="s">
        <v>1567</v>
      </c>
      <c r="M14" s="2">
        <v>5</v>
      </c>
      <c r="N14" s="2">
        <v>71.378</v>
      </c>
      <c r="O14" s="2" t="s">
        <v>26</v>
      </c>
      <c r="P14" s="2">
        <v>16.134</v>
      </c>
      <c r="Q14" s="2" t="s">
        <v>13</v>
      </c>
      <c r="R14" s="2">
        <v>3</v>
      </c>
      <c r="S14" s="2">
        <v>81.12</v>
      </c>
      <c r="T14" s="2" t="s">
        <v>33</v>
      </c>
      <c r="U14" s="2">
        <v>37.5</v>
      </c>
      <c r="V14" s="2" t="s">
        <v>14</v>
      </c>
      <c r="W14" s="5" t="str" cm="1">
        <f t="array" ref="W14">_xlfn.TEXTJOIN(", ",TRUE, IF(COUNTIF(G14,"*"&amp;Afferenti!$A$1:'Afferenti'!$A$46&amp;"*"), Afferenti!$A$1:'Afferenti'!$A$46, ""))</f>
        <v>ALBARELLO</v>
      </c>
      <c r="X14" s="5" t="str" cm="1">
        <f t="array" ref="X14">_xlfn.TEXTJOIN(", ",TRUE, IF(COUNTIF(A14,"*"&amp;Afferenti!$A$1:'Afferenti'!$A$46&amp;"*"), Afferenti!$E$1:'Afferenti'!$E$46, ""))</f>
        <v>1</v>
      </c>
      <c r="Y14" s="5" t="str" cm="1">
        <f t="array" ref="Y14">_xlfn.TEXTJOIN(", ",TRUE, IF(COUNTIF(A14,"*"&amp;Afferenti!$A$1:'Afferenti'!$A$46&amp;"*"), Afferenti!$F$1:'Afferenti'!$F$46, ""))</f>
        <v>1</v>
      </c>
    </row>
    <row r="15" spans="1:25" x14ac:dyDescent="0.2">
      <c r="A15" s="2" t="s">
        <v>1561</v>
      </c>
      <c r="B15" s="2" t="s">
        <v>1562</v>
      </c>
      <c r="C15" s="2" t="s">
        <v>1563</v>
      </c>
      <c r="E15" s="2" t="s">
        <v>8</v>
      </c>
      <c r="F15" s="2" t="s">
        <v>70</v>
      </c>
      <c r="G15" s="2" t="s">
        <v>1581</v>
      </c>
      <c r="H15" s="2">
        <v>2</v>
      </c>
      <c r="I15" s="2" t="s">
        <v>1582</v>
      </c>
      <c r="J15" s="2" t="s">
        <v>11</v>
      </c>
      <c r="K15" s="2">
        <v>2017</v>
      </c>
      <c r="L15" s="2" t="s">
        <v>1567</v>
      </c>
      <c r="M15" s="2">
        <v>271</v>
      </c>
      <c r="N15" s="2">
        <v>4.2999999999999997E-2</v>
      </c>
      <c r="O15" s="2" t="s">
        <v>13</v>
      </c>
      <c r="P15" s="2">
        <v>17.004999999999999</v>
      </c>
      <c r="Q15" s="2" t="s">
        <v>13</v>
      </c>
      <c r="R15" s="2">
        <v>242</v>
      </c>
      <c r="S15" s="2">
        <v>0.15</v>
      </c>
      <c r="T15" s="2" t="s">
        <v>13</v>
      </c>
      <c r="U15" s="2">
        <v>41.581634999999999</v>
      </c>
      <c r="V15" s="2" t="s">
        <v>14</v>
      </c>
      <c r="W15" s="5" t="str" cm="1">
        <f t="array" ref="W15">_xlfn.TEXTJOIN(", ",TRUE, IF(COUNTIF(G15,"*"&amp;Afferenti!$A$1:'Afferenti'!$A$46&amp;"*"), Afferenti!$A$1:'Afferenti'!$A$46, ""))</f>
        <v>ALBARELLO</v>
      </c>
      <c r="X15" s="5" t="str" cm="1">
        <f t="array" ref="X15">_xlfn.TEXTJOIN(", ",TRUE, IF(COUNTIF(A15,"*"&amp;Afferenti!$A$1:'Afferenti'!$A$46&amp;"*"), Afferenti!$E$1:'Afferenti'!$E$46, ""))</f>
        <v>1</v>
      </c>
      <c r="Y15" s="5" t="str" cm="1">
        <f t="array" ref="Y15">_xlfn.TEXTJOIN(", ",TRUE, IF(COUNTIF(A15,"*"&amp;Afferenti!$A$1:'Afferenti'!$A$46&amp;"*"), Afferenti!$F$1:'Afferenti'!$F$46, ""))</f>
        <v>1</v>
      </c>
    </row>
    <row r="16" spans="1:25" x14ac:dyDescent="0.2">
      <c r="A16" s="2" t="s">
        <v>1561</v>
      </c>
      <c r="B16" s="2" t="s">
        <v>1562</v>
      </c>
      <c r="C16" s="2" t="s">
        <v>1563</v>
      </c>
      <c r="E16" s="2" t="s">
        <v>8</v>
      </c>
      <c r="F16" s="2" t="s">
        <v>70</v>
      </c>
      <c r="G16" s="2" t="s">
        <v>1583</v>
      </c>
      <c r="H16" s="2">
        <v>2</v>
      </c>
      <c r="I16" s="2" t="s">
        <v>1584</v>
      </c>
      <c r="J16" s="2" t="s">
        <v>11</v>
      </c>
      <c r="K16" s="2">
        <v>2015</v>
      </c>
      <c r="L16" s="2" t="s">
        <v>39</v>
      </c>
      <c r="M16" s="2">
        <v>42</v>
      </c>
      <c r="N16" s="2">
        <v>17.073</v>
      </c>
      <c r="O16" s="2" t="s">
        <v>13</v>
      </c>
      <c r="P16" s="2">
        <v>34.951999999999998</v>
      </c>
      <c r="Q16" s="2" t="s">
        <v>14</v>
      </c>
      <c r="R16" s="2">
        <v>41</v>
      </c>
      <c r="W16" s="5" t="str" cm="1">
        <f t="array" ref="W16">_xlfn.TEXTJOIN(", ",TRUE, IF(COUNTIF(G16,"*"&amp;Afferenti!$A$1:'Afferenti'!$A$46&amp;"*"), Afferenti!$A$1:'Afferenti'!$A$46, ""))</f>
        <v>ALBARELLO</v>
      </c>
      <c r="X16" s="5" t="str" cm="1">
        <f t="array" ref="X16">_xlfn.TEXTJOIN(", ",TRUE, IF(COUNTIF(A16,"*"&amp;Afferenti!$A$1:'Afferenti'!$A$46&amp;"*"), Afferenti!$E$1:'Afferenti'!$E$46, ""))</f>
        <v>1</v>
      </c>
      <c r="Y16" s="5" t="str" cm="1">
        <f t="array" ref="Y16">_xlfn.TEXTJOIN(", ",TRUE, IF(COUNTIF(A16,"*"&amp;Afferenti!$A$1:'Afferenti'!$A$46&amp;"*"), Afferenti!$F$1:'Afferenti'!$F$46, ""))</f>
        <v>1</v>
      </c>
    </row>
    <row r="17" spans="1:25" x14ac:dyDescent="0.2">
      <c r="A17" s="2" t="s">
        <v>1561</v>
      </c>
      <c r="B17" s="2" t="s">
        <v>1562</v>
      </c>
      <c r="C17" s="2" t="s">
        <v>1563</v>
      </c>
      <c r="E17" s="2" t="s">
        <v>8</v>
      </c>
      <c r="F17" s="2" t="s">
        <v>70</v>
      </c>
      <c r="G17" s="2" t="s">
        <v>1583</v>
      </c>
      <c r="H17" s="2">
        <v>2</v>
      </c>
      <c r="I17" s="2" t="s">
        <v>1585</v>
      </c>
      <c r="J17" s="2" t="s">
        <v>11</v>
      </c>
      <c r="K17" s="2">
        <v>2016</v>
      </c>
      <c r="L17" s="2" t="s">
        <v>39</v>
      </c>
      <c r="M17" s="2">
        <v>5</v>
      </c>
      <c r="N17" s="2">
        <v>78.471999999999994</v>
      </c>
      <c r="O17" s="2" t="s">
        <v>33</v>
      </c>
      <c r="P17" s="2">
        <v>33.591000000000001</v>
      </c>
      <c r="Q17" s="2" t="s">
        <v>14</v>
      </c>
      <c r="R17" s="2">
        <v>5</v>
      </c>
      <c r="W17" s="5" t="str" cm="1">
        <f t="array" ref="W17">_xlfn.TEXTJOIN(", ",TRUE, IF(COUNTIF(G17,"*"&amp;Afferenti!$A$1:'Afferenti'!$A$46&amp;"*"), Afferenti!$A$1:'Afferenti'!$A$46, ""))</f>
        <v>ALBARELLO</v>
      </c>
      <c r="X17" s="5" t="str" cm="1">
        <f t="array" ref="X17">_xlfn.TEXTJOIN(", ",TRUE, IF(COUNTIF(A17,"*"&amp;Afferenti!$A$1:'Afferenti'!$A$46&amp;"*"), Afferenti!$E$1:'Afferenti'!$E$46, ""))</f>
        <v>1</v>
      </c>
      <c r="Y17" s="5" t="str" cm="1">
        <f t="array" ref="Y17">_xlfn.TEXTJOIN(", ",TRUE, IF(COUNTIF(A17,"*"&amp;Afferenti!$A$1:'Afferenti'!$A$46&amp;"*"), Afferenti!$F$1:'Afferenti'!$F$46, ""))</f>
        <v>1</v>
      </c>
    </row>
    <row r="18" spans="1:25" x14ac:dyDescent="0.2">
      <c r="A18" s="2" t="s">
        <v>1561</v>
      </c>
      <c r="B18" s="2" t="s">
        <v>1562</v>
      </c>
      <c r="C18" s="2" t="s">
        <v>1563</v>
      </c>
      <c r="E18" s="2" t="s">
        <v>8</v>
      </c>
      <c r="F18" s="2" t="s">
        <v>70</v>
      </c>
      <c r="G18" s="2" t="s">
        <v>1586</v>
      </c>
      <c r="H18" s="2">
        <v>3</v>
      </c>
      <c r="I18" s="2" t="s">
        <v>1587</v>
      </c>
      <c r="J18" s="2" t="s">
        <v>11</v>
      </c>
      <c r="K18" s="2">
        <v>2017</v>
      </c>
      <c r="L18" s="2" t="s">
        <v>39</v>
      </c>
      <c r="M18" s="2">
        <v>8</v>
      </c>
      <c r="N18" s="2">
        <v>64.921999999999997</v>
      </c>
      <c r="O18" s="2" t="s">
        <v>26</v>
      </c>
      <c r="P18" s="2">
        <v>33.805</v>
      </c>
      <c r="Q18" s="2" t="s">
        <v>14</v>
      </c>
      <c r="R18" s="2">
        <v>7</v>
      </c>
      <c r="S18" s="2">
        <v>66.94</v>
      </c>
      <c r="T18" s="2" t="s">
        <v>26</v>
      </c>
      <c r="U18" s="2">
        <v>40.588234</v>
      </c>
      <c r="V18" s="2" t="s">
        <v>14</v>
      </c>
      <c r="W18" s="5" t="str" cm="1">
        <f t="array" ref="W18">_xlfn.TEXTJOIN(", ",TRUE, IF(COUNTIF(G18,"*"&amp;Afferenti!$A$1:'Afferenti'!$A$46&amp;"*"), Afferenti!$A$1:'Afferenti'!$A$46, ""))</f>
        <v>ALBARELLO</v>
      </c>
      <c r="X18" s="5" t="str" cm="1">
        <f t="array" ref="X18">_xlfn.TEXTJOIN(", ",TRUE, IF(COUNTIF(A18,"*"&amp;Afferenti!$A$1:'Afferenti'!$A$46&amp;"*"), Afferenti!$E$1:'Afferenti'!$E$46, ""))</f>
        <v>1</v>
      </c>
      <c r="Y18" s="5" t="str" cm="1">
        <f t="array" ref="Y18">_xlfn.TEXTJOIN(", ",TRUE, IF(COUNTIF(A18,"*"&amp;Afferenti!$A$1:'Afferenti'!$A$46&amp;"*"), Afferenti!$F$1:'Afferenti'!$F$46, ""))</f>
        <v>1</v>
      </c>
    </row>
    <row r="19" spans="1:25" x14ac:dyDescent="0.2">
      <c r="A19" s="2" t="s">
        <v>1561</v>
      </c>
      <c r="B19" s="2" t="s">
        <v>1562</v>
      </c>
      <c r="C19" s="2" t="s">
        <v>1563</v>
      </c>
      <c r="E19" s="2" t="s">
        <v>8</v>
      </c>
      <c r="F19" s="2" t="s">
        <v>70</v>
      </c>
      <c r="G19" s="2" t="s">
        <v>1588</v>
      </c>
      <c r="H19" s="2">
        <v>3</v>
      </c>
      <c r="I19" s="2" t="s">
        <v>1589</v>
      </c>
      <c r="J19" s="2" t="s">
        <v>11</v>
      </c>
      <c r="K19" s="2">
        <v>2016</v>
      </c>
      <c r="L19" s="2" t="s">
        <v>1567</v>
      </c>
      <c r="M19" s="2">
        <v>15</v>
      </c>
      <c r="N19" s="2">
        <v>32.319000000000003</v>
      </c>
      <c r="O19" s="2" t="s">
        <v>14</v>
      </c>
      <c r="P19" s="2">
        <v>14.907999999999999</v>
      </c>
      <c r="Q19" s="2" t="s">
        <v>13</v>
      </c>
      <c r="R19" s="2">
        <v>12</v>
      </c>
      <c r="S19" s="2">
        <v>47.51</v>
      </c>
      <c r="T19" s="2" t="s">
        <v>14</v>
      </c>
      <c r="U19" s="2">
        <v>46.542552999999998</v>
      </c>
      <c r="V19" s="2" t="s">
        <v>14</v>
      </c>
      <c r="W19" s="5" t="str" cm="1">
        <f t="array" ref="W19">_xlfn.TEXTJOIN(", ",TRUE, IF(COUNTIF(G19,"*"&amp;Afferenti!$A$1:'Afferenti'!$A$46&amp;"*"), Afferenti!$A$1:'Afferenti'!$A$46, ""))</f>
        <v>ALBARELLO</v>
      </c>
      <c r="X19" s="5" t="str" cm="1">
        <f t="array" ref="X19">_xlfn.TEXTJOIN(", ",TRUE, IF(COUNTIF(A19,"*"&amp;Afferenti!$A$1:'Afferenti'!$A$46&amp;"*"), Afferenti!$E$1:'Afferenti'!$E$46, ""))</f>
        <v>1</v>
      </c>
      <c r="Y19" s="5" t="str" cm="1">
        <f t="array" ref="Y19">_xlfn.TEXTJOIN(", ",TRUE, IF(COUNTIF(A19,"*"&amp;Afferenti!$A$1:'Afferenti'!$A$46&amp;"*"), Afferenti!$F$1:'Afferenti'!$F$46, ""))</f>
        <v>1</v>
      </c>
    </row>
    <row r="20" spans="1:25" x14ac:dyDescent="0.2">
      <c r="A20" s="2" t="s">
        <v>1561</v>
      </c>
      <c r="B20" s="2" t="s">
        <v>1562</v>
      </c>
      <c r="C20" s="2" t="s">
        <v>1563</v>
      </c>
      <c r="E20" s="2" t="s">
        <v>8</v>
      </c>
      <c r="F20" s="2" t="s">
        <v>70</v>
      </c>
      <c r="G20" s="2" t="s">
        <v>1590</v>
      </c>
      <c r="H20" s="2">
        <v>4</v>
      </c>
      <c r="I20" s="2" t="s">
        <v>1591</v>
      </c>
      <c r="J20" s="2" t="s">
        <v>11</v>
      </c>
      <c r="K20" s="2">
        <v>2015</v>
      </c>
      <c r="L20" s="2" t="s">
        <v>1567</v>
      </c>
      <c r="M20" s="2">
        <v>49</v>
      </c>
      <c r="N20" s="2">
        <v>8.3989999999999991</v>
      </c>
      <c r="O20" s="2" t="s">
        <v>13</v>
      </c>
      <c r="P20" s="2">
        <v>16.678000000000001</v>
      </c>
      <c r="Q20" s="2" t="s">
        <v>13</v>
      </c>
      <c r="R20" s="2">
        <v>45</v>
      </c>
      <c r="S20" s="2">
        <v>13.3</v>
      </c>
      <c r="T20" s="2" t="s">
        <v>13</v>
      </c>
      <c r="U20" s="2">
        <v>24.286000000000001</v>
      </c>
      <c r="V20" s="2" t="s">
        <v>13</v>
      </c>
      <c r="W20" s="5" t="str" cm="1">
        <f t="array" ref="W20">_xlfn.TEXTJOIN(", ",TRUE, IF(COUNTIF(G20,"*"&amp;Afferenti!$A$1:'Afferenti'!$A$46&amp;"*"), Afferenti!$A$1:'Afferenti'!$A$46, ""))</f>
        <v>ALBARELLO</v>
      </c>
      <c r="X20" s="5" t="str" cm="1">
        <f t="array" ref="X20">_xlfn.TEXTJOIN(", ",TRUE, IF(COUNTIF(A20,"*"&amp;Afferenti!$A$1:'Afferenti'!$A$46&amp;"*"), Afferenti!$E$1:'Afferenti'!$E$46, ""))</f>
        <v>1</v>
      </c>
      <c r="Y20" s="5" t="str" cm="1">
        <f t="array" ref="Y20">_xlfn.TEXTJOIN(", ",TRUE, IF(COUNTIF(A20,"*"&amp;Afferenti!$A$1:'Afferenti'!$A$46&amp;"*"), Afferenti!$F$1:'Afferenti'!$F$46, ""))</f>
        <v>1</v>
      </c>
    </row>
    <row r="21" spans="1:25" x14ac:dyDescent="0.2">
      <c r="A21" s="2" t="s">
        <v>1561</v>
      </c>
      <c r="B21" s="2" t="s">
        <v>1562</v>
      </c>
      <c r="C21" s="2" t="s">
        <v>1563</v>
      </c>
      <c r="E21" s="2" t="s">
        <v>8</v>
      </c>
      <c r="F21" s="2" t="s">
        <v>70</v>
      </c>
      <c r="G21" s="2" t="s">
        <v>1191</v>
      </c>
      <c r="H21" s="2">
        <v>5</v>
      </c>
      <c r="I21" s="2" t="s">
        <v>1192</v>
      </c>
      <c r="J21" s="2" t="s">
        <v>11</v>
      </c>
      <c r="K21" s="2">
        <v>2017</v>
      </c>
      <c r="L21" s="2" t="s">
        <v>1193</v>
      </c>
      <c r="M21" s="2">
        <v>1</v>
      </c>
      <c r="N21" s="2">
        <v>84.667000000000002</v>
      </c>
      <c r="O21" s="2" t="s">
        <v>33</v>
      </c>
      <c r="P21" s="2">
        <v>46.116999999999997</v>
      </c>
      <c r="Q21" s="2" t="s">
        <v>14</v>
      </c>
      <c r="R21" s="2">
        <v>1</v>
      </c>
      <c r="S21" s="2">
        <v>93.89</v>
      </c>
      <c r="T21" s="2" t="s">
        <v>33</v>
      </c>
      <c r="U21" s="2">
        <v>57.258063999999997</v>
      </c>
      <c r="V21" s="2" t="s">
        <v>26</v>
      </c>
      <c r="W21" s="5" t="str" cm="1">
        <f t="array" ref="W21">_xlfn.TEXTJOIN(", ",TRUE, IF(COUNTIF(G21,"*"&amp;Afferenti!$A$1:'Afferenti'!$A$46&amp;"*"), Afferenti!$A$1:'Afferenti'!$A$46, ""))</f>
        <v>ALBARELLO, COLTORTI</v>
      </c>
      <c r="X21" s="5" t="str" cm="1">
        <f t="array" ref="X21">_xlfn.TEXTJOIN(", ",TRUE, IF(COUNTIF(A21,"*"&amp;Afferenti!$A$1:'Afferenti'!$A$46&amp;"*"), Afferenti!$E$1:'Afferenti'!$E$46, ""))</f>
        <v>1</v>
      </c>
      <c r="Y21" s="5" t="str" cm="1">
        <f t="array" ref="Y21">_xlfn.TEXTJOIN(", ",TRUE, IF(COUNTIF(A21,"*"&amp;Afferenti!$A$1:'Afferenti'!$A$46&amp;"*"), Afferenti!$F$1:'Afferenti'!$F$46, ""))</f>
        <v>1</v>
      </c>
    </row>
    <row r="22" spans="1:25" x14ac:dyDescent="0.2">
      <c r="A22" s="2" t="s">
        <v>1561</v>
      </c>
      <c r="B22" s="2" t="s">
        <v>1562</v>
      </c>
      <c r="C22" s="2" t="s">
        <v>1563</v>
      </c>
      <c r="E22" s="2" t="s">
        <v>8</v>
      </c>
      <c r="F22" s="2" t="s">
        <v>70</v>
      </c>
      <c r="G22" s="2" t="s">
        <v>1592</v>
      </c>
      <c r="H22" s="2">
        <v>7</v>
      </c>
      <c r="I22" s="2" t="s">
        <v>1593</v>
      </c>
      <c r="J22" s="2" t="s">
        <v>11</v>
      </c>
      <c r="K22" s="2">
        <v>2016</v>
      </c>
      <c r="L22" s="2" t="s">
        <v>1076</v>
      </c>
      <c r="M22" s="2">
        <v>11</v>
      </c>
      <c r="N22" s="2">
        <v>44.817</v>
      </c>
      <c r="O22" s="2" t="s">
        <v>14</v>
      </c>
      <c r="P22" s="2">
        <v>31.071999999999999</v>
      </c>
      <c r="Q22" s="2" t="s">
        <v>14</v>
      </c>
      <c r="R22" s="2">
        <v>10</v>
      </c>
      <c r="S22" s="2">
        <v>52.89</v>
      </c>
      <c r="T22" s="2" t="s">
        <v>26</v>
      </c>
      <c r="U22" s="2">
        <v>43.888890000000004</v>
      </c>
      <c r="V22" s="2" t="s">
        <v>14</v>
      </c>
      <c r="W22" s="5" t="str" cm="1">
        <f t="array" ref="W22">_xlfn.TEXTJOIN(", ",TRUE, IF(COUNTIF(G22,"*"&amp;Afferenti!$A$1:'Afferenti'!$A$46&amp;"*"), Afferenti!$A$1:'Afferenti'!$A$46, ""))</f>
        <v>ALBARELLO</v>
      </c>
      <c r="X22" s="5" t="str" cm="1">
        <f t="array" ref="X22">_xlfn.TEXTJOIN(", ",TRUE, IF(COUNTIF(A22,"*"&amp;Afferenti!$A$1:'Afferenti'!$A$46&amp;"*"), Afferenti!$E$1:'Afferenti'!$E$46, ""))</f>
        <v>1</v>
      </c>
      <c r="Y22" s="5" t="str" cm="1">
        <f t="array" ref="Y22">_xlfn.TEXTJOIN(", ",TRUE, IF(COUNTIF(A22,"*"&amp;Afferenti!$A$1:'Afferenti'!$A$46&amp;"*"), Afferenti!$F$1:'Afferenti'!$F$46, ""))</f>
        <v>1</v>
      </c>
    </row>
    <row r="23" spans="1:25" x14ac:dyDescent="0.2">
      <c r="A23" s="2" t="s">
        <v>1717</v>
      </c>
      <c r="B23" s="2" t="s">
        <v>1718</v>
      </c>
      <c r="C23" s="2" t="s">
        <v>1719</v>
      </c>
      <c r="E23" s="2" t="s">
        <v>8</v>
      </c>
      <c r="F23" s="2" t="s">
        <v>1404</v>
      </c>
      <c r="G23" s="2" t="s">
        <v>1720</v>
      </c>
      <c r="H23" s="2">
        <v>1</v>
      </c>
      <c r="I23" s="2" t="s">
        <v>1721</v>
      </c>
      <c r="J23" s="2" t="s">
        <v>11</v>
      </c>
      <c r="K23" s="2">
        <v>2018</v>
      </c>
      <c r="L23" s="2" t="s">
        <v>1454</v>
      </c>
      <c r="M23" s="2">
        <v>22</v>
      </c>
      <c r="N23" s="2">
        <v>23.978999999999999</v>
      </c>
      <c r="O23" s="2" t="s">
        <v>13</v>
      </c>
      <c r="P23" s="2">
        <v>24.515999999999998</v>
      </c>
      <c r="Q23" s="2" t="s">
        <v>13</v>
      </c>
      <c r="R23" s="2">
        <v>21</v>
      </c>
      <c r="S23" s="2">
        <v>80.72</v>
      </c>
      <c r="T23" s="2" t="s">
        <v>33</v>
      </c>
      <c r="W23" s="5" t="str" cm="1">
        <f t="array" ref="W23">_xlfn.TEXTJOIN(", ",TRUE, IF(COUNTIF(G23,"*"&amp;Afferenti!$A$1:'Afferenti'!$A$46&amp;"*"), Afferenti!$A$1:'Afferenti'!$A$46, ""))</f>
        <v>BASTIANONI</v>
      </c>
      <c r="X23" s="5" t="str" cm="1">
        <f t="array" ref="X23">_xlfn.TEXTJOIN(", ",TRUE, IF(COUNTIF(A23,"*"&amp;Afferenti!$A$1:'Afferenti'!$A$46&amp;"*"), Afferenti!$E$1:'Afferenti'!$E$46, ""))</f>
        <v>1</v>
      </c>
      <c r="Y23" s="5" t="str" cm="1">
        <f t="array" ref="Y23">_xlfn.TEXTJOIN(", ",TRUE, IF(COUNTIF(A23,"*"&amp;Afferenti!$A$1:'Afferenti'!$A$46&amp;"*"), Afferenti!$F$1:'Afferenti'!$F$46, ""))</f>
        <v>0</v>
      </c>
    </row>
    <row r="24" spans="1:25" x14ac:dyDescent="0.2">
      <c r="A24" s="2" t="s">
        <v>1717</v>
      </c>
      <c r="B24" s="2" t="s">
        <v>1718</v>
      </c>
      <c r="C24" s="2" t="s">
        <v>1719</v>
      </c>
      <c r="E24" s="2" t="s">
        <v>8</v>
      </c>
      <c r="F24" s="2" t="s">
        <v>1404</v>
      </c>
      <c r="G24" s="2" t="s">
        <v>1720</v>
      </c>
      <c r="H24" s="2">
        <v>1</v>
      </c>
      <c r="I24" s="2" t="s">
        <v>1722</v>
      </c>
      <c r="J24" s="2" t="s">
        <v>11</v>
      </c>
      <c r="K24" s="2">
        <v>2019</v>
      </c>
      <c r="L24" s="2" t="s">
        <v>328</v>
      </c>
      <c r="M24" s="2">
        <v>215</v>
      </c>
      <c r="N24" s="2">
        <v>7.4050000000000002</v>
      </c>
      <c r="O24" s="2" t="s">
        <v>13</v>
      </c>
      <c r="P24" s="2">
        <v>20.911000000000001</v>
      </c>
      <c r="Q24" s="2" t="s">
        <v>13</v>
      </c>
      <c r="R24" s="2">
        <v>198</v>
      </c>
      <c r="S24" s="2">
        <v>4.4000000000000004</v>
      </c>
      <c r="T24" s="2" t="s">
        <v>13</v>
      </c>
      <c r="U24" s="2">
        <v>8.1129999999999995</v>
      </c>
      <c r="V24" s="2" t="s">
        <v>13</v>
      </c>
      <c r="W24" s="5" t="str" cm="1">
        <f t="array" ref="W24">_xlfn.TEXTJOIN(", ",TRUE, IF(COUNTIF(G24,"*"&amp;Afferenti!$A$1:'Afferenti'!$A$46&amp;"*"), Afferenti!$A$1:'Afferenti'!$A$46, ""))</f>
        <v>BASTIANONI</v>
      </c>
      <c r="X24" s="5" t="str" cm="1">
        <f t="array" ref="X24">_xlfn.TEXTJOIN(", ",TRUE, IF(COUNTIF(A24,"*"&amp;Afferenti!$A$1:'Afferenti'!$A$46&amp;"*"), Afferenti!$E$1:'Afferenti'!$E$46, ""))</f>
        <v>1</v>
      </c>
      <c r="Y24" s="5" t="str" cm="1">
        <f t="array" ref="Y24">_xlfn.TEXTJOIN(", ",TRUE, IF(COUNTIF(A24,"*"&amp;Afferenti!$A$1:'Afferenti'!$A$46&amp;"*"), Afferenti!$F$1:'Afferenti'!$F$46, ""))</f>
        <v>0</v>
      </c>
    </row>
    <row r="25" spans="1:25" x14ac:dyDescent="0.2">
      <c r="A25" s="2" t="s">
        <v>1717</v>
      </c>
      <c r="B25" s="2" t="s">
        <v>1718</v>
      </c>
      <c r="C25" s="2" t="s">
        <v>1719</v>
      </c>
      <c r="E25" s="2" t="s">
        <v>8</v>
      </c>
      <c r="F25" s="2" t="s">
        <v>1404</v>
      </c>
      <c r="G25" s="2" t="s">
        <v>1720</v>
      </c>
      <c r="H25" s="2">
        <v>1</v>
      </c>
      <c r="I25" s="2" t="s">
        <v>1723</v>
      </c>
      <c r="J25" s="2" t="s">
        <v>11</v>
      </c>
      <c r="K25" s="2">
        <v>2017</v>
      </c>
      <c r="L25" s="2" t="s">
        <v>1423</v>
      </c>
      <c r="M25" s="2">
        <v>74</v>
      </c>
      <c r="N25" s="2">
        <v>6.2869999999999999</v>
      </c>
      <c r="O25" s="2" t="s">
        <v>13</v>
      </c>
      <c r="P25" s="2">
        <v>6.4059999999999997</v>
      </c>
      <c r="Q25" s="2" t="s">
        <v>13</v>
      </c>
      <c r="R25" s="2">
        <v>67</v>
      </c>
      <c r="S25" s="2">
        <v>7.64</v>
      </c>
      <c r="T25" s="2" t="s">
        <v>13</v>
      </c>
      <c r="U25" s="2">
        <v>8.4710739999999998</v>
      </c>
      <c r="V25" s="2" t="s">
        <v>13</v>
      </c>
      <c r="W25" s="5" t="str" cm="1">
        <f t="array" ref="W25">_xlfn.TEXTJOIN(", ",TRUE, IF(COUNTIF(G25,"*"&amp;Afferenti!$A$1:'Afferenti'!$A$46&amp;"*"), Afferenti!$A$1:'Afferenti'!$A$46, ""))</f>
        <v>BASTIANONI</v>
      </c>
      <c r="X25" s="5" t="str" cm="1">
        <f t="array" ref="X25">_xlfn.TEXTJOIN(", ",TRUE, IF(COUNTIF(A25,"*"&amp;Afferenti!$A$1:'Afferenti'!$A$46&amp;"*"), Afferenti!$E$1:'Afferenti'!$E$46, ""))</f>
        <v>1</v>
      </c>
      <c r="Y25" s="5" t="str" cm="1">
        <f t="array" ref="Y25">_xlfn.TEXTJOIN(", ",TRUE, IF(COUNTIF(A25,"*"&amp;Afferenti!$A$1:'Afferenti'!$A$46&amp;"*"), Afferenti!$F$1:'Afferenti'!$F$46, ""))</f>
        <v>0</v>
      </c>
    </row>
    <row r="26" spans="1:25" x14ac:dyDescent="0.2">
      <c r="A26" s="2" t="s">
        <v>1717</v>
      </c>
      <c r="B26" s="2" t="s">
        <v>1718</v>
      </c>
      <c r="C26" s="2" t="s">
        <v>1719</v>
      </c>
      <c r="E26" s="2" t="s">
        <v>8</v>
      </c>
      <c r="F26" s="2" t="s">
        <v>1404</v>
      </c>
      <c r="G26" s="2" t="s">
        <v>1720</v>
      </c>
      <c r="H26" s="2">
        <v>1</v>
      </c>
      <c r="I26" s="2" t="s">
        <v>1724</v>
      </c>
      <c r="J26" s="2" t="s">
        <v>11</v>
      </c>
      <c r="K26" s="2">
        <v>2018</v>
      </c>
      <c r="L26" s="2" t="s">
        <v>1416</v>
      </c>
      <c r="M26" s="2">
        <v>20</v>
      </c>
      <c r="N26" s="2">
        <v>14.917</v>
      </c>
      <c r="O26" s="2" t="s">
        <v>13</v>
      </c>
      <c r="P26" s="2">
        <v>0.33800000000000002</v>
      </c>
      <c r="Q26" s="2" t="s">
        <v>13</v>
      </c>
      <c r="R26" s="2">
        <v>17</v>
      </c>
      <c r="S26" s="2">
        <v>32.19</v>
      </c>
      <c r="T26" s="2" t="s">
        <v>14</v>
      </c>
      <c r="U26" s="2">
        <v>10.606061</v>
      </c>
      <c r="V26" s="2" t="s">
        <v>13</v>
      </c>
      <c r="W26" s="5" t="str" cm="1">
        <f t="array" ref="W26">_xlfn.TEXTJOIN(", ",TRUE, IF(COUNTIF(G26,"*"&amp;Afferenti!$A$1:'Afferenti'!$A$46&amp;"*"), Afferenti!$A$1:'Afferenti'!$A$46, ""))</f>
        <v>BASTIANONI</v>
      </c>
      <c r="X26" s="5" t="str" cm="1">
        <f t="array" ref="X26">_xlfn.TEXTJOIN(", ",TRUE, IF(COUNTIF(A26,"*"&amp;Afferenti!$A$1:'Afferenti'!$A$46&amp;"*"), Afferenti!$E$1:'Afferenti'!$E$46, ""))</f>
        <v>1</v>
      </c>
      <c r="Y26" s="5" t="str" cm="1">
        <f t="array" ref="Y26">_xlfn.TEXTJOIN(", ",TRUE, IF(COUNTIF(A26,"*"&amp;Afferenti!$A$1:'Afferenti'!$A$46&amp;"*"), Afferenti!$F$1:'Afferenti'!$F$46, ""))</f>
        <v>0</v>
      </c>
    </row>
    <row r="27" spans="1:25" x14ac:dyDescent="0.2">
      <c r="A27" s="2" t="s">
        <v>1717</v>
      </c>
      <c r="B27" s="2" t="s">
        <v>1718</v>
      </c>
      <c r="C27" s="2" t="s">
        <v>1719</v>
      </c>
      <c r="E27" s="2" t="s">
        <v>8</v>
      </c>
      <c r="F27" s="2" t="s">
        <v>1404</v>
      </c>
      <c r="G27" s="2" t="s">
        <v>1725</v>
      </c>
      <c r="H27" s="2">
        <v>2</v>
      </c>
      <c r="I27" s="2" t="s">
        <v>1726</v>
      </c>
      <c r="J27" s="2" t="s">
        <v>11</v>
      </c>
      <c r="K27" s="2">
        <v>2016</v>
      </c>
      <c r="L27" s="2" t="s">
        <v>1727</v>
      </c>
      <c r="M27" s="2">
        <v>29</v>
      </c>
      <c r="N27" s="2">
        <v>16.076000000000001</v>
      </c>
      <c r="O27" s="2" t="s">
        <v>13</v>
      </c>
      <c r="P27" s="2">
        <v>20.364999999999998</v>
      </c>
      <c r="Q27" s="2" t="s">
        <v>13</v>
      </c>
      <c r="R27" s="2">
        <v>20</v>
      </c>
      <c r="S27" s="2">
        <v>35.86</v>
      </c>
      <c r="T27" s="2" t="s">
        <v>14</v>
      </c>
      <c r="U27" s="2">
        <v>17.1875</v>
      </c>
      <c r="V27" s="2" t="s">
        <v>13</v>
      </c>
      <c r="W27" s="5" t="str" cm="1">
        <f t="array" ref="W27">_xlfn.TEXTJOIN(", ",TRUE, IF(COUNTIF(G27,"*"&amp;Afferenti!$A$1:'Afferenti'!$A$46&amp;"*"), Afferenti!$A$1:'Afferenti'!$A$46, ""))</f>
        <v>BASTIANONI</v>
      </c>
      <c r="X27" s="5" t="str" cm="1">
        <f t="array" ref="X27">_xlfn.TEXTJOIN(", ",TRUE, IF(COUNTIF(A27,"*"&amp;Afferenti!$A$1:'Afferenti'!$A$46&amp;"*"), Afferenti!$E$1:'Afferenti'!$E$46, ""))</f>
        <v>1</v>
      </c>
      <c r="Y27" s="5" t="str" cm="1">
        <f t="array" ref="Y27">_xlfn.TEXTJOIN(", ",TRUE, IF(COUNTIF(A27,"*"&amp;Afferenti!$A$1:'Afferenti'!$A$46&amp;"*"), Afferenti!$F$1:'Afferenti'!$F$46, ""))</f>
        <v>0</v>
      </c>
    </row>
    <row r="28" spans="1:25" x14ac:dyDescent="0.2">
      <c r="A28" s="2" t="s">
        <v>1717</v>
      </c>
      <c r="B28" s="2" t="s">
        <v>1718</v>
      </c>
      <c r="C28" s="2" t="s">
        <v>1719</v>
      </c>
      <c r="E28" s="2" t="s">
        <v>8</v>
      </c>
      <c r="F28" s="2" t="s">
        <v>1404</v>
      </c>
      <c r="G28" s="2" t="s">
        <v>1728</v>
      </c>
      <c r="H28" s="2">
        <v>2</v>
      </c>
      <c r="I28" s="2" t="s">
        <v>1729</v>
      </c>
      <c r="J28" s="2" t="s">
        <v>11</v>
      </c>
      <c r="K28" s="2">
        <v>2015</v>
      </c>
      <c r="L28" s="2" t="s">
        <v>1730</v>
      </c>
      <c r="M28" s="2">
        <v>32</v>
      </c>
      <c r="N28" s="2">
        <v>15.827999999999999</v>
      </c>
      <c r="O28" s="2" t="s">
        <v>13</v>
      </c>
      <c r="P28" s="2">
        <v>4.2060000000000004</v>
      </c>
      <c r="Q28" s="2" t="s">
        <v>13</v>
      </c>
      <c r="R28" s="2">
        <v>28</v>
      </c>
      <c r="S28" s="2">
        <v>27.85</v>
      </c>
      <c r="T28" s="2" t="s">
        <v>14</v>
      </c>
      <c r="U28" s="2">
        <v>17.856999999999999</v>
      </c>
      <c r="V28" s="2" t="s">
        <v>13</v>
      </c>
      <c r="W28" s="5" t="str" cm="1">
        <f t="array" ref="W28">_xlfn.TEXTJOIN(", ",TRUE, IF(COUNTIF(G28,"*"&amp;Afferenti!$A$1:'Afferenti'!$A$46&amp;"*"), Afferenti!$A$1:'Afferenti'!$A$46, ""))</f>
        <v>BASTIANONI</v>
      </c>
      <c r="X28" s="5" t="str" cm="1">
        <f t="array" ref="X28">_xlfn.TEXTJOIN(", ",TRUE, IF(COUNTIF(A28,"*"&amp;Afferenti!$A$1:'Afferenti'!$A$46&amp;"*"), Afferenti!$E$1:'Afferenti'!$E$46, ""))</f>
        <v>1</v>
      </c>
      <c r="Y28" s="5" t="str" cm="1">
        <f t="array" ref="Y28">_xlfn.TEXTJOIN(", ",TRUE, IF(COUNTIF(A28,"*"&amp;Afferenti!$A$1:'Afferenti'!$A$46&amp;"*"), Afferenti!$F$1:'Afferenti'!$F$46, ""))</f>
        <v>0</v>
      </c>
    </row>
    <row r="29" spans="1:25" x14ac:dyDescent="0.2">
      <c r="A29" s="2" t="s">
        <v>1717</v>
      </c>
      <c r="B29" s="2" t="s">
        <v>1718</v>
      </c>
      <c r="C29" s="2" t="s">
        <v>1719</v>
      </c>
      <c r="E29" s="2" t="s">
        <v>8</v>
      </c>
      <c r="F29" s="2" t="s">
        <v>1404</v>
      </c>
      <c r="G29" s="2" t="s">
        <v>1728</v>
      </c>
      <c r="H29" s="2">
        <v>2</v>
      </c>
      <c r="I29" s="2" t="s">
        <v>1731</v>
      </c>
      <c r="J29" s="2" t="s">
        <v>11</v>
      </c>
      <c r="K29" s="2">
        <v>2015</v>
      </c>
      <c r="L29" s="2" t="s">
        <v>1732</v>
      </c>
      <c r="M29" s="2">
        <v>17</v>
      </c>
      <c r="N29" s="2">
        <v>32.9</v>
      </c>
      <c r="O29" s="2" t="s">
        <v>14</v>
      </c>
      <c r="P29" s="2">
        <v>19.074999999999999</v>
      </c>
      <c r="Q29" s="2" t="s">
        <v>13</v>
      </c>
      <c r="R29" s="2">
        <v>15</v>
      </c>
      <c r="S29" s="2">
        <v>49.23</v>
      </c>
      <c r="T29" s="2" t="s">
        <v>14</v>
      </c>
      <c r="U29" s="2">
        <v>55.777999999999999</v>
      </c>
      <c r="V29" s="2" t="s">
        <v>26</v>
      </c>
      <c r="W29" s="5" t="str" cm="1">
        <f t="array" ref="W29">_xlfn.TEXTJOIN(", ",TRUE, IF(COUNTIF(G29,"*"&amp;Afferenti!$A$1:'Afferenti'!$A$46&amp;"*"), Afferenti!$A$1:'Afferenti'!$A$46, ""))</f>
        <v>BASTIANONI</v>
      </c>
      <c r="X29" s="5" t="str" cm="1">
        <f t="array" ref="X29">_xlfn.TEXTJOIN(", ",TRUE, IF(COUNTIF(A29,"*"&amp;Afferenti!$A$1:'Afferenti'!$A$46&amp;"*"), Afferenti!$E$1:'Afferenti'!$E$46, ""))</f>
        <v>1</v>
      </c>
      <c r="Y29" s="5" t="str" cm="1">
        <f t="array" ref="Y29">_xlfn.TEXTJOIN(", ",TRUE, IF(COUNTIF(A29,"*"&amp;Afferenti!$A$1:'Afferenti'!$A$46&amp;"*"), Afferenti!$F$1:'Afferenti'!$F$46, ""))</f>
        <v>0</v>
      </c>
    </row>
    <row r="30" spans="1:25" x14ac:dyDescent="0.2">
      <c r="A30" s="2" t="s">
        <v>1717</v>
      </c>
      <c r="B30" s="2" t="s">
        <v>1718</v>
      </c>
      <c r="C30" s="2" t="s">
        <v>1719</v>
      </c>
      <c r="E30" s="2" t="s">
        <v>8</v>
      </c>
      <c r="F30" s="2" t="s">
        <v>1404</v>
      </c>
      <c r="G30" s="2" t="s">
        <v>1733</v>
      </c>
      <c r="H30" s="2">
        <v>2</v>
      </c>
      <c r="I30" s="2" t="s">
        <v>1734</v>
      </c>
      <c r="J30" s="2" t="s">
        <v>11</v>
      </c>
      <c r="K30" s="2">
        <v>2016</v>
      </c>
      <c r="L30" s="2" t="s">
        <v>1730</v>
      </c>
      <c r="M30" s="2">
        <v>18</v>
      </c>
      <c r="N30" s="2">
        <v>28.693000000000001</v>
      </c>
      <c r="O30" s="2" t="s">
        <v>14</v>
      </c>
      <c r="P30" s="2">
        <v>3.367</v>
      </c>
      <c r="Q30" s="2" t="s">
        <v>13</v>
      </c>
      <c r="R30" s="2">
        <v>17</v>
      </c>
      <c r="S30" s="2">
        <v>41.72</v>
      </c>
      <c r="T30" s="2" t="s">
        <v>14</v>
      </c>
      <c r="U30" s="2">
        <v>10.714286</v>
      </c>
      <c r="V30" s="2" t="s">
        <v>13</v>
      </c>
      <c r="W30" s="5" t="str" cm="1">
        <f t="array" ref="W30">_xlfn.TEXTJOIN(", ",TRUE, IF(COUNTIF(G30,"*"&amp;Afferenti!$A$1:'Afferenti'!$A$46&amp;"*"), Afferenti!$A$1:'Afferenti'!$A$46, ""))</f>
        <v>BASTIANONI</v>
      </c>
      <c r="X30" s="5" t="str" cm="1">
        <f t="array" ref="X30">_xlfn.TEXTJOIN(", ",TRUE, IF(COUNTIF(A30,"*"&amp;Afferenti!$A$1:'Afferenti'!$A$46&amp;"*"), Afferenti!$E$1:'Afferenti'!$E$46, ""))</f>
        <v>1</v>
      </c>
      <c r="Y30" s="5" t="str" cm="1">
        <f t="array" ref="Y30">_xlfn.TEXTJOIN(", ",TRUE, IF(COUNTIF(A30,"*"&amp;Afferenti!$A$1:'Afferenti'!$A$46&amp;"*"), Afferenti!$F$1:'Afferenti'!$F$46, ""))</f>
        <v>0</v>
      </c>
    </row>
    <row r="31" spans="1:25" x14ac:dyDescent="0.2">
      <c r="A31" s="2" t="s">
        <v>1717</v>
      </c>
      <c r="B31" s="2" t="s">
        <v>1718</v>
      </c>
      <c r="C31" s="2" t="s">
        <v>1719</v>
      </c>
      <c r="E31" s="2" t="s">
        <v>8</v>
      </c>
      <c r="F31" s="2" t="s">
        <v>1404</v>
      </c>
      <c r="G31" s="2" t="s">
        <v>1735</v>
      </c>
      <c r="H31" s="2">
        <v>2</v>
      </c>
      <c r="I31" s="2" t="s">
        <v>1736</v>
      </c>
      <c r="J31" s="2" t="s">
        <v>1407</v>
      </c>
      <c r="K31" s="2">
        <v>2019</v>
      </c>
      <c r="M31" s="2">
        <v>1</v>
      </c>
      <c r="N31" s="2">
        <v>48.402999999999999</v>
      </c>
      <c r="O31" s="2" t="s">
        <v>14</v>
      </c>
      <c r="W31" s="5" t="str" cm="1">
        <f t="array" ref="W31">_xlfn.TEXTJOIN(", ",TRUE, IF(COUNTIF(G31,"*"&amp;Afferenti!$A$1:'Afferenti'!$A$46&amp;"*"), Afferenti!$A$1:'Afferenti'!$A$46, ""))</f>
        <v>BASTIANONI</v>
      </c>
      <c r="X31" s="5" t="str" cm="1">
        <f t="array" ref="X31">_xlfn.TEXTJOIN(", ",TRUE, IF(COUNTIF(A31,"*"&amp;Afferenti!$A$1:'Afferenti'!$A$46&amp;"*"), Afferenti!$E$1:'Afferenti'!$E$46, ""))</f>
        <v>1</v>
      </c>
      <c r="Y31" s="5" t="str" cm="1">
        <f t="array" ref="Y31">_xlfn.TEXTJOIN(", ",TRUE, IF(COUNTIF(A31,"*"&amp;Afferenti!$A$1:'Afferenti'!$A$46&amp;"*"), Afferenti!$F$1:'Afferenti'!$F$46, ""))</f>
        <v>0</v>
      </c>
    </row>
    <row r="32" spans="1:25" x14ac:dyDescent="0.2">
      <c r="A32" s="2" t="s">
        <v>1717</v>
      </c>
      <c r="B32" s="2" t="s">
        <v>1718</v>
      </c>
      <c r="C32" s="2" t="s">
        <v>1719</v>
      </c>
      <c r="E32" s="2" t="s">
        <v>8</v>
      </c>
      <c r="F32" s="2" t="s">
        <v>1404</v>
      </c>
      <c r="G32" s="2" t="s">
        <v>1424</v>
      </c>
      <c r="H32" s="2">
        <v>2</v>
      </c>
      <c r="I32" s="2" t="s">
        <v>1425</v>
      </c>
      <c r="J32" s="2" t="s">
        <v>1407</v>
      </c>
      <c r="K32" s="2">
        <v>2018</v>
      </c>
      <c r="M32" s="2">
        <v>0</v>
      </c>
      <c r="N32" s="2">
        <v>64.834999999999994</v>
      </c>
      <c r="O32" s="2" t="s">
        <v>26</v>
      </c>
      <c r="W32" s="5" t="str" cm="1">
        <f t="array" ref="W32">_xlfn.TEXTJOIN(", ",TRUE, IF(COUNTIF(G32,"*"&amp;Afferenti!$A$1:'Afferenti'!$A$46&amp;"*"), Afferenti!$A$1:'Afferenti'!$A$46, ""))</f>
        <v>BASTIANONI, PULSELLI</v>
      </c>
      <c r="X32" s="5" t="str" cm="1">
        <f t="array" ref="X32">_xlfn.TEXTJOIN(", ",TRUE, IF(COUNTIF(A32,"*"&amp;Afferenti!$A$1:'Afferenti'!$A$46&amp;"*"), Afferenti!$E$1:'Afferenti'!$E$46, ""))</f>
        <v>1</v>
      </c>
      <c r="Y32" s="5" t="str" cm="1">
        <f t="array" ref="Y32">_xlfn.TEXTJOIN(", ",TRUE, IF(COUNTIF(A32,"*"&amp;Afferenti!$A$1:'Afferenti'!$A$46&amp;"*"), Afferenti!$F$1:'Afferenti'!$F$46, ""))</f>
        <v>0</v>
      </c>
    </row>
    <row r="33" spans="1:25" x14ac:dyDescent="0.2">
      <c r="A33" s="2" t="s">
        <v>1717</v>
      </c>
      <c r="B33" s="2" t="s">
        <v>1718</v>
      </c>
      <c r="C33" s="2" t="s">
        <v>1719</v>
      </c>
      <c r="E33" s="2" t="s">
        <v>8</v>
      </c>
      <c r="F33" s="2" t="s">
        <v>1404</v>
      </c>
      <c r="G33" s="2" t="s">
        <v>1424</v>
      </c>
      <c r="H33" s="2">
        <v>2</v>
      </c>
      <c r="I33" s="2" t="s">
        <v>1426</v>
      </c>
      <c r="J33" s="2" t="s">
        <v>99</v>
      </c>
      <c r="K33" s="2">
        <v>2015</v>
      </c>
      <c r="M33" s="2">
        <v>29</v>
      </c>
      <c r="N33" s="2">
        <v>17.477</v>
      </c>
      <c r="O33" s="2" t="s">
        <v>13</v>
      </c>
      <c r="R33" s="2">
        <v>2</v>
      </c>
      <c r="W33" s="5" t="str" cm="1">
        <f t="array" ref="W33">_xlfn.TEXTJOIN(", ",TRUE, IF(COUNTIF(G33,"*"&amp;Afferenti!$A$1:'Afferenti'!$A$46&amp;"*"), Afferenti!$A$1:'Afferenti'!$A$46, ""))</f>
        <v>BASTIANONI, PULSELLI</v>
      </c>
      <c r="X33" s="5" t="str" cm="1">
        <f t="array" ref="X33">_xlfn.TEXTJOIN(", ",TRUE, IF(COUNTIF(A33,"*"&amp;Afferenti!$A$1:'Afferenti'!$A$46&amp;"*"), Afferenti!$E$1:'Afferenti'!$E$46, ""))</f>
        <v>1</v>
      </c>
      <c r="Y33" s="5" t="str" cm="1">
        <f t="array" ref="Y33">_xlfn.TEXTJOIN(", ",TRUE, IF(COUNTIF(A33,"*"&amp;Afferenti!$A$1:'Afferenti'!$A$46&amp;"*"), Afferenti!$F$1:'Afferenti'!$F$46, ""))</f>
        <v>0</v>
      </c>
    </row>
    <row r="34" spans="1:25" x14ac:dyDescent="0.2">
      <c r="A34" s="2" t="s">
        <v>1717</v>
      </c>
      <c r="B34" s="2" t="s">
        <v>1718</v>
      </c>
      <c r="C34" s="2" t="s">
        <v>1719</v>
      </c>
      <c r="E34" s="2" t="s">
        <v>8</v>
      </c>
      <c r="F34" s="2" t="s">
        <v>1404</v>
      </c>
      <c r="G34" s="2" t="s">
        <v>1424</v>
      </c>
      <c r="H34" s="2">
        <v>2</v>
      </c>
      <c r="I34" s="2" t="s">
        <v>1427</v>
      </c>
      <c r="J34" s="2" t="s">
        <v>11</v>
      </c>
      <c r="K34" s="2">
        <v>2015</v>
      </c>
      <c r="L34" s="2" t="s">
        <v>1428</v>
      </c>
      <c r="M34" s="2">
        <v>9</v>
      </c>
      <c r="N34" s="2">
        <v>71.064999999999998</v>
      </c>
      <c r="O34" s="2" t="s">
        <v>26</v>
      </c>
      <c r="P34" s="2">
        <v>35.433</v>
      </c>
      <c r="Q34" s="2" t="s">
        <v>14</v>
      </c>
      <c r="R34" s="2">
        <v>7</v>
      </c>
      <c r="S34" s="2">
        <v>78.86</v>
      </c>
      <c r="T34" s="2" t="s">
        <v>33</v>
      </c>
      <c r="U34" s="2">
        <v>40.332999999999998</v>
      </c>
      <c r="V34" s="2" t="s">
        <v>14</v>
      </c>
      <c r="W34" s="5" t="str" cm="1">
        <f t="array" ref="W34">_xlfn.TEXTJOIN(", ",TRUE, IF(COUNTIF(G34,"*"&amp;Afferenti!$A$1:'Afferenti'!$A$46&amp;"*"), Afferenti!$A$1:'Afferenti'!$A$46, ""))</f>
        <v>BASTIANONI, PULSELLI</v>
      </c>
      <c r="X34" s="5" t="str" cm="1">
        <f t="array" ref="X34">_xlfn.TEXTJOIN(", ",TRUE, IF(COUNTIF(A34,"*"&amp;Afferenti!$A$1:'Afferenti'!$A$46&amp;"*"), Afferenti!$E$1:'Afferenti'!$E$46, ""))</f>
        <v>1</v>
      </c>
      <c r="Y34" s="5" t="str" cm="1">
        <f t="array" ref="Y34">_xlfn.TEXTJOIN(", ",TRUE, IF(COUNTIF(A34,"*"&amp;Afferenti!$A$1:'Afferenti'!$A$46&amp;"*"), Afferenti!$F$1:'Afferenti'!$F$46, ""))</f>
        <v>0</v>
      </c>
    </row>
    <row r="35" spans="1:25" x14ac:dyDescent="0.2">
      <c r="A35" s="2" t="s">
        <v>1717</v>
      </c>
      <c r="B35" s="2" t="s">
        <v>1718</v>
      </c>
      <c r="C35" s="2" t="s">
        <v>1719</v>
      </c>
      <c r="E35" s="2" t="s">
        <v>8</v>
      </c>
      <c r="F35" s="2" t="s">
        <v>1404</v>
      </c>
      <c r="G35" s="2" t="s">
        <v>1737</v>
      </c>
      <c r="H35" s="2">
        <v>3</v>
      </c>
      <c r="I35" s="2" t="s">
        <v>1738</v>
      </c>
      <c r="J35" s="2" t="s">
        <v>11</v>
      </c>
      <c r="K35" s="2">
        <v>2018</v>
      </c>
      <c r="L35" s="2" t="s">
        <v>1423</v>
      </c>
      <c r="M35" s="2">
        <v>8</v>
      </c>
      <c r="N35" s="2">
        <v>55.643999999999998</v>
      </c>
      <c r="O35" s="2" t="s">
        <v>26</v>
      </c>
      <c r="P35" s="2">
        <v>5.5629999999999997</v>
      </c>
      <c r="Q35" s="2" t="s">
        <v>13</v>
      </c>
      <c r="R35" s="2">
        <v>7</v>
      </c>
      <c r="S35" s="2">
        <v>72.38</v>
      </c>
      <c r="T35" s="2" t="s">
        <v>26</v>
      </c>
      <c r="U35" s="2">
        <v>6.9721117000000001</v>
      </c>
      <c r="V35" s="2" t="s">
        <v>13</v>
      </c>
      <c r="W35" s="5" t="str" cm="1">
        <f t="array" ref="W35">_xlfn.TEXTJOIN(", ",TRUE, IF(COUNTIF(G35,"*"&amp;Afferenti!$A$1:'Afferenti'!$A$46&amp;"*"), Afferenti!$A$1:'Afferenti'!$A$46, ""))</f>
        <v>BASTIANONI</v>
      </c>
      <c r="X35" s="5" t="str" cm="1">
        <f t="array" ref="X35">_xlfn.TEXTJOIN(", ",TRUE, IF(COUNTIF(A35,"*"&amp;Afferenti!$A$1:'Afferenti'!$A$46&amp;"*"), Afferenti!$E$1:'Afferenti'!$E$46, ""))</f>
        <v>1</v>
      </c>
      <c r="Y35" s="5" t="str" cm="1">
        <f t="array" ref="Y35">_xlfn.TEXTJOIN(", ",TRUE, IF(COUNTIF(A35,"*"&amp;Afferenti!$A$1:'Afferenti'!$A$46&amp;"*"), Afferenti!$F$1:'Afferenti'!$F$46, ""))</f>
        <v>0</v>
      </c>
    </row>
    <row r="36" spans="1:25" x14ac:dyDescent="0.2">
      <c r="A36" s="2" t="s">
        <v>1717</v>
      </c>
      <c r="B36" s="2" t="s">
        <v>1718</v>
      </c>
      <c r="C36" s="2" t="s">
        <v>1719</v>
      </c>
      <c r="E36" s="2" t="s">
        <v>8</v>
      </c>
      <c r="F36" s="2" t="s">
        <v>1404</v>
      </c>
      <c r="G36" s="2" t="s">
        <v>1436</v>
      </c>
      <c r="H36" s="2">
        <v>3</v>
      </c>
      <c r="I36" s="2" t="s">
        <v>1437</v>
      </c>
      <c r="J36" s="2" t="s">
        <v>11</v>
      </c>
      <c r="K36" s="2">
        <v>2016</v>
      </c>
      <c r="L36" s="2" t="s">
        <v>1428</v>
      </c>
      <c r="M36" s="2">
        <v>21</v>
      </c>
      <c r="N36" s="2">
        <v>43.65</v>
      </c>
      <c r="O36" s="2" t="s">
        <v>14</v>
      </c>
      <c r="P36" s="2">
        <v>30.321999999999999</v>
      </c>
      <c r="Q36" s="2" t="s">
        <v>14</v>
      </c>
      <c r="R36" s="2">
        <v>15</v>
      </c>
      <c r="S36" s="2">
        <v>50.8</v>
      </c>
      <c r="T36" s="2" t="s">
        <v>26</v>
      </c>
      <c r="U36" s="2">
        <v>38.235294000000003</v>
      </c>
      <c r="V36" s="2" t="s">
        <v>14</v>
      </c>
      <c r="W36" s="5" t="str" cm="1">
        <f t="array" ref="W36">_xlfn.TEXTJOIN(", ",TRUE, IF(COUNTIF(G36,"*"&amp;Afferenti!$A$1:'Afferenti'!$A$46&amp;"*"), Afferenti!$A$1:'Afferenti'!$A$46, ""))</f>
        <v>BASTIANONI, PULSELLI</v>
      </c>
      <c r="X36" s="5" t="str" cm="1">
        <f t="array" ref="X36">_xlfn.TEXTJOIN(", ",TRUE, IF(COUNTIF(A36,"*"&amp;Afferenti!$A$1:'Afferenti'!$A$46&amp;"*"), Afferenti!$E$1:'Afferenti'!$E$46, ""))</f>
        <v>1</v>
      </c>
      <c r="Y36" s="5" t="str" cm="1">
        <f t="array" ref="Y36">_xlfn.TEXTJOIN(", ",TRUE, IF(COUNTIF(A36,"*"&amp;Afferenti!$A$1:'Afferenti'!$A$46&amp;"*"), Afferenti!$F$1:'Afferenti'!$F$46, ""))</f>
        <v>0</v>
      </c>
    </row>
    <row r="37" spans="1:25" x14ac:dyDescent="0.2">
      <c r="A37" s="2" t="s">
        <v>1717</v>
      </c>
      <c r="B37" s="2" t="s">
        <v>1718</v>
      </c>
      <c r="C37" s="2" t="s">
        <v>1719</v>
      </c>
      <c r="E37" s="2" t="s">
        <v>8</v>
      </c>
      <c r="F37" s="2" t="s">
        <v>1404</v>
      </c>
      <c r="G37" s="2" t="s">
        <v>1739</v>
      </c>
      <c r="H37" s="2">
        <v>4</v>
      </c>
      <c r="I37" s="2" t="s">
        <v>1740</v>
      </c>
      <c r="J37" s="2" t="s">
        <v>11</v>
      </c>
      <c r="K37" s="2">
        <v>2019</v>
      </c>
      <c r="L37" s="2" t="s">
        <v>1423</v>
      </c>
      <c r="M37" s="2">
        <v>31</v>
      </c>
      <c r="N37" s="2">
        <v>19.489999999999998</v>
      </c>
      <c r="O37" s="2" t="s">
        <v>13</v>
      </c>
      <c r="P37" s="2">
        <v>2.8079999999999998</v>
      </c>
      <c r="Q37" s="2" t="s">
        <v>13</v>
      </c>
      <c r="R37" s="2">
        <v>29</v>
      </c>
      <c r="S37" s="2">
        <v>18.760000000000002</v>
      </c>
      <c r="T37" s="2" t="s">
        <v>13</v>
      </c>
      <c r="U37" s="2">
        <v>6.9809999999999999</v>
      </c>
      <c r="V37" s="2" t="s">
        <v>13</v>
      </c>
      <c r="W37" s="5" t="str" cm="1">
        <f t="array" ref="W37">_xlfn.TEXTJOIN(", ",TRUE, IF(COUNTIF(G37,"*"&amp;Afferenti!$A$1:'Afferenti'!$A$46&amp;"*"), Afferenti!$A$1:'Afferenti'!$A$46, ""))</f>
        <v>BASTIANONI, MARCHETTINI</v>
      </c>
      <c r="X37" s="5" t="str" cm="1">
        <f t="array" ref="X37">_xlfn.TEXTJOIN(", ",TRUE, IF(COUNTIF(A37,"*"&amp;Afferenti!$A$1:'Afferenti'!$A$46&amp;"*"), Afferenti!$E$1:'Afferenti'!$E$46, ""))</f>
        <v>1</v>
      </c>
      <c r="Y37" s="5" t="str" cm="1">
        <f t="array" ref="Y37">_xlfn.TEXTJOIN(", ",TRUE, IF(COUNTIF(A37,"*"&amp;Afferenti!$A$1:'Afferenti'!$A$46&amp;"*"), Afferenti!$F$1:'Afferenti'!$F$46, ""))</f>
        <v>0</v>
      </c>
    </row>
    <row r="38" spans="1:25" x14ac:dyDescent="0.2">
      <c r="A38" s="2" t="s">
        <v>1717</v>
      </c>
      <c r="B38" s="2" t="s">
        <v>1718</v>
      </c>
      <c r="C38" s="2" t="s">
        <v>1719</v>
      </c>
      <c r="E38" s="2" t="s">
        <v>8</v>
      </c>
      <c r="F38" s="2" t="s">
        <v>1404</v>
      </c>
      <c r="G38" s="2" t="s">
        <v>1741</v>
      </c>
      <c r="H38" s="2">
        <v>4</v>
      </c>
      <c r="I38" s="2" t="s">
        <v>1742</v>
      </c>
      <c r="J38" s="2" t="s">
        <v>92</v>
      </c>
      <c r="K38" s="2">
        <v>2017</v>
      </c>
      <c r="W38" s="5" t="str" cm="1">
        <f t="array" ref="W38">_xlfn.TEXTJOIN(", ",TRUE, IF(COUNTIF(G38,"*"&amp;Afferenti!$A$1:'Afferenti'!$A$46&amp;"*"), Afferenti!$A$1:'Afferenti'!$A$46, ""))</f>
        <v>BASTIANONI, MARCHETTINI</v>
      </c>
      <c r="X38" s="5" t="str" cm="1">
        <f t="array" ref="X38">_xlfn.TEXTJOIN(", ",TRUE, IF(COUNTIF(A38,"*"&amp;Afferenti!$A$1:'Afferenti'!$A$46&amp;"*"), Afferenti!$E$1:'Afferenti'!$E$46, ""))</f>
        <v>1</v>
      </c>
      <c r="Y38" s="5" t="str" cm="1">
        <f t="array" ref="Y38">_xlfn.TEXTJOIN(", ",TRUE, IF(COUNTIF(A38,"*"&amp;Afferenti!$A$1:'Afferenti'!$A$46&amp;"*"), Afferenti!$F$1:'Afferenti'!$F$46, ""))</f>
        <v>0</v>
      </c>
    </row>
    <row r="39" spans="1:25" x14ac:dyDescent="0.2">
      <c r="A39" s="2" t="s">
        <v>1717</v>
      </c>
      <c r="B39" s="2" t="s">
        <v>1718</v>
      </c>
      <c r="C39" s="2" t="s">
        <v>1719</v>
      </c>
      <c r="E39" s="2" t="s">
        <v>8</v>
      </c>
      <c r="F39" s="2" t="s">
        <v>1404</v>
      </c>
      <c r="G39" s="2" t="s">
        <v>1447</v>
      </c>
      <c r="H39" s="2">
        <v>4</v>
      </c>
      <c r="I39" s="2" t="s">
        <v>1448</v>
      </c>
      <c r="J39" s="2" t="s">
        <v>11</v>
      </c>
      <c r="K39" s="2">
        <v>2018</v>
      </c>
      <c r="L39" s="2" t="s">
        <v>1449</v>
      </c>
      <c r="M39" s="2">
        <v>13</v>
      </c>
      <c r="N39" s="2">
        <v>50.320999999999998</v>
      </c>
      <c r="O39" s="2" t="s">
        <v>26</v>
      </c>
      <c r="P39" s="2">
        <v>14.965</v>
      </c>
      <c r="Q39" s="2" t="s">
        <v>13</v>
      </c>
      <c r="R39" s="2">
        <v>9</v>
      </c>
      <c r="S39" s="2">
        <v>63.05</v>
      </c>
      <c r="T39" s="2" t="s">
        <v>26</v>
      </c>
      <c r="U39" s="2">
        <v>7.6086954999999996</v>
      </c>
      <c r="V39" s="2" t="s">
        <v>13</v>
      </c>
      <c r="W39" s="5" t="str" cm="1">
        <f t="array" ref="W39">_xlfn.TEXTJOIN(", ",TRUE, IF(COUNTIF(G39,"*"&amp;Afferenti!$A$1:'Afferenti'!$A$46&amp;"*"), Afferenti!$A$1:'Afferenti'!$A$46, ""))</f>
        <v>BASTIANONI, PULSELLI</v>
      </c>
      <c r="X39" s="5" t="str" cm="1">
        <f t="array" ref="X39">_xlfn.TEXTJOIN(", ",TRUE, IF(COUNTIF(A39,"*"&amp;Afferenti!$A$1:'Afferenti'!$A$46&amp;"*"), Afferenti!$E$1:'Afferenti'!$E$46, ""))</f>
        <v>1</v>
      </c>
      <c r="Y39" s="5" t="str" cm="1">
        <f t="array" ref="Y39">_xlfn.TEXTJOIN(", ",TRUE, IF(COUNTIF(A39,"*"&amp;Afferenti!$A$1:'Afferenti'!$A$46&amp;"*"), Afferenti!$F$1:'Afferenti'!$F$46, ""))</f>
        <v>0</v>
      </c>
    </row>
    <row r="40" spans="1:25" x14ac:dyDescent="0.2">
      <c r="A40" s="2" t="s">
        <v>1717</v>
      </c>
      <c r="B40" s="2" t="s">
        <v>1718</v>
      </c>
      <c r="C40" s="2" t="s">
        <v>1719</v>
      </c>
      <c r="E40" s="2" t="s">
        <v>8</v>
      </c>
      <c r="F40" s="2" t="s">
        <v>1404</v>
      </c>
      <c r="G40" s="2" t="s">
        <v>1743</v>
      </c>
      <c r="H40" s="2">
        <v>4</v>
      </c>
      <c r="I40" s="2" t="s">
        <v>1744</v>
      </c>
      <c r="J40" s="2" t="s">
        <v>109</v>
      </c>
      <c r="K40" s="2">
        <v>2015</v>
      </c>
      <c r="W40" s="5" t="str" cm="1">
        <f t="array" ref="W40">_xlfn.TEXTJOIN(", ",TRUE, IF(COUNTIF(G40,"*"&amp;Afferenti!$A$1:'Afferenti'!$A$46&amp;"*"), Afferenti!$A$1:'Afferenti'!$A$46, ""))</f>
        <v>BASTIANONI, PULSELLI</v>
      </c>
      <c r="X40" s="5" t="str" cm="1">
        <f t="array" ref="X40">_xlfn.TEXTJOIN(", ",TRUE, IF(COUNTIF(A40,"*"&amp;Afferenti!$A$1:'Afferenti'!$A$46&amp;"*"), Afferenti!$E$1:'Afferenti'!$E$46, ""))</f>
        <v>1</v>
      </c>
      <c r="Y40" s="5" t="str" cm="1">
        <f t="array" ref="Y40">_xlfn.TEXTJOIN(", ",TRUE, IF(COUNTIF(A40,"*"&amp;Afferenti!$A$1:'Afferenti'!$A$46&amp;"*"), Afferenti!$F$1:'Afferenti'!$F$46, ""))</f>
        <v>0</v>
      </c>
    </row>
    <row r="41" spans="1:25" x14ac:dyDescent="0.2">
      <c r="A41" s="2" t="s">
        <v>1717</v>
      </c>
      <c r="B41" s="2" t="s">
        <v>1718</v>
      </c>
      <c r="C41" s="2" t="s">
        <v>1719</v>
      </c>
      <c r="E41" s="2" t="s">
        <v>8</v>
      </c>
      <c r="F41" s="2" t="s">
        <v>1404</v>
      </c>
      <c r="G41" s="2" t="s">
        <v>1745</v>
      </c>
      <c r="H41" s="2">
        <v>4</v>
      </c>
      <c r="I41" s="2" t="s">
        <v>1746</v>
      </c>
      <c r="J41" s="2" t="s">
        <v>11</v>
      </c>
      <c r="K41" s="2">
        <v>2019</v>
      </c>
      <c r="L41" s="2" t="s">
        <v>1454</v>
      </c>
      <c r="M41" s="2">
        <v>24</v>
      </c>
      <c r="N41" s="2">
        <v>15.545</v>
      </c>
      <c r="O41" s="2" t="s">
        <v>13</v>
      </c>
      <c r="P41" s="2">
        <v>41.701000000000001</v>
      </c>
      <c r="Q41" s="2" t="s">
        <v>14</v>
      </c>
      <c r="R41" s="2">
        <v>22</v>
      </c>
      <c r="W41" s="5" t="str" cm="1">
        <f t="array" ref="W41">_xlfn.TEXTJOIN(", ",TRUE, IF(COUNTIF(G41,"*"&amp;Afferenti!$A$1:'Afferenti'!$A$46&amp;"*"), Afferenti!$A$1:'Afferenti'!$A$46, ""))</f>
        <v>BASTIANONI</v>
      </c>
      <c r="X41" s="5" t="str" cm="1">
        <f t="array" ref="X41">_xlfn.TEXTJOIN(", ",TRUE, IF(COUNTIF(A41,"*"&amp;Afferenti!$A$1:'Afferenti'!$A$46&amp;"*"), Afferenti!$E$1:'Afferenti'!$E$46, ""))</f>
        <v>1</v>
      </c>
      <c r="Y41" s="5" t="str" cm="1">
        <f t="array" ref="Y41">_xlfn.TEXTJOIN(", ",TRUE, IF(COUNTIF(A41,"*"&amp;Afferenti!$A$1:'Afferenti'!$A$46&amp;"*"), Afferenti!$F$1:'Afferenti'!$F$46, ""))</f>
        <v>0</v>
      </c>
    </row>
    <row r="42" spans="1:25" x14ac:dyDescent="0.2">
      <c r="A42" s="2" t="s">
        <v>1717</v>
      </c>
      <c r="B42" s="2" t="s">
        <v>1718</v>
      </c>
      <c r="C42" s="2" t="s">
        <v>1719</v>
      </c>
      <c r="E42" s="2" t="s">
        <v>8</v>
      </c>
      <c r="F42" s="2" t="s">
        <v>1404</v>
      </c>
      <c r="G42" s="2" t="s">
        <v>1747</v>
      </c>
      <c r="H42" s="2">
        <v>4</v>
      </c>
      <c r="I42" s="2" t="s">
        <v>1748</v>
      </c>
      <c r="J42" s="2" t="s">
        <v>11</v>
      </c>
      <c r="K42" s="2">
        <v>2018</v>
      </c>
      <c r="L42" s="2" t="s">
        <v>1443</v>
      </c>
      <c r="M42" s="2">
        <v>3</v>
      </c>
      <c r="N42" s="2">
        <v>73.353999999999999</v>
      </c>
      <c r="O42" s="2" t="s">
        <v>26</v>
      </c>
      <c r="P42" s="2">
        <v>49.555</v>
      </c>
      <c r="Q42" s="2" t="s">
        <v>14</v>
      </c>
      <c r="R42" s="2">
        <v>3</v>
      </c>
      <c r="W42" s="5" t="str" cm="1">
        <f t="array" ref="W42">_xlfn.TEXTJOIN(", ",TRUE, IF(COUNTIF(G42,"*"&amp;Afferenti!$A$1:'Afferenti'!$A$46&amp;"*"), Afferenti!$A$1:'Afferenti'!$A$46, ""))</f>
        <v>BASTIANONI</v>
      </c>
      <c r="X42" s="5" t="str" cm="1">
        <f t="array" ref="X42">_xlfn.TEXTJOIN(", ",TRUE, IF(COUNTIF(A42,"*"&amp;Afferenti!$A$1:'Afferenti'!$A$46&amp;"*"), Afferenti!$E$1:'Afferenti'!$E$46, ""))</f>
        <v>1</v>
      </c>
      <c r="Y42" s="5" t="str" cm="1">
        <f t="array" ref="Y42">_xlfn.TEXTJOIN(", ",TRUE, IF(COUNTIF(A42,"*"&amp;Afferenti!$A$1:'Afferenti'!$A$46&amp;"*"), Afferenti!$F$1:'Afferenti'!$F$46, ""))</f>
        <v>0</v>
      </c>
    </row>
    <row r="43" spans="1:25" x14ac:dyDescent="0.2">
      <c r="A43" s="2" t="s">
        <v>1717</v>
      </c>
      <c r="B43" s="2" t="s">
        <v>1718</v>
      </c>
      <c r="C43" s="2" t="s">
        <v>1719</v>
      </c>
      <c r="E43" s="2" t="s">
        <v>8</v>
      </c>
      <c r="F43" s="2" t="s">
        <v>1404</v>
      </c>
      <c r="G43" s="2" t="s">
        <v>1450</v>
      </c>
      <c r="H43" s="2">
        <v>4</v>
      </c>
      <c r="I43" s="2" t="s">
        <v>1451</v>
      </c>
      <c r="J43" s="2" t="s">
        <v>11</v>
      </c>
      <c r="K43" s="2">
        <v>2017</v>
      </c>
      <c r="L43" s="2" t="s">
        <v>1423</v>
      </c>
      <c r="M43" s="2">
        <v>35</v>
      </c>
      <c r="N43" s="2">
        <v>19.867000000000001</v>
      </c>
      <c r="O43" s="2" t="s">
        <v>13</v>
      </c>
      <c r="P43" s="2">
        <v>6.4059999999999997</v>
      </c>
      <c r="Q43" s="2" t="s">
        <v>13</v>
      </c>
      <c r="R43" s="2">
        <v>33</v>
      </c>
      <c r="S43" s="2">
        <v>22.8</v>
      </c>
      <c r="T43" s="2" t="s">
        <v>13</v>
      </c>
      <c r="U43" s="2">
        <v>8.4710739999999998</v>
      </c>
      <c r="V43" s="2" t="s">
        <v>13</v>
      </c>
      <c r="W43" s="5" t="str" cm="1">
        <f t="array" ref="W43">_xlfn.TEXTJOIN(", ",TRUE, IF(COUNTIF(G43,"*"&amp;Afferenti!$A$1:'Afferenti'!$A$46&amp;"*"), Afferenti!$A$1:'Afferenti'!$A$46, ""))</f>
        <v>BASTIANONI, PULSELLI</v>
      </c>
      <c r="X43" s="5" t="str" cm="1">
        <f t="array" ref="X43">_xlfn.TEXTJOIN(", ",TRUE, IF(COUNTIF(A43,"*"&amp;Afferenti!$A$1:'Afferenti'!$A$46&amp;"*"), Afferenti!$E$1:'Afferenti'!$E$46, ""))</f>
        <v>1</v>
      </c>
      <c r="Y43" s="5" t="str" cm="1">
        <f t="array" ref="Y43">_xlfn.TEXTJOIN(", ",TRUE, IF(COUNTIF(A43,"*"&amp;Afferenti!$A$1:'Afferenti'!$A$46&amp;"*"), Afferenti!$F$1:'Afferenti'!$F$46, ""))</f>
        <v>0</v>
      </c>
    </row>
    <row r="44" spans="1:25" x14ac:dyDescent="0.2">
      <c r="A44" s="2" t="s">
        <v>1717</v>
      </c>
      <c r="B44" s="2" t="s">
        <v>1718</v>
      </c>
      <c r="C44" s="2" t="s">
        <v>1719</v>
      </c>
      <c r="E44" s="2" t="s">
        <v>8</v>
      </c>
      <c r="F44" s="2" t="s">
        <v>1404</v>
      </c>
      <c r="G44" s="2" t="s">
        <v>1452</v>
      </c>
      <c r="H44" s="2">
        <v>4</v>
      </c>
      <c r="I44" s="2" t="s">
        <v>1453</v>
      </c>
      <c r="J44" s="2" t="s">
        <v>11</v>
      </c>
      <c r="K44" s="2">
        <v>2019</v>
      </c>
      <c r="L44" s="2" t="s">
        <v>1454</v>
      </c>
      <c r="M44" s="2">
        <v>2</v>
      </c>
      <c r="N44" s="2">
        <v>70.247</v>
      </c>
      <c r="O44" s="2" t="s">
        <v>26</v>
      </c>
      <c r="P44" s="2">
        <v>41.701000000000001</v>
      </c>
      <c r="Q44" s="2" t="s">
        <v>14</v>
      </c>
      <c r="R44" s="2">
        <v>2</v>
      </c>
      <c r="W44" s="5" t="str" cm="1">
        <f t="array" ref="W44">_xlfn.TEXTJOIN(", ",TRUE, IF(COUNTIF(G44,"*"&amp;Afferenti!$A$1:'Afferenti'!$A$46&amp;"*"), Afferenti!$A$1:'Afferenti'!$A$46, ""))</f>
        <v>BASTIANONI, PULSELLI</v>
      </c>
      <c r="X44" s="5" t="str" cm="1">
        <f t="array" ref="X44">_xlfn.TEXTJOIN(", ",TRUE, IF(COUNTIF(A44,"*"&amp;Afferenti!$A$1:'Afferenti'!$A$46&amp;"*"), Afferenti!$E$1:'Afferenti'!$E$46, ""))</f>
        <v>1</v>
      </c>
      <c r="Y44" s="5" t="str" cm="1">
        <f t="array" ref="Y44">_xlfn.TEXTJOIN(", ",TRUE, IF(COUNTIF(A44,"*"&amp;Afferenti!$A$1:'Afferenti'!$A$46&amp;"*"), Afferenti!$F$1:'Afferenti'!$F$46, ""))</f>
        <v>0</v>
      </c>
    </row>
    <row r="45" spans="1:25" x14ac:dyDescent="0.2">
      <c r="A45" s="2" t="s">
        <v>1717</v>
      </c>
      <c r="B45" s="2" t="s">
        <v>1718</v>
      </c>
      <c r="C45" s="2" t="s">
        <v>1719</v>
      </c>
      <c r="E45" s="2" t="s">
        <v>8</v>
      </c>
      <c r="F45" s="2" t="s">
        <v>1404</v>
      </c>
      <c r="G45" s="2" t="s">
        <v>1455</v>
      </c>
      <c r="H45" s="2">
        <v>4</v>
      </c>
      <c r="I45" s="2" t="s">
        <v>1456</v>
      </c>
      <c r="J45" s="2" t="s">
        <v>11</v>
      </c>
      <c r="K45" s="2">
        <v>2017</v>
      </c>
      <c r="L45" s="2" t="s">
        <v>1440</v>
      </c>
      <c r="M45" s="2">
        <v>3</v>
      </c>
      <c r="N45" s="2">
        <v>68.507000000000005</v>
      </c>
      <c r="O45" s="2" t="s">
        <v>26</v>
      </c>
      <c r="P45" s="2">
        <v>73.861000000000004</v>
      </c>
      <c r="Q45" s="2" t="s">
        <v>26</v>
      </c>
      <c r="W45" s="5" t="str" cm="1">
        <f t="array" ref="W45">_xlfn.TEXTJOIN(", ",TRUE, IF(COUNTIF(G45,"*"&amp;Afferenti!$A$1:'Afferenti'!$A$46&amp;"*"), Afferenti!$A$1:'Afferenti'!$A$46, ""))</f>
        <v>BASTIANONI, PULSELLI</v>
      </c>
      <c r="X45" s="5" t="str" cm="1">
        <f t="array" ref="X45">_xlfn.TEXTJOIN(", ",TRUE, IF(COUNTIF(A45,"*"&amp;Afferenti!$A$1:'Afferenti'!$A$46&amp;"*"), Afferenti!$E$1:'Afferenti'!$E$46, ""))</f>
        <v>1</v>
      </c>
      <c r="Y45" s="5" t="str" cm="1">
        <f t="array" ref="Y45">_xlfn.TEXTJOIN(", ",TRUE, IF(COUNTIF(A45,"*"&amp;Afferenti!$A$1:'Afferenti'!$A$46&amp;"*"), Afferenti!$F$1:'Afferenti'!$F$46, ""))</f>
        <v>0</v>
      </c>
    </row>
    <row r="46" spans="1:25" x14ac:dyDescent="0.2">
      <c r="A46" s="2" t="s">
        <v>1717</v>
      </c>
      <c r="B46" s="2" t="s">
        <v>1718</v>
      </c>
      <c r="C46" s="2" t="s">
        <v>1719</v>
      </c>
      <c r="E46" s="2" t="s">
        <v>8</v>
      </c>
      <c r="F46" s="2" t="s">
        <v>1404</v>
      </c>
      <c r="G46" s="2" t="s">
        <v>1457</v>
      </c>
      <c r="H46" s="2">
        <v>4</v>
      </c>
      <c r="I46" s="2" t="s">
        <v>1458</v>
      </c>
      <c r="J46" s="2" t="s">
        <v>11</v>
      </c>
      <c r="K46" s="2">
        <v>2015</v>
      </c>
      <c r="L46" s="2" t="s">
        <v>1428</v>
      </c>
      <c r="M46" s="2">
        <v>74</v>
      </c>
      <c r="N46" s="2">
        <v>11.872</v>
      </c>
      <c r="O46" s="2" t="s">
        <v>13</v>
      </c>
      <c r="P46" s="2">
        <v>35.433</v>
      </c>
      <c r="Q46" s="2" t="s">
        <v>14</v>
      </c>
      <c r="R46" s="2">
        <v>61</v>
      </c>
      <c r="S46" s="2">
        <v>10.43</v>
      </c>
      <c r="T46" s="2" t="s">
        <v>13</v>
      </c>
      <c r="U46" s="2">
        <v>40.332999999999998</v>
      </c>
      <c r="V46" s="2" t="s">
        <v>14</v>
      </c>
      <c r="W46" s="5" t="str" cm="1">
        <f t="array" ref="W46">_xlfn.TEXTJOIN(", ",TRUE, IF(COUNTIF(G46,"*"&amp;Afferenti!$A$1:'Afferenti'!$A$46&amp;"*"), Afferenti!$A$1:'Afferenti'!$A$46, ""))</f>
        <v>BASTIANONI, MARCHETTINI, PULSELLI</v>
      </c>
      <c r="X46" s="5" t="str" cm="1">
        <f t="array" ref="X46">_xlfn.TEXTJOIN(", ",TRUE, IF(COUNTIF(A46,"*"&amp;Afferenti!$A$1:'Afferenti'!$A$46&amp;"*"), Afferenti!$E$1:'Afferenti'!$E$46, ""))</f>
        <v>1</v>
      </c>
      <c r="Y46" s="5" t="str" cm="1">
        <f t="array" ref="Y46">_xlfn.TEXTJOIN(", ",TRUE, IF(COUNTIF(A46,"*"&amp;Afferenti!$A$1:'Afferenti'!$A$46&amp;"*"), Afferenti!$F$1:'Afferenti'!$F$46, ""))</f>
        <v>0</v>
      </c>
    </row>
    <row r="47" spans="1:25" x14ac:dyDescent="0.2">
      <c r="A47" s="2" t="s">
        <v>1717</v>
      </c>
      <c r="B47" s="2" t="s">
        <v>1718</v>
      </c>
      <c r="C47" s="2" t="s">
        <v>1719</v>
      </c>
      <c r="E47" s="2" t="s">
        <v>8</v>
      </c>
      <c r="F47" s="2" t="s">
        <v>1404</v>
      </c>
      <c r="G47" s="2" t="s">
        <v>1459</v>
      </c>
      <c r="H47" s="2">
        <v>4</v>
      </c>
      <c r="I47" s="2" t="s">
        <v>1460</v>
      </c>
      <c r="J47" s="2" t="s">
        <v>11</v>
      </c>
      <c r="K47" s="2">
        <v>2015</v>
      </c>
      <c r="L47" s="2" t="s">
        <v>1440</v>
      </c>
      <c r="M47" s="2">
        <v>5</v>
      </c>
      <c r="N47" s="2">
        <v>61.552</v>
      </c>
      <c r="O47" s="2" t="s">
        <v>26</v>
      </c>
      <c r="W47" s="5" t="str" cm="1">
        <f t="array" ref="W47">_xlfn.TEXTJOIN(", ",TRUE, IF(COUNTIF(G47,"*"&amp;Afferenti!$A$1:'Afferenti'!$A$46&amp;"*"), Afferenti!$A$1:'Afferenti'!$A$46, ""))</f>
        <v>BASTIANONI, MARCHETTINI, PULSELLI</v>
      </c>
      <c r="X47" s="5" t="str" cm="1">
        <f t="array" ref="X47">_xlfn.TEXTJOIN(", ",TRUE, IF(COUNTIF(A47,"*"&amp;Afferenti!$A$1:'Afferenti'!$A$46&amp;"*"), Afferenti!$E$1:'Afferenti'!$E$46, ""))</f>
        <v>1</v>
      </c>
      <c r="Y47" s="5" t="str" cm="1">
        <f t="array" ref="Y47">_xlfn.TEXTJOIN(", ",TRUE, IF(COUNTIF(A47,"*"&amp;Afferenti!$A$1:'Afferenti'!$A$46&amp;"*"), Afferenti!$F$1:'Afferenti'!$F$46, ""))</f>
        <v>0</v>
      </c>
    </row>
    <row r="48" spans="1:25" x14ac:dyDescent="0.2">
      <c r="A48" s="2" t="s">
        <v>1717</v>
      </c>
      <c r="B48" s="2" t="s">
        <v>1718</v>
      </c>
      <c r="C48" s="2" t="s">
        <v>1719</v>
      </c>
      <c r="E48" s="2" t="s">
        <v>8</v>
      </c>
      <c r="F48" s="2" t="s">
        <v>1404</v>
      </c>
      <c r="G48" s="2" t="s">
        <v>1461</v>
      </c>
      <c r="H48" s="2">
        <v>4</v>
      </c>
      <c r="I48" s="2" t="s">
        <v>1462</v>
      </c>
      <c r="J48" s="2" t="s">
        <v>11</v>
      </c>
      <c r="K48" s="2">
        <v>2017</v>
      </c>
      <c r="L48" s="2" t="s">
        <v>1423</v>
      </c>
      <c r="M48" s="2">
        <v>30</v>
      </c>
      <c r="N48" s="2">
        <v>24.282</v>
      </c>
      <c r="O48" s="2" t="s">
        <v>13</v>
      </c>
      <c r="P48" s="2">
        <v>6.4059999999999997</v>
      </c>
      <c r="Q48" s="2" t="s">
        <v>13</v>
      </c>
      <c r="R48" s="2">
        <v>23</v>
      </c>
      <c r="S48" s="2">
        <v>35.22</v>
      </c>
      <c r="T48" s="2" t="s">
        <v>14</v>
      </c>
      <c r="U48" s="2">
        <v>8.4710739999999998</v>
      </c>
      <c r="V48" s="2" t="s">
        <v>13</v>
      </c>
      <c r="W48" s="5" t="str" cm="1">
        <f t="array" ref="W48">_xlfn.TEXTJOIN(", ",TRUE, IF(COUNTIF(G48,"*"&amp;Afferenti!$A$1:'Afferenti'!$A$46&amp;"*"), Afferenti!$A$1:'Afferenti'!$A$46, ""))</f>
        <v>BASTIANONI, MARCHETTINI, PULSELLI</v>
      </c>
      <c r="X48" s="5" t="str" cm="1">
        <f t="array" ref="X48">_xlfn.TEXTJOIN(", ",TRUE, IF(COUNTIF(A48,"*"&amp;Afferenti!$A$1:'Afferenti'!$A$46&amp;"*"), Afferenti!$E$1:'Afferenti'!$E$46, ""))</f>
        <v>1</v>
      </c>
      <c r="Y48" s="5" t="str" cm="1">
        <f t="array" ref="Y48">_xlfn.TEXTJOIN(", ",TRUE, IF(COUNTIF(A48,"*"&amp;Afferenti!$A$1:'Afferenti'!$A$46&amp;"*"), Afferenti!$F$1:'Afferenti'!$F$46, ""))</f>
        <v>0</v>
      </c>
    </row>
    <row r="49" spans="1:25" x14ac:dyDescent="0.2">
      <c r="A49" s="2" t="s">
        <v>1717</v>
      </c>
      <c r="B49" s="2" t="s">
        <v>1718</v>
      </c>
      <c r="C49" s="2" t="s">
        <v>1719</v>
      </c>
      <c r="E49" s="2" t="s">
        <v>8</v>
      </c>
      <c r="F49" s="2" t="s">
        <v>1404</v>
      </c>
      <c r="G49" s="2" t="s">
        <v>1463</v>
      </c>
      <c r="H49" s="2">
        <v>4</v>
      </c>
      <c r="I49" s="2" t="s">
        <v>1464</v>
      </c>
      <c r="J49" s="2" t="s">
        <v>11</v>
      </c>
      <c r="K49" s="2">
        <v>2015</v>
      </c>
      <c r="L49" s="2" t="s">
        <v>1423</v>
      </c>
      <c r="M49" s="2">
        <v>28</v>
      </c>
      <c r="N49" s="2">
        <v>24.466999999999999</v>
      </c>
      <c r="O49" s="2" t="s">
        <v>13</v>
      </c>
      <c r="P49" s="2">
        <v>8.468</v>
      </c>
      <c r="Q49" s="2" t="s">
        <v>13</v>
      </c>
      <c r="R49" s="2">
        <v>21</v>
      </c>
      <c r="S49" s="2">
        <v>43.36</v>
      </c>
      <c r="T49" s="2" t="s">
        <v>14</v>
      </c>
      <c r="U49" s="2">
        <v>6.8890000000000002</v>
      </c>
      <c r="V49" s="2" t="s">
        <v>13</v>
      </c>
      <c r="W49" s="5" t="str" cm="1">
        <f t="array" ref="W49">_xlfn.TEXTJOIN(", ",TRUE, IF(COUNTIF(G49,"*"&amp;Afferenti!$A$1:'Afferenti'!$A$46&amp;"*"), Afferenti!$A$1:'Afferenti'!$A$46, ""))</f>
        <v>BASTIANONI, PULSELLI</v>
      </c>
      <c r="X49" s="5" t="str" cm="1">
        <f t="array" ref="X49">_xlfn.TEXTJOIN(", ",TRUE, IF(COUNTIF(A49,"*"&amp;Afferenti!$A$1:'Afferenti'!$A$46&amp;"*"), Afferenti!$E$1:'Afferenti'!$E$46, ""))</f>
        <v>1</v>
      </c>
      <c r="Y49" s="5" t="str" cm="1">
        <f t="array" ref="Y49">_xlfn.TEXTJOIN(", ",TRUE, IF(COUNTIF(A49,"*"&amp;Afferenti!$A$1:'Afferenti'!$A$46&amp;"*"), Afferenti!$F$1:'Afferenti'!$F$46, ""))</f>
        <v>0</v>
      </c>
    </row>
    <row r="50" spans="1:25" x14ac:dyDescent="0.2">
      <c r="A50" s="2" t="s">
        <v>1717</v>
      </c>
      <c r="B50" s="2" t="s">
        <v>1718</v>
      </c>
      <c r="C50" s="2" t="s">
        <v>1719</v>
      </c>
      <c r="E50" s="2" t="s">
        <v>8</v>
      </c>
      <c r="F50" s="2" t="s">
        <v>1404</v>
      </c>
      <c r="G50" s="2" t="s">
        <v>1749</v>
      </c>
      <c r="H50" s="2">
        <v>4</v>
      </c>
      <c r="I50" s="2" t="s">
        <v>1750</v>
      </c>
      <c r="J50" s="2" t="s">
        <v>11</v>
      </c>
      <c r="K50" s="2">
        <v>2016</v>
      </c>
      <c r="L50" s="2" t="s">
        <v>413</v>
      </c>
      <c r="M50" s="2">
        <v>190</v>
      </c>
      <c r="N50" s="2">
        <v>0.52600000000000002</v>
      </c>
      <c r="O50" s="2" t="s">
        <v>13</v>
      </c>
      <c r="P50" s="2">
        <v>2.3330000000000002</v>
      </c>
      <c r="Q50" s="2" t="s">
        <v>13</v>
      </c>
      <c r="R50" s="2">
        <v>154</v>
      </c>
      <c r="S50" s="2">
        <v>1.74</v>
      </c>
      <c r="T50" s="2" t="s">
        <v>13</v>
      </c>
      <c r="U50" s="2">
        <v>18.558952000000001</v>
      </c>
      <c r="V50" s="2" t="s">
        <v>13</v>
      </c>
      <c r="W50" s="5" t="str" cm="1">
        <f t="array" ref="W50">_xlfn.TEXTJOIN(", ",TRUE, IF(COUNTIF(G50,"*"&amp;Afferenti!$A$1:'Afferenti'!$A$46&amp;"*"), Afferenti!$A$1:'Afferenti'!$A$46, ""))</f>
        <v>BASTIANONI, MARCHETTINI</v>
      </c>
      <c r="X50" s="5" t="str" cm="1">
        <f t="array" ref="X50">_xlfn.TEXTJOIN(", ",TRUE, IF(COUNTIF(A50,"*"&amp;Afferenti!$A$1:'Afferenti'!$A$46&amp;"*"), Afferenti!$E$1:'Afferenti'!$E$46, ""))</f>
        <v>1</v>
      </c>
      <c r="Y50" s="5" t="str" cm="1">
        <f t="array" ref="Y50">_xlfn.TEXTJOIN(", ",TRUE, IF(COUNTIF(A50,"*"&amp;Afferenti!$A$1:'Afferenti'!$A$46&amp;"*"), Afferenti!$F$1:'Afferenti'!$F$46, ""))</f>
        <v>0</v>
      </c>
    </row>
    <row r="51" spans="1:25" x14ac:dyDescent="0.2">
      <c r="A51" s="2" t="s">
        <v>1717</v>
      </c>
      <c r="B51" s="2" t="s">
        <v>1718</v>
      </c>
      <c r="C51" s="2" t="s">
        <v>1719</v>
      </c>
      <c r="E51" s="2" t="s">
        <v>8</v>
      </c>
      <c r="F51" s="2" t="s">
        <v>1404</v>
      </c>
      <c r="G51" s="2" t="s">
        <v>1749</v>
      </c>
      <c r="H51" s="2">
        <v>4</v>
      </c>
      <c r="I51" s="2" t="s">
        <v>1751</v>
      </c>
      <c r="J51" s="2" t="s">
        <v>11</v>
      </c>
      <c r="K51" s="2">
        <v>2017</v>
      </c>
      <c r="L51" s="2" t="s">
        <v>413</v>
      </c>
      <c r="M51" s="2">
        <v>62</v>
      </c>
      <c r="N51" s="2">
        <v>3.238</v>
      </c>
      <c r="O51" s="2" t="s">
        <v>13</v>
      </c>
      <c r="P51" s="2">
        <v>3.1259999999999999</v>
      </c>
      <c r="Q51" s="2" t="s">
        <v>13</v>
      </c>
      <c r="R51" s="2">
        <v>62</v>
      </c>
      <c r="S51" s="2">
        <v>6.36</v>
      </c>
      <c r="T51" s="2" t="s">
        <v>13</v>
      </c>
      <c r="U51" s="2">
        <v>20.041322999999998</v>
      </c>
      <c r="V51" s="2" t="s">
        <v>13</v>
      </c>
      <c r="W51" s="5" t="str" cm="1">
        <f t="array" ref="W51">_xlfn.TEXTJOIN(", ",TRUE, IF(COUNTIF(G51,"*"&amp;Afferenti!$A$1:'Afferenti'!$A$46&amp;"*"), Afferenti!$A$1:'Afferenti'!$A$46, ""))</f>
        <v>BASTIANONI, MARCHETTINI</v>
      </c>
      <c r="X51" s="5" t="str" cm="1">
        <f t="array" ref="X51">_xlfn.TEXTJOIN(", ",TRUE, IF(COUNTIF(A51,"*"&amp;Afferenti!$A$1:'Afferenti'!$A$46&amp;"*"), Afferenti!$E$1:'Afferenti'!$E$46, ""))</f>
        <v>1</v>
      </c>
      <c r="Y51" s="5" t="str" cm="1">
        <f t="array" ref="Y51">_xlfn.TEXTJOIN(", ",TRUE, IF(COUNTIF(A51,"*"&amp;Afferenti!$A$1:'Afferenti'!$A$46&amp;"*"), Afferenti!$F$1:'Afferenti'!$F$46, ""))</f>
        <v>0</v>
      </c>
    </row>
    <row r="52" spans="1:25" x14ac:dyDescent="0.2">
      <c r="A52" s="2" t="s">
        <v>1717</v>
      </c>
      <c r="B52" s="2" t="s">
        <v>1718</v>
      </c>
      <c r="C52" s="2" t="s">
        <v>1719</v>
      </c>
      <c r="E52" s="2" t="s">
        <v>8</v>
      </c>
      <c r="F52" s="2" t="s">
        <v>1404</v>
      </c>
      <c r="G52" s="2" t="s">
        <v>1469</v>
      </c>
      <c r="H52" s="2">
        <v>4</v>
      </c>
      <c r="I52" s="2" t="s">
        <v>1470</v>
      </c>
      <c r="J52" s="2" t="s">
        <v>11</v>
      </c>
      <c r="K52" s="2">
        <v>2018</v>
      </c>
      <c r="L52" s="2" t="s">
        <v>1416</v>
      </c>
      <c r="M52" s="2">
        <v>85</v>
      </c>
      <c r="N52" s="2">
        <v>4.8929999999999998</v>
      </c>
      <c r="O52" s="2" t="s">
        <v>13</v>
      </c>
      <c r="P52" s="2">
        <v>0.33800000000000002</v>
      </c>
      <c r="Q52" s="2" t="s">
        <v>13</v>
      </c>
      <c r="R52" s="2">
        <v>79</v>
      </c>
      <c r="S52" s="2">
        <v>2.82</v>
      </c>
      <c r="T52" s="2" t="s">
        <v>13</v>
      </c>
      <c r="U52" s="2">
        <v>10.606061</v>
      </c>
      <c r="V52" s="2" t="s">
        <v>13</v>
      </c>
      <c r="W52" s="5" t="str" cm="1">
        <f t="array" ref="W52">_xlfn.TEXTJOIN(", ",TRUE, IF(COUNTIF(G52,"*"&amp;Afferenti!$A$1:'Afferenti'!$A$46&amp;"*"), Afferenti!$A$1:'Afferenti'!$A$46, ""))</f>
        <v>BASTIANONI, MARCHETTINI, PULSELLI</v>
      </c>
      <c r="X52" s="5" t="str" cm="1">
        <f t="array" ref="X52">_xlfn.TEXTJOIN(", ",TRUE, IF(COUNTIF(A52,"*"&amp;Afferenti!$A$1:'Afferenti'!$A$46&amp;"*"), Afferenti!$E$1:'Afferenti'!$E$46, ""))</f>
        <v>1</v>
      </c>
      <c r="Y52" s="5" t="str" cm="1">
        <f t="array" ref="Y52">_xlfn.TEXTJOIN(", ",TRUE, IF(COUNTIF(A52,"*"&amp;Afferenti!$A$1:'Afferenti'!$A$46&amp;"*"), Afferenti!$F$1:'Afferenti'!$F$46, ""))</f>
        <v>0</v>
      </c>
    </row>
    <row r="53" spans="1:25" x14ac:dyDescent="0.2">
      <c r="A53" s="2" t="s">
        <v>1717</v>
      </c>
      <c r="B53" s="2" t="s">
        <v>1718</v>
      </c>
      <c r="C53" s="2" t="s">
        <v>1719</v>
      </c>
      <c r="E53" s="2" t="s">
        <v>8</v>
      </c>
      <c r="F53" s="2" t="s">
        <v>1404</v>
      </c>
      <c r="G53" s="2" t="s">
        <v>1471</v>
      </c>
      <c r="H53" s="2">
        <v>4</v>
      </c>
      <c r="I53" s="2" t="s">
        <v>1472</v>
      </c>
      <c r="J53" s="2" t="s">
        <v>11</v>
      </c>
      <c r="K53" s="2">
        <v>2018</v>
      </c>
      <c r="L53" s="2" t="s">
        <v>328</v>
      </c>
      <c r="M53" s="2">
        <v>34</v>
      </c>
      <c r="N53" s="2">
        <v>20.744</v>
      </c>
      <c r="O53" s="2" t="s">
        <v>13</v>
      </c>
      <c r="P53" s="2">
        <v>13.275</v>
      </c>
      <c r="Q53" s="2" t="s">
        <v>13</v>
      </c>
      <c r="R53" s="2">
        <v>30</v>
      </c>
      <c r="S53" s="2">
        <v>23.97</v>
      </c>
      <c r="T53" s="2" t="s">
        <v>13</v>
      </c>
      <c r="U53" s="2">
        <v>10.557769</v>
      </c>
      <c r="V53" s="2" t="s">
        <v>13</v>
      </c>
      <c r="W53" s="5" t="str" cm="1">
        <f t="array" ref="W53">_xlfn.TEXTJOIN(", ",TRUE, IF(COUNTIF(G53,"*"&amp;Afferenti!$A$1:'Afferenti'!$A$46&amp;"*"), Afferenti!$A$1:'Afferenti'!$A$46, ""))</f>
        <v>BASTIANONI, PULSELLI</v>
      </c>
      <c r="X53" s="5" t="str" cm="1">
        <f t="array" ref="X53">_xlfn.TEXTJOIN(", ",TRUE, IF(COUNTIF(A53,"*"&amp;Afferenti!$A$1:'Afferenti'!$A$46&amp;"*"), Afferenti!$E$1:'Afferenti'!$E$46, ""))</f>
        <v>1</v>
      </c>
      <c r="Y53" s="5" t="str" cm="1">
        <f t="array" ref="Y53">_xlfn.TEXTJOIN(", ",TRUE, IF(COUNTIF(A53,"*"&amp;Afferenti!$A$1:'Afferenti'!$A$46&amp;"*"), Afferenti!$F$1:'Afferenti'!$F$46, ""))</f>
        <v>0</v>
      </c>
    </row>
    <row r="54" spans="1:25" x14ac:dyDescent="0.2">
      <c r="A54" s="2" t="s">
        <v>1717</v>
      </c>
      <c r="B54" s="2" t="s">
        <v>1718</v>
      </c>
      <c r="C54" s="2" t="s">
        <v>1719</v>
      </c>
      <c r="E54" s="2" t="s">
        <v>8</v>
      </c>
      <c r="F54" s="2" t="s">
        <v>1404</v>
      </c>
      <c r="G54" s="2" t="s">
        <v>1473</v>
      </c>
      <c r="H54" s="2">
        <v>5</v>
      </c>
      <c r="I54" s="2" t="s">
        <v>1474</v>
      </c>
      <c r="J54" s="2" t="s">
        <v>11</v>
      </c>
      <c r="K54" s="2">
        <v>2015</v>
      </c>
      <c r="L54" s="2" t="s">
        <v>1475</v>
      </c>
      <c r="M54" s="2">
        <v>49</v>
      </c>
      <c r="N54" s="2">
        <v>9.6780000000000008</v>
      </c>
      <c r="O54" s="2" t="s">
        <v>13</v>
      </c>
      <c r="P54" s="2">
        <v>0.215</v>
      </c>
      <c r="Q54" s="2" t="s">
        <v>13</v>
      </c>
      <c r="R54" s="2">
        <v>38</v>
      </c>
      <c r="S54" s="2">
        <v>14.03</v>
      </c>
      <c r="T54" s="2" t="s">
        <v>13</v>
      </c>
      <c r="U54" s="2">
        <v>4.6669999999999998</v>
      </c>
      <c r="V54" s="2" t="s">
        <v>13</v>
      </c>
      <c r="W54" s="5" t="str" cm="1">
        <f t="array" ref="W54">_xlfn.TEXTJOIN(", ",TRUE, IF(COUNTIF(G54,"*"&amp;Afferenti!$A$1:'Afferenti'!$A$46&amp;"*"), Afferenti!$A$1:'Afferenti'!$A$46, ""))</f>
        <v>BASTIANONI, PULSELLI</v>
      </c>
      <c r="X54" s="5" t="str" cm="1">
        <f t="array" ref="X54">_xlfn.TEXTJOIN(", ",TRUE, IF(COUNTIF(A54,"*"&amp;Afferenti!$A$1:'Afferenti'!$A$46&amp;"*"), Afferenti!$E$1:'Afferenti'!$E$46, ""))</f>
        <v>1</v>
      </c>
      <c r="Y54" s="5" t="str" cm="1">
        <f t="array" ref="Y54">_xlfn.TEXTJOIN(", ",TRUE, IF(COUNTIF(A54,"*"&amp;Afferenti!$A$1:'Afferenti'!$A$46&amp;"*"), Afferenti!$F$1:'Afferenti'!$F$46, ""))</f>
        <v>0</v>
      </c>
    </row>
    <row r="55" spans="1:25" x14ac:dyDescent="0.2">
      <c r="A55" s="2" t="s">
        <v>1717</v>
      </c>
      <c r="B55" s="2" t="s">
        <v>1718</v>
      </c>
      <c r="C55" s="2" t="s">
        <v>1719</v>
      </c>
      <c r="E55" s="2" t="s">
        <v>8</v>
      </c>
      <c r="F55" s="2" t="s">
        <v>1404</v>
      </c>
      <c r="G55" s="2" t="s">
        <v>1476</v>
      </c>
      <c r="H55" s="2">
        <v>5</v>
      </c>
      <c r="I55" s="2" t="s">
        <v>1477</v>
      </c>
      <c r="J55" s="2" t="s">
        <v>11</v>
      </c>
      <c r="K55" s="2">
        <v>2019</v>
      </c>
      <c r="L55" s="2" t="s">
        <v>413</v>
      </c>
      <c r="M55" s="2">
        <v>31</v>
      </c>
      <c r="N55" s="2">
        <v>6.1210000000000004</v>
      </c>
      <c r="O55" s="2" t="s">
        <v>13</v>
      </c>
      <c r="P55" s="2">
        <v>3.2850000000000001</v>
      </c>
      <c r="Q55" s="2" t="s">
        <v>13</v>
      </c>
      <c r="R55" s="2">
        <v>27</v>
      </c>
      <c r="S55" s="2">
        <v>12.41</v>
      </c>
      <c r="T55" s="2" t="s">
        <v>13</v>
      </c>
      <c r="U55" s="2">
        <v>22.83</v>
      </c>
      <c r="V55" s="2" t="s">
        <v>13</v>
      </c>
      <c r="W55" s="5" t="str" cm="1">
        <f t="array" ref="W55">_xlfn.TEXTJOIN(", ",TRUE, IF(COUNTIF(G55,"*"&amp;Afferenti!$A$1:'Afferenti'!$A$46&amp;"*"), Afferenti!$A$1:'Afferenti'!$A$46, ""))</f>
        <v>BASTIANONI, MARCHETTINI, PULSELLI</v>
      </c>
      <c r="X55" s="5" t="str" cm="1">
        <f t="array" ref="X55">_xlfn.TEXTJOIN(", ",TRUE, IF(COUNTIF(A55,"*"&amp;Afferenti!$A$1:'Afferenti'!$A$46&amp;"*"), Afferenti!$E$1:'Afferenti'!$E$46, ""))</f>
        <v>1</v>
      </c>
      <c r="Y55" s="5" t="str" cm="1">
        <f t="array" ref="Y55">_xlfn.TEXTJOIN(", ",TRUE, IF(COUNTIF(A55,"*"&amp;Afferenti!$A$1:'Afferenti'!$A$46&amp;"*"), Afferenti!$F$1:'Afferenti'!$F$46, ""))</f>
        <v>0</v>
      </c>
    </row>
    <row r="56" spans="1:25" x14ac:dyDescent="0.2">
      <c r="A56" s="2" t="s">
        <v>1717</v>
      </c>
      <c r="B56" s="2" t="s">
        <v>1718</v>
      </c>
      <c r="C56" s="2" t="s">
        <v>1719</v>
      </c>
      <c r="E56" s="2" t="s">
        <v>8</v>
      </c>
      <c r="F56" s="2" t="s">
        <v>1404</v>
      </c>
      <c r="G56" s="2" t="s">
        <v>1752</v>
      </c>
      <c r="H56" s="2">
        <v>5</v>
      </c>
      <c r="I56" s="2" t="s">
        <v>1753</v>
      </c>
      <c r="J56" s="2" t="s">
        <v>11</v>
      </c>
      <c r="K56" s="2">
        <v>2019</v>
      </c>
      <c r="L56" s="2" t="s">
        <v>1409</v>
      </c>
      <c r="M56" s="2">
        <v>22</v>
      </c>
      <c r="N56" s="2">
        <v>16.079000000000001</v>
      </c>
      <c r="O56" s="2" t="s">
        <v>13</v>
      </c>
      <c r="P56" s="2">
        <v>4.4850000000000003</v>
      </c>
      <c r="Q56" s="2" t="s">
        <v>13</v>
      </c>
      <c r="R56" s="2">
        <v>18</v>
      </c>
      <c r="S56" s="2">
        <v>23.86</v>
      </c>
      <c r="T56" s="2" t="s">
        <v>13</v>
      </c>
      <c r="U56" s="2">
        <v>45.094000000000001</v>
      </c>
      <c r="V56" s="2" t="s">
        <v>14</v>
      </c>
      <c r="W56" s="5" t="str" cm="1">
        <f t="array" ref="W56">_xlfn.TEXTJOIN(", ",TRUE, IF(COUNTIF(G56,"*"&amp;Afferenti!$A$1:'Afferenti'!$A$46&amp;"*"), Afferenti!$A$1:'Afferenti'!$A$46, ""))</f>
        <v>BASTIANONI</v>
      </c>
      <c r="X56" s="5" t="str" cm="1">
        <f t="array" ref="X56">_xlfn.TEXTJOIN(", ",TRUE, IF(COUNTIF(A56,"*"&amp;Afferenti!$A$1:'Afferenti'!$A$46&amp;"*"), Afferenti!$E$1:'Afferenti'!$E$46, ""))</f>
        <v>1</v>
      </c>
      <c r="Y56" s="5" t="str" cm="1">
        <f t="array" ref="Y56">_xlfn.TEXTJOIN(", ",TRUE, IF(COUNTIF(A56,"*"&amp;Afferenti!$A$1:'Afferenti'!$A$46&amp;"*"), Afferenti!$F$1:'Afferenti'!$F$46, ""))</f>
        <v>0</v>
      </c>
    </row>
    <row r="57" spans="1:25" x14ac:dyDescent="0.2">
      <c r="A57" s="2" t="s">
        <v>1717</v>
      </c>
      <c r="B57" s="2" t="s">
        <v>1718</v>
      </c>
      <c r="C57" s="2" t="s">
        <v>1719</v>
      </c>
      <c r="E57" s="2" t="s">
        <v>8</v>
      </c>
      <c r="F57" s="2" t="s">
        <v>1404</v>
      </c>
      <c r="G57" s="2" t="s">
        <v>1754</v>
      </c>
      <c r="H57" s="2">
        <v>5</v>
      </c>
      <c r="I57" s="2" t="s">
        <v>1755</v>
      </c>
      <c r="J57" s="2" t="s">
        <v>92</v>
      </c>
      <c r="K57" s="2">
        <v>2018</v>
      </c>
      <c r="M57" s="2">
        <v>0</v>
      </c>
      <c r="N57" s="2">
        <v>91.561000000000007</v>
      </c>
      <c r="O57" s="2" t="s">
        <v>33</v>
      </c>
      <c r="P57" s="2">
        <v>95.26</v>
      </c>
      <c r="Q57" s="2" t="s">
        <v>33</v>
      </c>
      <c r="W57" s="5" t="str" cm="1">
        <f t="array" ref="W57">_xlfn.TEXTJOIN(", ",TRUE, IF(COUNTIF(G57,"*"&amp;Afferenti!$A$1:'Afferenti'!$A$46&amp;"*"), Afferenti!$A$1:'Afferenti'!$A$46, ""))</f>
        <v>BASTIANONI, PULSELLI</v>
      </c>
      <c r="X57" s="5" t="str" cm="1">
        <f t="array" ref="X57">_xlfn.TEXTJOIN(", ",TRUE, IF(COUNTIF(A57,"*"&amp;Afferenti!$A$1:'Afferenti'!$A$46&amp;"*"), Afferenti!$E$1:'Afferenti'!$E$46, ""))</f>
        <v>1</v>
      </c>
      <c r="Y57" s="5" t="str" cm="1">
        <f t="array" ref="Y57">_xlfn.TEXTJOIN(", ",TRUE, IF(COUNTIF(A57,"*"&amp;Afferenti!$A$1:'Afferenti'!$A$46&amp;"*"), Afferenti!$F$1:'Afferenti'!$F$46, ""))</f>
        <v>0</v>
      </c>
    </row>
    <row r="58" spans="1:25" x14ac:dyDescent="0.2">
      <c r="A58" s="2" t="s">
        <v>1717</v>
      </c>
      <c r="B58" s="2" t="s">
        <v>1718</v>
      </c>
      <c r="C58" s="2" t="s">
        <v>1719</v>
      </c>
      <c r="E58" s="2" t="s">
        <v>8</v>
      </c>
      <c r="F58" s="2" t="s">
        <v>1404</v>
      </c>
      <c r="G58" s="2" t="s">
        <v>1756</v>
      </c>
      <c r="H58" s="2">
        <v>5</v>
      </c>
      <c r="I58" s="2" t="s">
        <v>1757</v>
      </c>
      <c r="J58" s="2" t="s">
        <v>109</v>
      </c>
      <c r="K58" s="2">
        <v>2017</v>
      </c>
      <c r="W58" s="5" t="str" cm="1">
        <f t="array" ref="W58">_xlfn.TEXTJOIN(", ",TRUE, IF(COUNTIF(G58,"*"&amp;Afferenti!$A$1:'Afferenti'!$A$46&amp;"*"), Afferenti!$A$1:'Afferenti'!$A$46, ""))</f>
        <v>BASTIANONI</v>
      </c>
      <c r="X58" s="5" t="str" cm="1">
        <f t="array" ref="X58">_xlfn.TEXTJOIN(", ",TRUE, IF(COUNTIF(A58,"*"&amp;Afferenti!$A$1:'Afferenti'!$A$46&amp;"*"), Afferenti!$E$1:'Afferenti'!$E$46, ""))</f>
        <v>1</v>
      </c>
      <c r="Y58" s="5" t="str" cm="1">
        <f t="array" ref="Y58">_xlfn.TEXTJOIN(", ",TRUE, IF(COUNTIF(A58,"*"&amp;Afferenti!$A$1:'Afferenti'!$A$46&amp;"*"), Afferenti!$F$1:'Afferenti'!$F$46, ""))</f>
        <v>0</v>
      </c>
    </row>
    <row r="59" spans="1:25" x14ac:dyDescent="0.2">
      <c r="A59" s="2" t="s">
        <v>1717</v>
      </c>
      <c r="B59" s="2" t="s">
        <v>1718</v>
      </c>
      <c r="C59" s="2" t="s">
        <v>1719</v>
      </c>
      <c r="E59" s="2" t="s">
        <v>8</v>
      </c>
      <c r="F59" s="2" t="s">
        <v>1404</v>
      </c>
      <c r="G59" s="2" t="s">
        <v>1480</v>
      </c>
      <c r="H59" s="2">
        <v>6</v>
      </c>
      <c r="I59" s="2" t="s">
        <v>1481</v>
      </c>
      <c r="J59" s="2" t="s">
        <v>92</v>
      </c>
      <c r="K59" s="2">
        <v>2016</v>
      </c>
      <c r="W59" s="5" t="str" cm="1">
        <f t="array" ref="W59">_xlfn.TEXTJOIN(", ",TRUE, IF(COUNTIF(G59,"*"&amp;Afferenti!$A$1:'Afferenti'!$A$46&amp;"*"), Afferenti!$A$1:'Afferenti'!$A$46, ""))</f>
        <v>BASTIANONI, PULSELLI</v>
      </c>
      <c r="X59" s="5" t="str" cm="1">
        <f t="array" ref="X59">_xlfn.TEXTJOIN(", ",TRUE, IF(COUNTIF(A59,"*"&amp;Afferenti!$A$1:'Afferenti'!$A$46&amp;"*"), Afferenti!$E$1:'Afferenti'!$E$46, ""))</f>
        <v>1</v>
      </c>
      <c r="Y59" s="5" t="str" cm="1">
        <f t="array" ref="Y59">_xlfn.TEXTJOIN(", ",TRUE, IF(COUNTIF(A59,"*"&amp;Afferenti!$A$1:'Afferenti'!$A$46&amp;"*"), Afferenti!$F$1:'Afferenti'!$F$46, ""))</f>
        <v>0</v>
      </c>
    </row>
    <row r="60" spans="1:25" x14ac:dyDescent="0.2">
      <c r="A60" s="2" t="s">
        <v>1717</v>
      </c>
      <c r="B60" s="2" t="s">
        <v>1718</v>
      </c>
      <c r="C60" s="2" t="s">
        <v>1719</v>
      </c>
      <c r="E60" s="2" t="s">
        <v>8</v>
      </c>
      <c r="F60" s="2" t="s">
        <v>1404</v>
      </c>
      <c r="G60" s="2" t="s">
        <v>1482</v>
      </c>
      <c r="H60" s="2">
        <v>5</v>
      </c>
      <c r="I60" s="2" t="s">
        <v>1483</v>
      </c>
      <c r="J60" s="2" t="s">
        <v>11</v>
      </c>
      <c r="K60" s="2">
        <v>2016</v>
      </c>
      <c r="L60" s="2" t="s">
        <v>1484</v>
      </c>
      <c r="M60" s="2">
        <v>148</v>
      </c>
      <c r="N60" s="2">
        <v>24.564</v>
      </c>
      <c r="O60" s="2" t="s">
        <v>13</v>
      </c>
      <c r="P60" s="2">
        <v>10.351000000000001</v>
      </c>
      <c r="Q60" s="2" t="s">
        <v>13</v>
      </c>
      <c r="R60" s="2">
        <v>113</v>
      </c>
      <c r="S60" s="2">
        <v>24.41</v>
      </c>
      <c r="T60" s="2" t="s">
        <v>13</v>
      </c>
      <c r="W60" s="5" t="str" cm="1">
        <f t="array" ref="W60">_xlfn.TEXTJOIN(", ",TRUE, IF(COUNTIF(G60,"*"&amp;Afferenti!$A$1:'Afferenti'!$A$46&amp;"*"), Afferenti!$A$1:'Afferenti'!$A$46, ""))</f>
        <v>BASTIANONI, MARCHETTINI, PULSELLI</v>
      </c>
      <c r="X60" s="5" t="str" cm="1">
        <f t="array" ref="X60">_xlfn.TEXTJOIN(", ",TRUE, IF(COUNTIF(A60,"*"&amp;Afferenti!$A$1:'Afferenti'!$A$46&amp;"*"), Afferenti!$E$1:'Afferenti'!$E$46, ""))</f>
        <v>1</v>
      </c>
      <c r="Y60" s="5" t="str" cm="1">
        <f t="array" ref="Y60">_xlfn.TEXTJOIN(", ",TRUE, IF(COUNTIF(A60,"*"&amp;Afferenti!$A$1:'Afferenti'!$A$46&amp;"*"), Afferenti!$F$1:'Afferenti'!$F$46, ""))</f>
        <v>0</v>
      </c>
    </row>
    <row r="61" spans="1:25" x14ac:dyDescent="0.2">
      <c r="A61" s="2" t="s">
        <v>1717</v>
      </c>
      <c r="B61" s="2" t="s">
        <v>1718</v>
      </c>
      <c r="C61" s="2" t="s">
        <v>1719</v>
      </c>
      <c r="E61" s="2" t="s">
        <v>8</v>
      </c>
      <c r="F61" s="2" t="s">
        <v>1404</v>
      </c>
      <c r="G61" s="2" t="s">
        <v>1487</v>
      </c>
      <c r="H61" s="2">
        <v>7</v>
      </c>
      <c r="I61" s="2" t="s">
        <v>1488</v>
      </c>
      <c r="J61" s="2" t="s">
        <v>109</v>
      </c>
      <c r="K61" s="2">
        <v>2018</v>
      </c>
      <c r="W61" s="5" t="str" cm="1">
        <f t="array" ref="W61">_xlfn.TEXTJOIN(", ",TRUE, IF(COUNTIF(G61,"*"&amp;Afferenti!$A$1:'Afferenti'!$A$46&amp;"*"), Afferenti!$A$1:'Afferenti'!$A$46, ""))</f>
        <v>BASTIANONI, PULSELLI</v>
      </c>
      <c r="X61" s="5" t="str" cm="1">
        <f t="array" ref="X61">_xlfn.TEXTJOIN(", ",TRUE, IF(COUNTIF(A61,"*"&amp;Afferenti!$A$1:'Afferenti'!$A$46&amp;"*"), Afferenti!$E$1:'Afferenti'!$E$46, ""))</f>
        <v>1</v>
      </c>
      <c r="Y61" s="5" t="str" cm="1">
        <f t="array" ref="Y61">_xlfn.TEXTJOIN(", ",TRUE, IF(COUNTIF(A61,"*"&amp;Afferenti!$A$1:'Afferenti'!$A$46&amp;"*"), Afferenti!$F$1:'Afferenti'!$F$46, ""))</f>
        <v>0</v>
      </c>
    </row>
    <row r="62" spans="1:25" x14ac:dyDescent="0.2">
      <c r="A62" s="2" t="s">
        <v>1717</v>
      </c>
      <c r="B62" s="2" t="s">
        <v>1718</v>
      </c>
      <c r="C62" s="2" t="s">
        <v>1719</v>
      </c>
      <c r="E62" s="2" t="s">
        <v>8</v>
      </c>
      <c r="F62" s="2" t="s">
        <v>1404</v>
      </c>
      <c r="G62" s="2" t="s">
        <v>1489</v>
      </c>
      <c r="H62" s="2">
        <v>8</v>
      </c>
      <c r="I62" s="2" t="s">
        <v>1490</v>
      </c>
      <c r="J62" s="2" t="s">
        <v>11</v>
      </c>
      <c r="K62" s="2">
        <v>2018</v>
      </c>
      <c r="L62" s="2" t="s">
        <v>413</v>
      </c>
      <c r="M62" s="2">
        <v>82</v>
      </c>
      <c r="N62" s="2">
        <v>1.411</v>
      </c>
      <c r="O62" s="2" t="s">
        <v>13</v>
      </c>
      <c r="P62" s="2">
        <v>3.0840000000000001</v>
      </c>
      <c r="Q62" s="2" t="s">
        <v>13</v>
      </c>
      <c r="R62" s="2">
        <v>74</v>
      </c>
      <c r="S62" s="2">
        <v>2.71</v>
      </c>
      <c r="T62" s="2" t="s">
        <v>13</v>
      </c>
      <c r="U62" s="2">
        <v>17.729084</v>
      </c>
      <c r="V62" s="2" t="s">
        <v>13</v>
      </c>
      <c r="W62" s="5" t="str" cm="1">
        <f t="array" ref="W62">_xlfn.TEXTJOIN(", ",TRUE, IF(COUNTIF(G62,"*"&amp;Afferenti!$A$1:'Afferenti'!$A$46&amp;"*"), Afferenti!$A$1:'Afferenti'!$A$46, ""))</f>
        <v>BASTIANONI, PULSELLI</v>
      </c>
      <c r="X62" s="5" t="str" cm="1">
        <f t="array" ref="X62">_xlfn.TEXTJOIN(", ",TRUE, IF(COUNTIF(A62,"*"&amp;Afferenti!$A$1:'Afferenti'!$A$46&amp;"*"), Afferenti!$E$1:'Afferenti'!$E$46, ""))</f>
        <v>1</v>
      </c>
      <c r="Y62" s="5" t="str" cm="1">
        <f t="array" ref="Y62">_xlfn.TEXTJOIN(", ",TRUE, IF(COUNTIF(A62,"*"&amp;Afferenti!$A$1:'Afferenti'!$A$46&amp;"*"), Afferenti!$F$1:'Afferenti'!$F$46, ""))</f>
        <v>0</v>
      </c>
    </row>
    <row r="63" spans="1:25" x14ac:dyDescent="0.2">
      <c r="A63" s="2" t="s">
        <v>1758</v>
      </c>
      <c r="B63" s="2" t="s">
        <v>1027</v>
      </c>
      <c r="C63" s="2" t="s">
        <v>1759</v>
      </c>
      <c r="E63" s="2" t="s">
        <v>69</v>
      </c>
      <c r="F63" s="2" t="s">
        <v>590</v>
      </c>
      <c r="G63" s="2" t="s">
        <v>1760</v>
      </c>
      <c r="H63" s="2">
        <v>1</v>
      </c>
      <c r="I63" s="2" t="s">
        <v>1761</v>
      </c>
      <c r="J63" s="2" t="s">
        <v>11</v>
      </c>
      <c r="K63" s="2">
        <v>2016</v>
      </c>
      <c r="L63" s="2" t="s">
        <v>1762</v>
      </c>
      <c r="M63" s="2">
        <v>5</v>
      </c>
      <c r="N63" s="2">
        <v>66.233999999999995</v>
      </c>
      <c r="O63" s="2" t="s">
        <v>26</v>
      </c>
      <c r="P63" s="2">
        <v>55.155999999999999</v>
      </c>
      <c r="Q63" s="2" t="s">
        <v>26</v>
      </c>
      <c r="R63" s="2">
        <v>5</v>
      </c>
      <c r="S63" s="2">
        <v>72.84</v>
      </c>
      <c r="T63" s="2" t="s">
        <v>26</v>
      </c>
      <c r="U63" s="2">
        <v>66.417910000000006</v>
      </c>
      <c r="V63" s="2" t="s">
        <v>26</v>
      </c>
      <c r="W63" s="5" t="str" cm="1">
        <f t="array" ref="W63">_xlfn.TEXTJOIN(", ",TRUE, IF(COUNTIF(G63,"*"&amp;Afferenti!$A$1:'Afferenti'!$A$46&amp;"*"), Afferenti!$A$1:'Afferenti'!$A$46, ""))</f>
        <v>BEVILACQUA</v>
      </c>
      <c r="X63" s="5" t="str" cm="1">
        <f t="array" ref="X63">_xlfn.TEXTJOIN(", ",TRUE, IF(COUNTIF(A63,"*"&amp;Afferenti!$A$1:'Afferenti'!$A$46&amp;"*"), Afferenti!$E$1:'Afferenti'!$E$46, ""))</f>
        <v>1</v>
      </c>
      <c r="Y63" s="5" t="str" cm="1">
        <f t="array" ref="Y63">_xlfn.TEXTJOIN(", ",TRUE, IF(COUNTIF(A63,"*"&amp;Afferenti!$A$1:'Afferenti'!$A$46&amp;"*"), Afferenti!$F$1:'Afferenti'!$F$46, ""))</f>
        <v>0</v>
      </c>
    </row>
    <row r="64" spans="1:25" x14ac:dyDescent="0.2">
      <c r="A64" s="2" t="s">
        <v>1758</v>
      </c>
      <c r="B64" s="2" t="s">
        <v>1027</v>
      </c>
      <c r="C64" s="2" t="s">
        <v>1759</v>
      </c>
      <c r="E64" s="2" t="s">
        <v>69</v>
      </c>
      <c r="F64" s="2" t="s">
        <v>590</v>
      </c>
      <c r="G64" s="2" t="s">
        <v>1760</v>
      </c>
      <c r="H64" s="2">
        <v>1</v>
      </c>
      <c r="I64" s="2" t="s">
        <v>1763</v>
      </c>
      <c r="J64" s="2" t="s">
        <v>11</v>
      </c>
      <c r="K64" s="2">
        <v>2018</v>
      </c>
      <c r="L64" s="2" t="s">
        <v>1764</v>
      </c>
      <c r="M64" s="2">
        <v>3</v>
      </c>
      <c r="N64" s="2">
        <v>74.278999999999996</v>
      </c>
      <c r="O64" s="2" t="s">
        <v>26</v>
      </c>
      <c r="P64" s="2">
        <v>26.408000000000001</v>
      </c>
      <c r="Q64" s="2" t="s">
        <v>14</v>
      </c>
      <c r="R64" s="2">
        <v>3</v>
      </c>
      <c r="S64" s="2">
        <v>76.41</v>
      </c>
      <c r="T64" s="2" t="s">
        <v>33</v>
      </c>
      <c r="U64" s="2">
        <v>28.947368999999998</v>
      </c>
      <c r="V64" s="2" t="s">
        <v>14</v>
      </c>
      <c r="W64" s="5" t="str" cm="1">
        <f t="array" ref="W64">_xlfn.TEXTJOIN(", ",TRUE, IF(COUNTIF(G64,"*"&amp;Afferenti!$A$1:'Afferenti'!$A$46&amp;"*"), Afferenti!$A$1:'Afferenti'!$A$46, ""))</f>
        <v>BEVILACQUA</v>
      </c>
      <c r="X64" s="5" t="str" cm="1">
        <f t="array" ref="X64">_xlfn.TEXTJOIN(", ",TRUE, IF(COUNTIF(A64,"*"&amp;Afferenti!$A$1:'Afferenti'!$A$46&amp;"*"), Afferenti!$E$1:'Afferenti'!$E$46, ""))</f>
        <v>1</v>
      </c>
      <c r="Y64" s="5" t="str" cm="1">
        <f t="array" ref="Y64">_xlfn.TEXTJOIN(", ",TRUE, IF(COUNTIF(A64,"*"&amp;Afferenti!$A$1:'Afferenti'!$A$46&amp;"*"), Afferenti!$F$1:'Afferenti'!$F$46, ""))</f>
        <v>0</v>
      </c>
    </row>
    <row r="65" spans="1:25" x14ac:dyDescent="0.2">
      <c r="A65" s="2" t="s">
        <v>1758</v>
      </c>
      <c r="B65" s="2" t="s">
        <v>1027</v>
      </c>
      <c r="C65" s="2" t="s">
        <v>1759</v>
      </c>
      <c r="E65" s="2" t="s">
        <v>69</v>
      </c>
      <c r="F65" s="2" t="s">
        <v>590</v>
      </c>
      <c r="G65" s="2" t="s">
        <v>1760</v>
      </c>
      <c r="H65" s="2">
        <v>1</v>
      </c>
      <c r="I65" s="2" t="s">
        <v>1765</v>
      </c>
      <c r="J65" s="2" t="s">
        <v>11</v>
      </c>
      <c r="K65" s="2">
        <v>2016</v>
      </c>
      <c r="L65" s="2" t="s">
        <v>1766</v>
      </c>
      <c r="M65" s="2">
        <v>19</v>
      </c>
      <c r="N65" s="2">
        <v>29.338999999999999</v>
      </c>
      <c r="O65" s="2" t="s">
        <v>14</v>
      </c>
      <c r="R65" s="2">
        <v>18</v>
      </c>
      <c r="S65" s="2">
        <v>36.700000000000003</v>
      </c>
      <c r="T65" s="2" t="s">
        <v>14</v>
      </c>
      <c r="W65" s="5" t="str" cm="1">
        <f t="array" ref="W65">_xlfn.TEXTJOIN(", ",TRUE, IF(COUNTIF(G65,"*"&amp;Afferenti!$A$1:'Afferenti'!$A$46&amp;"*"), Afferenti!$A$1:'Afferenti'!$A$46, ""))</f>
        <v>BEVILACQUA</v>
      </c>
      <c r="X65" s="5" t="str" cm="1">
        <f t="array" ref="X65">_xlfn.TEXTJOIN(", ",TRUE, IF(COUNTIF(A65,"*"&amp;Afferenti!$A$1:'Afferenti'!$A$46&amp;"*"), Afferenti!$E$1:'Afferenti'!$E$46, ""))</f>
        <v>1</v>
      </c>
      <c r="Y65" s="5" t="str" cm="1">
        <f t="array" ref="Y65">_xlfn.TEXTJOIN(", ",TRUE, IF(COUNTIF(A65,"*"&amp;Afferenti!$A$1:'Afferenti'!$A$46&amp;"*"), Afferenti!$F$1:'Afferenti'!$F$46, ""))</f>
        <v>0</v>
      </c>
    </row>
    <row r="66" spans="1:25" x14ac:dyDescent="0.2">
      <c r="A66" s="2" t="s">
        <v>1758</v>
      </c>
      <c r="B66" s="2" t="s">
        <v>1027</v>
      </c>
      <c r="C66" s="2" t="s">
        <v>1759</v>
      </c>
      <c r="E66" s="2" t="s">
        <v>69</v>
      </c>
      <c r="F66" s="2" t="s">
        <v>590</v>
      </c>
      <c r="G66" s="2" t="s">
        <v>1760</v>
      </c>
      <c r="H66" s="2">
        <v>1</v>
      </c>
      <c r="I66" s="2" t="s">
        <v>1767</v>
      </c>
      <c r="J66" s="2" t="s">
        <v>11</v>
      </c>
      <c r="K66" s="2">
        <v>2019</v>
      </c>
      <c r="L66" s="2" t="s">
        <v>253</v>
      </c>
      <c r="M66" s="2">
        <v>3</v>
      </c>
      <c r="N66" s="2">
        <v>71.715999999999994</v>
      </c>
      <c r="O66" s="2" t="s">
        <v>26</v>
      </c>
      <c r="P66" s="2">
        <v>8.9280000000000008</v>
      </c>
      <c r="Q66" s="2" t="s">
        <v>13</v>
      </c>
      <c r="R66" s="2">
        <v>3</v>
      </c>
      <c r="S66" s="2">
        <v>67.41</v>
      </c>
      <c r="T66" s="2" t="s">
        <v>26</v>
      </c>
      <c r="U66" s="2">
        <v>6.4710000000000001</v>
      </c>
      <c r="V66" s="2" t="s">
        <v>13</v>
      </c>
      <c r="W66" s="5" t="str" cm="1">
        <f t="array" ref="W66">_xlfn.TEXTJOIN(", ",TRUE, IF(COUNTIF(G66,"*"&amp;Afferenti!$A$1:'Afferenti'!$A$46&amp;"*"), Afferenti!$A$1:'Afferenti'!$A$46, ""))</f>
        <v>BEVILACQUA</v>
      </c>
      <c r="X66" s="5" t="str" cm="1">
        <f t="array" ref="X66">_xlfn.TEXTJOIN(", ",TRUE, IF(COUNTIF(A66,"*"&amp;Afferenti!$A$1:'Afferenti'!$A$46&amp;"*"), Afferenti!$E$1:'Afferenti'!$E$46, ""))</f>
        <v>1</v>
      </c>
      <c r="Y66" s="5" t="str" cm="1">
        <f t="array" ref="Y66">_xlfn.TEXTJOIN(", ",TRUE, IF(COUNTIF(A66,"*"&amp;Afferenti!$A$1:'Afferenti'!$A$46&amp;"*"), Afferenti!$F$1:'Afferenti'!$F$46, ""))</f>
        <v>0</v>
      </c>
    </row>
    <row r="67" spans="1:25" x14ac:dyDescent="0.2">
      <c r="A67" s="2" t="s">
        <v>1758</v>
      </c>
      <c r="B67" s="2" t="s">
        <v>1027</v>
      </c>
      <c r="C67" s="2" t="s">
        <v>1759</v>
      </c>
      <c r="E67" s="2" t="s">
        <v>69</v>
      </c>
      <c r="F67" s="2" t="s">
        <v>590</v>
      </c>
      <c r="G67" s="2" t="s">
        <v>1768</v>
      </c>
      <c r="H67" s="2">
        <v>3</v>
      </c>
      <c r="I67" s="2" t="s">
        <v>1769</v>
      </c>
      <c r="J67" s="2" t="s">
        <v>11</v>
      </c>
      <c r="K67" s="2">
        <v>2016</v>
      </c>
      <c r="L67" s="2" t="s">
        <v>1709</v>
      </c>
      <c r="M67" s="2">
        <v>8</v>
      </c>
      <c r="N67" s="2">
        <v>52.335999999999999</v>
      </c>
      <c r="O67" s="2" t="s">
        <v>26</v>
      </c>
      <c r="R67" s="2">
        <v>8</v>
      </c>
      <c r="S67" s="2">
        <v>58.87</v>
      </c>
      <c r="T67" s="2" t="s">
        <v>26</v>
      </c>
      <c r="W67" s="5" t="str" cm="1">
        <f t="array" ref="W67">_xlfn.TEXTJOIN(", ",TRUE, IF(COUNTIF(G67,"*"&amp;Afferenti!$A$1:'Afferenti'!$A$46&amp;"*"), Afferenti!$A$1:'Afferenti'!$A$46, ""))</f>
        <v>BEVILACQUA, BIANCALANA</v>
      </c>
      <c r="X67" s="5" t="str" cm="1">
        <f t="array" ref="X67">_xlfn.TEXTJOIN(", ",TRUE, IF(COUNTIF(A67,"*"&amp;Afferenti!$A$1:'Afferenti'!$A$46&amp;"*"), Afferenti!$E$1:'Afferenti'!$E$46, ""))</f>
        <v>1</v>
      </c>
      <c r="Y67" s="5" t="str" cm="1">
        <f t="array" ref="Y67">_xlfn.TEXTJOIN(", ",TRUE, IF(COUNTIF(A67,"*"&amp;Afferenti!$A$1:'Afferenti'!$A$46&amp;"*"), Afferenti!$F$1:'Afferenti'!$F$46, ""))</f>
        <v>0</v>
      </c>
    </row>
    <row r="68" spans="1:25" x14ac:dyDescent="0.2">
      <c r="A68" s="2" t="s">
        <v>1758</v>
      </c>
      <c r="B68" s="2" t="s">
        <v>1027</v>
      </c>
      <c r="C68" s="2" t="s">
        <v>1759</v>
      </c>
      <c r="E68" s="2" t="s">
        <v>69</v>
      </c>
      <c r="F68" s="2" t="s">
        <v>590</v>
      </c>
      <c r="G68" s="2" t="s">
        <v>1770</v>
      </c>
      <c r="H68" s="2">
        <v>4</v>
      </c>
      <c r="I68" s="2" t="s">
        <v>1771</v>
      </c>
      <c r="J68" s="2" t="s">
        <v>11</v>
      </c>
      <c r="K68" s="2">
        <v>2016</v>
      </c>
      <c r="L68" s="2" t="s">
        <v>1772</v>
      </c>
      <c r="M68" s="2">
        <v>44</v>
      </c>
      <c r="N68" s="2">
        <v>11.103999999999999</v>
      </c>
      <c r="O68" s="2" t="s">
        <v>13</v>
      </c>
      <c r="P68" s="2">
        <v>36.999000000000002</v>
      </c>
      <c r="Q68" s="2" t="s">
        <v>14</v>
      </c>
      <c r="R68" s="2">
        <v>36</v>
      </c>
      <c r="S68" s="2">
        <v>11.09</v>
      </c>
      <c r="T68" s="2" t="s">
        <v>13</v>
      </c>
      <c r="U68" s="2">
        <v>49.662163</v>
      </c>
      <c r="V68" s="2" t="s">
        <v>14</v>
      </c>
      <c r="W68" s="5" t="str" cm="1">
        <f t="array" ref="W68">_xlfn.TEXTJOIN(", ",TRUE, IF(COUNTIF(G68,"*"&amp;Afferenti!$A$1:'Afferenti'!$A$46&amp;"*"), Afferenti!$A$1:'Afferenti'!$A$46, ""))</f>
        <v>BEVILACQUA, BIANCALANA</v>
      </c>
      <c r="X68" s="5" t="str" cm="1">
        <f t="array" ref="X68">_xlfn.TEXTJOIN(", ",TRUE, IF(COUNTIF(A68,"*"&amp;Afferenti!$A$1:'Afferenti'!$A$46&amp;"*"), Afferenti!$E$1:'Afferenti'!$E$46, ""))</f>
        <v>1</v>
      </c>
      <c r="Y68" s="5" t="str" cm="1">
        <f t="array" ref="Y68">_xlfn.TEXTJOIN(", ",TRUE, IF(COUNTIF(A68,"*"&amp;Afferenti!$A$1:'Afferenti'!$A$46&amp;"*"), Afferenti!$F$1:'Afferenti'!$F$46, ""))</f>
        <v>0</v>
      </c>
    </row>
    <row r="69" spans="1:25" x14ac:dyDescent="0.2">
      <c r="A69" s="2" t="s">
        <v>1758</v>
      </c>
      <c r="B69" s="2" t="s">
        <v>1027</v>
      </c>
      <c r="C69" s="2" t="s">
        <v>1759</v>
      </c>
      <c r="E69" s="2" t="s">
        <v>69</v>
      </c>
      <c r="F69" s="2" t="s">
        <v>590</v>
      </c>
      <c r="G69" s="2" t="s">
        <v>2066</v>
      </c>
      <c r="H69" s="2">
        <v>4</v>
      </c>
      <c r="I69" s="2" t="s">
        <v>1774</v>
      </c>
      <c r="J69" s="2" t="s">
        <v>11</v>
      </c>
      <c r="K69" s="2">
        <v>2016</v>
      </c>
      <c r="L69" s="2" t="s">
        <v>1775</v>
      </c>
      <c r="M69" s="2">
        <v>26</v>
      </c>
      <c r="N69" s="2">
        <v>16.707000000000001</v>
      </c>
      <c r="O69" s="2" t="s">
        <v>13</v>
      </c>
      <c r="P69" s="2">
        <v>21.346</v>
      </c>
      <c r="Q69" s="2" t="s">
        <v>13</v>
      </c>
      <c r="R69" s="2">
        <v>26</v>
      </c>
      <c r="S69" s="2">
        <v>10.96</v>
      </c>
      <c r="T69" s="2" t="s">
        <v>13</v>
      </c>
      <c r="U69" s="2">
        <v>29.761906</v>
      </c>
      <c r="V69" s="2" t="s">
        <v>14</v>
      </c>
      <c r="W69" s="5" t="str" cm="1">
        <f t="array" ref="W69">_xlfn.TEXTJOIN(", ",TRUE, IF(COUNTIF(G69,"*"&amp;Afferenti!$A$1:'Afferenti'!$A$46&amp;"*"), Afferenti!$A$1:'Afferenti'!$A$46, ""))</f>
        <v>BEVILACQUA, BIANCALANA</v>
      </c>
      <c r="X69" s="5" t="str" cm="1">
        <f t="array" ref="X69">_xlfn.TEXTJOIN(", ",TRUE, IF(COUNTIF(A69,"*"&amp;Afferenti!$A$1:'Afferenti'!$A$46&amp;"*"), Afferenti!$E$1:'Afferenti'!$E$46, ""))</f>
        <v>1</v>
      </c>
      <c r="Y69" s="5" t="str" cm="1">
        <f t="array" ref="Y69">_xlfn.TEXTJOIN(", ",TRUE, IF(COUNTIF(A69,"*"&amp;Afferenti!$A$1:'Afferenti'!$A$46&amp;"*"), Afferenti!$F$1:'Afferenti'!$F$46, ""))</f>
        <v>0</v>
      </c>
    </row>
    <row r="70" spans="1:25" x14ac:dyDescent="0.2">
      <c r="A70" s="2" t="s">
        <v>1758</v>
      </c>
      <c r="B70" s="2" t="s">
        <v>1027</v>
      </c>
      <c r="C70" s="2" t="s">
        <v>1759</v>
      </c>
      <c r="E70" s="2" t="s">
        <v>69</v>
      </c>
      <c r="F70" s="2" t="s">
        <v>590</v>
      </c>
      <c r="G70" s="2" t="s">
        <v>1776</v>
      </c>
      <c r="H70" s="2">
        <v>4</v>
      </c>
      <c r="I70" s="2" t="s">
        <v>1777</v>
      </c>
      <c r="J70" s="2" t="s">
        <v>11</v>
      </c>
      <c r="K70" s="2">
        <v>2019</v>
      </c>
      <c r="L70" s="2" t="s">
        <v>1778</v>
      </c>
      <c r="M70" s="2">
        <v>10</v>
      </c>
      <c r="N70" s="2">
        <v>36.776000000000003</v>
      </c>
      <c r="O70" s="2" t="s">
        <v>14</v>
      </c>
      <c r="P70" s="2">
        <v>8.5589999999999993</v>
      </c>
      <c r="Q70" s="2" t="s">
        <v>13</v>
      </c>
      <c r="R70" s="2">
        <v>11</v>
      </c>
      <c r="S70" s="2">
        <v>45.3</v>
      </c>
      <c r="T70" s="2" t="s">
        <v>14</v>
      </c>
      <c r="U70" s="2">
        <v>23.547999999999998</v>
      </c>
      <c r="V70" s="2" t="s">
        <v>13</v>
      </c>
      <c r="W70" s="5" t="str" cm="1">
        <f t="array" ref="W70">_xlfn.TEXTJOIN(", ",TRUE, IF(COUNTIF(G70,"*"&amp;Afferenti!$A$1:'Afferenti'!$A$46&amp;"*"), Afferenti!$A$1:'Afferenti'!$A$46, ""))</f>
        <v>BEVILACQUA, BIANCALANA</v>
      </c>
      <c r="X70" s="5" t="str" cm="1">
        <f t="array" ref="X70">_xlfn.TEXTJOIN(", ",TRUE, IF(COUNTIF(A70,"*"&amp;Afferenti!$A$1:'Afferenti'!$A$46&amp;"*"), Afferenti!$E$1:'Afferenti'!$E$46, ""))</f>
        <v>1</v>
      </c>
      <c r="Y70" s="5" t="str" cm="1">
        <f t="array" ref="Y70">_xlfn.TEXTJOIN(", ",TRUE, IF(COUNTIF(A70,"*"&amp;Afferenti!$A$1:'Afferenti'!$A$46&amp;"*"), Afferenti!$F$1:'Afferenti'!$F$46, ""))</f>
        <v>0</v>
      </c>
    </row>
    <row r="71" spans="1:25" x14ac:dyDescent="0.2">
      <c r="A71" s="2" t="s">
        <v>1758</v>
      </c>
      <c r="B71" s="2" t="s">
        <v>1027</v>
      </c>
      <c r="C71" s="2" t="s">
        <v>1759</v>
      </c>
      <c r="E71" s="2" t="s">
        <v>69</v>
      </c>
      <c r="F71" s="2" t="s">
        <v>590</v>
      </c>
      <c r="G71" s="2" t="s">
        <v>1776</v>
      </c>
      <c r="H71" s="2">
        <v>4</v>
      </c>
      <c r="I71" s="2" t="s">
        <v>1779</v>
      </c>
      <c r="J71" s="2" t="s">
        <v>11</v>
      </c>
      <c r="K71" s="2">
        <v>2019</v>
      </c>
      <c r="L71" s="2" t="s">
        <v>1780</v>
      </c>
      <c r="M71" s="2">
        <v>18</v>
      </c>
      <c r="N71" s="2">
        <v>28.780999999999999</v>
      </c>
      <c r="O71" s="2" t="s">
        <v>14</v>
      </c>
      <c r="P71" s="2">
        <v>20.276</v>
      </c>
      <c r="Q71" s="2" t="s">
        <v>13</v>
      </c>
      <c r="R71" s="2">
        <v>18</v>
      </c>
      <c r="S71" s="2">
        <v>27.5</v>
      </c>
      <c r="T71" s="2" t="s">
        <v>14</v>
      </c>
      <c r="U71" s="2">
        <v>20.323</v>
      </c>
      <c r="V71" s="2" t="s">
        <v>13</v>
      </c>
      <c r="W71" s="5" t="str" cm="1">
        <f t="array" ref="W71">_xlfn.TEXTJOIN(", ",TRUE, IF(COUNTIF(G71,"*"&amp;Afferenti!$A$1:'Afferenti'!$A$46&amp;"*"), Afferenti!$A$1:'Afferenti'!$A$46, ""))</f>
        <v>BEVILACQUA, BIANCALANA</v>
      </c>
      <c r="X71" s="5" t="str" cm="1">
        <f t="array" ref="X71">_xlfn.TEXTJOIN(", ",TRUE, IF(COUNTIF(A71,"*"&amp;Afferenti!$A$1:'Afferenti'!$A$46&amp;"*"), Afferenti!$E$1:'Afferenti'!$E$46, ""))</f>
        <v>1</v>
      </c>
      <c r="Y71" s="5" t="str" cm="1">
        <f t="array" ref="Y71">_xlfn.TEXTJOIN(", ",TRUE, IF(COUNTIF(A71,"*"&amp;Afferenti!$A$1:'Afferenti'!$A$46&amp;"*"), Afferenti!$F$1:'Afferenti'!$F$46, ""))</f>
        <v>0</v>
      </c>
    </row>
    <row r="72" spans="1:25" x14ac:dyDescent="0.2">
      <c r="A72" s="2" t="s">
        <v>1758</v>
      </c>
      <c r="B72" s="2" t="s">
        <v>1027</v>
      </c>
      <c r="C72" s="2" t="s">
        <v>1759</v>
      </c>
      <c r="E72" s="2" t="s">
        <v>69</v>
      </c>
      <c r="F72" s="2" t="s">
        <v>590</v>
      </c>
      <c r="G72" s="2" t="s">
        <v>1776</v>
      </c>
      <c r="H72" s="2">
        <v>4</v>
      </c>
      <c r="I72" s="2" t="s">
        <v>1781</v>
      </c>
      <c r="J72" s="2" t="s">
        <v>11</v>
      </c>
      <c r="K72" s="2">
        <v>2019</v>
      </c>
      <c r="L72" s="2" t="s">
        <v>1780</v>
      </c>
      <c r="M72" s="2">
        <v>10</v>
      </c>
      <c r="N72" s="2">
        <v>43.686</v>
      </c>
      <c r="O72" s="2" t="s">
        <v>14</v>
      </c>
      <c r="P72" s="2">
        <v>20.276</v>
      </c>
      <c r="Q72" s="2" t="s">
        <v>13</v>
      </c>
      <c r="R72" s="2">
        <v>11</v>
      </c>
      <c r="S72" s="2">
        <v>45.3</v>
      </c>
      <c r="T72" s="2" t="s">
        <v>14</v>
      </c>
      <c r="U72" s="2">
        <v>20.323</v>
      </c>
      <c r="V72" s="2" t="s">
        <v>13</v>
      </c>
      <c r="W72" s="5" t="str" cm="1">
        <f t="array" ref="W72">_xlfn.TEXTJOIN(", ",TRUE, IF(COUNTIF(G72,"*"&amp;Afferenti!$A$1:'Afferenti'!$A$46&amp;"*"), Afferenti!$A$1:'Afferenti'!$A$46, ""))</f>
        <v>BEVILACQUA, BIANCALANA</v>
      </c>
      <c r="X72" s="5" t="str" cm="1">
        <f t="array" ref="X72">_xlfn.TEXTJOIN(", ",TRUE, IF(COUNTIF(A72,"*"&amp;Afferenti!$A$1:'Afferenti'!$A$46&amp;"*"), Afferenti!$E$1:'Afferenti'!$E$46, ""))</f>
        <v>1</v>
      </c>
      <c r="Y72" s="5" t="str" cm="1">
        <f t="array" ref="Y72">_xlfn.TEXTJOIN(", ",TRUE, IF(COUNTIF(A72,"*"&amp;Afferenti!$A$1:'Afferenti'!$A$46&amp;"*"), Afferenti!$F$1:'Afferenti'!$F$46, ""))</f>
        <v>0</v>
      </c>
    </row>
    <row r="73" spans="1:25" x14ac:dyDescent="0.2">
      <c r="A73" s="2" t="s">
        <v>1758</v>
      </c>
      <c r="B73" s="2" t="s">
        <v>1027</v>
      </c>
      <c r="C73" s="2" t="s">
        <v>1759</v>
      </c>
      <c r="E73" s="2" t="s">
        <v>69</v>
      </c>
      <c r="F73" s="2" t="s">
        <v>590</v>
      </c>
      <c r="G73" s="2" t="s">
        <v>1782</v>
      </c>
      <c r="H73" s="2">
        <v>5</v>
      </c>
      <c r="I73" s="2" t="s">
        <v>1783</v>
      </c>
      <c r="J73" s="2" t="s">
        <v>11</v>
      </c>
      <c r="K73" s="2">
        <v>2019</v>
      </c>
      <c r="L73" s="2" t="s">
        <v>1271</v>
      </c>
      <c r="M73" s="2">
        <v>3</v>
      </c>
      <c r="N73" s="2">
        <v>70.233999999999995</v>
      </c>
      <c r="O73" s="2" t="s">
        <v>26</v>
      </c>
      <c r="P73" s="2">
        <v>48.087000000000003</v>
      </c>
      <c r="Q73" s="2" t="s">
        <v>14</v>
      </c>
      <c r="R73" s="2">
        <v>3</v>
      </c>
      <c r="S73" s="2">
        <v>79.34</v>
      </c>
      <c r="T73" s="2" t="s">
        <v>33</v>
      </c>
      <c r="U73" s="2">
        <v>64.843999999999994</v>
      </c>
      <c r="V73" s="2" t="s">
        <v>26</v>
      </c>
      <c r="W73" s="5" t="str" cm="1">
        <f t="array" ref="W73">_xlfn.TEXTJOIN(", ",TRUE, IF(COUNTIF(G73,"*"&amp;Afferenti!$A$1:'Afferenti'!$A$46&amp;"*"), Afferenti!$A$1:'Afferenti'!$A$46, ""))</f>
        <v>BEVILACQUA, BIANCALANA</v>
      </c>
      <c r="X73" s="5" t="str" cm="1">
        <f t="array" ref="X73">_xlfn.TEXTJOIN(", ",TRUE, IF(COUNTIF(A73,"*"&amp;Afferenti!$A$1:'Afferenti'!$A$46&amp;"*"), Afferenti!$E$1:'Afferenti'!$E$46, ""))</f>
        <v>1</v>
      </c>
      <c r="Y73" s="5" t="str" cm="1">
        <f t="array" ref="Y73">_xlfn.TEXTJOIN(", ",TRUE, IF(COUNTIF(A73,"*"&amp;Afferenti!$A$1:'Afferenti'!$A$46&amp;"*"), Afferenti!$F$1:'Afferenti'!$F$46, ""))</f>
        <v>0</v>
      </c>
    </row>
    <row r="74" spans="1:25" x14ac:dyDescent="0.2">
      <c r="A74" s="2" t="s">
        <v>1758</v>
      </c>
      <c r="B74" s="2" t="s">
        <v>1027</v>
      </c>
      <c r="C74" s="2" t="s">
        <v>1759</v>
      </c>
      <c r="E74" s="2" t="s">
        <v>69</v>
      </c>
      <c r="F74" s="2" t="s">
        <v>590</v>
      </c>
      <c r="G74" s="2" t="s">
        <v>1784</v>
      </c>
      <c r="H74" s="2">
        <v>6</v>
      </c>
      <c r="I74" s="2" t="s">
        <v>1785</v>
      </c>
      <c r="J74" s="2" t="s">
        <v>11</v>
      </c>
      <c r="K74" s="2">
        <v>2017</v>
      </c>
      <c r="L74" s="2" t="s">
        <v>1271</v>
      </c>
      <c r="M74" s="2">
        <v>6</v>
      </c>
      <c r="N74" s="2">
        <v>59.896999999999998</v>
      </c>
      <c r="O74" s="2" t="s">
        <v>26</v>
      </c>
      <c r="P74" s="2">
        <v>53.752000000000002</v>
      </c>
      <c r="Q74" s="2" t="s">
        <v>26</v>
      </c>
      <c r="R74" s="2">
        <v>6</v>
      </c>
      <c r="S74" s="2">
        <v>66.89</v>
      </c>
      <c r="T74" s="2" t="s">
        <v>26</v>
      </c>
      <c r="U74" s="2">
        <v>59.836067</v>
      </c>
      <c r="V74" s="2" t="s">
        <v>26</v>
      </c>
      <c r="W74" s="5" t="str" cm="1">
        <f t="array" ref="W74">_xlfn.TEXTJOIN(", ",TRUE, IF(COUNTIF(G74,"*"&amp;Afferenti!$A$1:'Afferenti'!$A$46&amp;"*"), Afferenti!$A$1:'Afferenti'!$A$46, ""))</f>
        <v>BEVILACQUA, BIANCALANA</v>
      </c>
      <c r="X74" s="5" t="str" cm="1">
        <f t="array" ref="X74">_xlfn.TEXTJOIN(", ",TRUE, IF(COUNTIF(A74,"*"&amp;Afferenti!$A$1:'Afferenti'!$A$46&amp;"*"), Afferenti!$E$1:'Afferenti'!$E$46, ""))</f>
        <v>1</v>
      </c>
      <c r="Y74" s="5" t="str" cm="1">
        <f t="array" ref="Y74">_xlfn.TEXTJOIN(", ",TRUE, IF(COUNTIF(A74,"*"&amp;Afferenti!$A$1:'Afferenti'!$A$46&amp;"*"), Afferenti!$F$1:'Afferenti'!$F$46, ""))</f>
        <v>0</v>
      </c>
    </row>
    <row r="75" spans="1:25" x14ac:dyDescent="0.2">
      <c r="A75" s="2" t="s">
        <v>1758</v>
      </c>
      <c r="B75" s="2" t="s">
        <v>1027</v>
      </c>
      <c r="C75" s="2" t="s">
        <v>1759</v>
      </c>
      <c r="E75" s="2" t="s">
        <v>69</v>
      </c>
      <c r="F75" s="2" t="s">
        <v>590</v>
      </c>
      <c r="G75" s="2" t="s">
        <v>1786</v>
      </c>
      <c r="H75" s="2">
        <v>6</v>
      </c>
      <c r="I75" s="2" t="s">
        <v>1787</v>
      </c>
      <c r="J75" s="2" t="s">
        <v>11</v>
      </c>
      <c r="K75" s="2">
        <v>2017</v>
      </c>
      <c r="L75" s="2" t="s">
        <v>1788</v>
      </c>
      <c r="M75" s="2">
        <v>12</v>
      </c>
      <c r="N75" s="2">
        <v>50.496000000000002</v>
      </c>
      <c r="O75" s="2" t="s">
        <v>26</v>
      </c>
      <c r="P75" s="2">
        <v>0.71</v>
      </c>
      <c r="Q75" s="2" t="s">
        <v>13</v>
      </c>
      <c r="R75" s="2">
        <v>13</v>
      </c>
      <c r="S75" s="2">
        <v>46.28</v>
      </c>
      <c r="T75" s="2" t="s">
        <v>14</v>
      </c>
      <c r="U75" s="2">
        <v>6.7567570000000003</v>
      </c>
      <c r="V75" s="2" t="s">
        <v>13</v>
      </c>
      <c r="W75" s="5" t="str" cm="1">
        <f t="array" ref="W75">_xlfn.TEXTJOIN(", ",TRUE, IF(COUNTIF(G75,"*"&amp;Afferenti!$A$1:'Afferenti'!$A$46&amp;"*"), Afferenti!$A$1:'Afferenti'!$A$46, ""))</f>
        <v>BEVILACQUA, BIANCALANA, ROSSI</v>
      </c>
      <c r="X75" s="5" t="str" cm="1">
        <f t="array" ref="X75">_xlfn.TEXTJOIN(", ",TRUE, IF(COUNTIF(A75,"*"&amp;Afferenti!$A$1:'Afferenti'!$A$46&amp;"*"), Afferenti!$E$1:'Afferenti'!$E$46, ""))</f>
        <v>1</v>
      </c>
      <c r="Y75" s="5" t="str" cm="1">
        <f t="array" ref="Y75">_xlfn.TEXTJOIN(", ",TRUE, IF(COUNTIF(A75,"*"&amp;Afferenti!$A$1:'Afferenti'!$A$46&amp;"*"), Afferenti!$F$1:'Afferenti'!$F$46, ""))</f>
        <v>0</v>
      </c>
    </row>
    <row r="76" spans="1:25" x14ac:dyDescent="0.2">
      <c r="A76" s="2" t="s">
        <v>1758</v>
      </c>
      <c r="B76" s="2" t="s">
        <v>1027</v>
      </c>
      <c r="C76" s="2" t="s">
        <v>1759</v>
      </c>
      <c r="E76" s="2" t="s">
        <v>69</v>
      </c>
      <c r="F76" s="2" t="s">
        <v>590</v>
      </c>
      <c r="G76" s="2" t="s">
        <v>1310</v>
      </c>
      <c r="H76" s="2">
        <v>10</v>
      </c>
      <c r="I76" s="2" t="s">
        <v>1311</v>
      </c>
      <c r="J76" s="2" t="s">
        <v>109</v>
      </c>
      <c r="K76" s="2">
        <v>2017</v>
      </c>
      <c r="M76" s="2">
        <v>0</v>
      </c>
      <c r="N76" s="2">
        <v>51.902000000000001</v>
      </c>
      <c r="O76" s="2" t="s">
        <v>26</v>
      </c>
      <c r="P76" s="2">
        <v>63.395000000000003</v>
      </c>
      <c r="Q76" s="2" t="s">
        <v>26</v>
      </c>
      <c r="R76" s="2">
        <v>0</v>
      </c>
      <c r="S76" s="2">
        <v>100</v>
      </c>
      <c r="T76" s="2" t="s">
        <v>33</v>
      </c>
      <c r="W76" s="5" t="str" cm="1">
        <f t="array" ref="W76">_xlfn.TEXTJOIN(", ",TRUE, IF(COUNTIF(G76,"*"&amp;Afferenti!$A$1:'Afferenti'!$A$46&amp;"*"), Afferenti!$A$1:'Afferenti'!$A$46, ""))</f>
        <v>BEVILACQUA, BIANCALANA, MARINELLI, MARIOTTI</v>
      </c>
      <c r="X76" s="5" t="str" cm="1">
        <f t="array" ref="X76">_xlfn.TEXTJOIN(", ",TRUE, IF(COUNTIF(A76,"*"&amp;Afferenti!$A$1:'Afferenti'!$A$46&amp;"*"), Afferenti!$E$1:'Afferenti'!$E$46, ""))</f>
        <v>1</v>
      </c>
      <c r="Y76" s="5" t="str" cm="1">
        <f t="array" ref="Y76">_xlfn.TEXTJOIN(", ",TRUE, IF(COUNTIF(A76,"*"&amp;Afferenti!$A$1:'Afferenti'!$A$46&amp;"*"), Afferenti!$F$1:'Afferenti'!$F$46, ""))</f>
        <v>0</v>
      </c>
    </row>
    <row r="77" spans="1:25" x14ac:dyDescent="0.2">
      <c r="A77" s="2" t="s">
        <v>1929</v>
      </c>
      <c r="B77" s="2" t="s">
        <v>1206</v>
      </c>
      <c r="C77" s="2" t="s">
        <v>1930</v>
      </c>
      <c r="D77" s="2" t="s">
        <v>1931</v>
      </c>
      <c r="E77" s="2" t="s">
        <v>101</v>
      </c>
      <c r="F77" s="2" t="s">
        <v>972</v>
      </c>
      <c r="G77" s="2" t="s">
        <v>1932</v>
      </c>
      <c r="H77" s="2">
        <v>1</v>
      </c>
      <c r="I77" s="2" t="s">
        <v>1933</v>
      </c>
      <c r="J77" s="2" t="s">
        <v>11</v>
      </c>
      <c r="K77" s="2">
        <v>2018</v>
      </c>
      <c r="L77" s="2" t="s">
        <v>1934</v>
      </c>
      <c r="M77" s="2">
        <v>30</v>
      </c>
      <c r="N77" s="2">
        <v>12.935</v>
      </c>
      <c r="O77" s="2" t="s">
        <v>13</v>
      </c>
      <c r="P77" s="2">
        <v>47.24</v>
      </c>
      <c r="Q77" s="2" t="s">
        <v>14</v>
      </c>
      <c r="R77" s="2">
        <v>29</v>
      </c>
      <c r="S77" s="2">
        <v>10.69</v>
      </c>
      <c r="T77" s="2" t="s">
        <v>13</v>
      </c>
      <c r="U77" s="2">
        <v>54.868915999999999</v>
      </c>
      <c r="V77" s="2" t="s">
        <v>26</v>
      </c>
      <c r="W77" s="5" t="str" cm="1">
        <f t="array" ref="W77">_xlfn.TEXTJOIN(", ",TRUE, IF(COUNTIF(G77,"*"&amp;Afferenti!$A$1:'Afferenti'!$A$46&amp;"*"), Afferenti!$A$1:'Afferenti'!$A$46, ""))</f>
        <v>BIAGI</v>
      </c>
      <c r="X77" s="5" t="str" cm="1">
        <f t="array" ref="X77">_xlfn.TEXTJOIN(", ",TRUE, IF(COUNTIF(A77,"*"&amp;Afferenti!$A$1:'Afferenti'!$A$46&amp;"*"), Afferenti!$E$1:'Afferenti'!$E$46, ""))</f>
        <v>0</v>
      </c>
      <c r="Y77" s="5" t="str" cm="1">
        <f t="array" ref="Y77">_xlfn.TEXTJOIN(", ",TRUE, IF(COUNTIF(A77,"*"&amp;Afferenti!$A$1:'Afferenti'!$A$46&amp;"*"), Afferenti!$F$1:'Afferenti'!$F$46, ""))</f>
        <v>1</v>
      </c>
    </row>
    <row r="78" spans="1:25" x14ac:dyDescent="0.2">
      <c r="A78" s="2" t="s">
        <v>1929</v>
      </c>
      <c r="B78" s="2" t="s">
        <v>1206</v>
      </c>
      <c r="C78" s="2" t="s">
        <v>1930</v>
      </c>
      <c r="D78" s="2" t="s">
        <v>1931</v>
      </c>
      <c r="E78" s="2" t="s">
        <v>101</v>
      </c>
      <c r="F78" s="2" t="s">
        <v>972</v>
      </c>
      <c r="G78" s="2" t="s">
        <v>1932</v>
      </c>
      <c r="H78" s="2">
        <v>1</v>
      </c>
      <c r="I78" s="2" t="s">
        <v>1935</v>
      </c>
      <c r="J78" s="2" t="s">
        <v>11</v>
      </c>
      <c r="K78" s="2">
        <v>2019</v>
      </c>
      <c r="L78" s="2" t="s">
        <v>1936</v>
      </c>
      <c r="M78" s="2">
        <v>40</v>
      </c>
      <c r="N78" s="2">
        <v>2.335</v>
      </c>
      <c r="O78" s="2" t="s">
        <v>13</v>
      </c>
      <c r="P78" s="2">
        <v>29.995000000000001</v>
      </c>
      <c r="Q78" s="2" t="s">
        <v>14</v>
      </c>
      <c r="R78" s="2">
        <v>34</v>
      </c>
      <c r="S78" s="2">
        <v>3.78</v>
      </c>
      <c r="T78" s="2" t="s">
        <v>13</v>
      </c>
      <c r="U78" s="2">
        <v>55.356999999999999</v>
      </c>
      <c r="V78" s="2" t="s">
        <v>26</v>
      </c>
      <c r="W78" s="5" t="str" cm="1">
        <f t="array" ref="W78">_xlfn.TEXTJOIN(", ",TRUE, IF(COUNTIF(G78,"*"&amp;Afferenti!$A$1:'Afferenti'!$A$46&amp;"*"), Afferenti!$A$1:'Afferenti'!$A$46, ""))</f>
        <v>BIAGI</v>
      </c>
      <c r="X78" s="5" t="str" cm="1">
        <f t="array" ref="X78">_xlfn.TEXTJOIN(", ",TRUE, IF(COUNTIF(A78,"*"&amp;Afferenti!$A$1:'Afferenti'!$A$46&amp;"*"), Afferenti!$E$1:'Afferenti'!$E$46, ""))</f>
        <v>0</v>
      </c>
      <c r="Y78" s="5" t="str" cm="1">
        <f t="array" ref="Y78">_xlfn.TEXTJOIN(", ",TRUE, IF(COUNTIF(A78,"*"&amp;Afferenti!$A$1:'Afferenti'!$A$46&amp;"*"), Afferenti!$F$1:'Afferenti'!$F$46, ""))</f>
        <v>1</v>
      </c>
    </row>
    <row r="79" spans="1:25" x14ac:dyDescent="0.2">
      <c r="A79" s="2" t="s">
        <v>1929</v>
      </c>
      <c r="B79" s="2" t="s">
        <v>1206</v>
      </c>
      <c r="C79" s="2" t="s">
        <v>1930</v>
      </c>
      <c r="D79" s="2" t="s">
        <v>1931</v>
      </c>
      <c r="E79" s="2" t="s">
        <v>101</v>
      </c>
      <c r="F79" s="2" t="s">
        <v>972</v>
      </c>
      <c r="G79" s="2" t="s">
        <v>1932</v>
      </c>
      <c r="H79" s="2">
        <v>1</v>
      </c>
      <c r="I79" s="2" t="s">
        <v>1937</v>
      </c>
      <c r="J79" s="2" t="s">
        <v>11</v>
      </c>
      <c r="K79" s="2">
        <v>2019</v>
      </c>
      <c r="L79" s="2" t="s">
        <v>1938</v>
      </c>
      <c r="M79" s="2">
        <v>0</v>
      </c>
      <c r="N79" s="2">
        <v>75.085999999999999</v>
      </c>
      <c r="O79" s="2" t="s">
        <v>33</v>
      </c>
      <c r="P79" s="2">
        <v>59.085000000000001</v>
      </c>
      <c r="Q79" s="2" t="s">
        <v>26</v>
      </c>
      <c r="W79" s="5" t="str" cm="1">
        <f t="array" ref="W79">_xlfn.TEXTJOIN(", ",TRUE, IF(COUNTIF(G79,"*"&amp;Afferenti!$A$1:'Afferenti'!$A$46&amp;"*"), Afferenti!$A$1:'Afferenti'!$A$46, ""))</f>
        <v>BIAGI</v>
      </c>
      <c r="X79" s="5" t="str" cm="1">
        <f t="array" ref="X79">_xlfn.TEXTJOIN(", ",TRUE, IF(COUNTIF(A79,"*"&amp;Afferenti!$A$1:'Afferenti'!$A$46&amp;"*"), Afferenti!$E$1:'Afferenti'!$E$46, ""))</f>
        <v>0</v>
      </c>
      <c r="Y79" s="5" t="str" cm="1">
        <f t="array" ref="Y79">_xlfn.TEXTJOIN(", ",TRUE, IF(COUNTIF(A79,"*"&amp;Afferenti!$A$1:'Afferenti'!$A$46&amp;"*"), Afferenti!$F$1:'Afferenti'!$F$46, ""))</f>
        <v>1</v>
      </c>
    </row>
    <row r="80" spans="1:25" x14ac:dyDescent="0.2">
      <c r="A80" s="2" t="s">
        <v>1929</v>
      </c>
      <c r="B80" s="2" t="s">
        <v>1206</v>
      </c>
      <c r="C80" s="2" t="s">
        <v>1930</v>
      </c>
      <c r="D80" s="2" t="s">
        <v>1931</v>
      </c>
      <c r="E80" s="2" t="s">
        <v>101</v>
      </c>
      <c r="F80" s="2" t="s">
        <v>972</v>
      </c>
      <c r="G80" s="2" t="s">
        <v>1932</v>
      </c>
      <c r="H80" s="2">
        <v>1</v>
      </c>
      <c r="I80" s="2" t="s">
        <v>1939</v>
      </c>
      <c r="J80" s="2" t="s">
        <v>11</v>
      </c>
      <c r="K80" s="2">
        <v>2018</v>
      </c>
      <c r="L80" s="2" t="s">
        <v>1159</v>
      </c>
      <c r="M80" s="2">
        <v>228</v>
      </c>
      <c r="N80" s="2">
        <v>1.9690000000000001</v>
      </c>
      <c r="O80" s="2" t="s">
        <v>13</v>
      </c>
      <c r="P80" s="2">
        <v>40.380000000000003</v>
      </c>
      <c r="Q80" s="2" t="s">
        <v>14</v>
      </c>
      <c r="R80" s="2">
        <v>192</v>
      </c>
      <c r="S80" s="2">
        <v>2.96</v>
      </c>
      <c r="T80" s="2" t="s">
        <v>13</v>
      </c>
      <c r="U80" s="2">
        <v>57.716050000000003</v>
      </c>
      <c r="V80" s="2" t="s">
        <v>26</v>
      </c>
      <c r="W80" s="5" t="str" cm="1">
        <f t="array" ref="W80">_xlfn.TEXTJOIN(", ",TRUE, IF(COUNTIF(G80,"*"&amp;Afferenti!$A$1:'Afferenti'!$A$46&amp;"*"), Afferenti!$A$1:'Afferenti'!$A$46, ""))</f>
        <v>BIAGI</v>
      </c>
      <c r="X80" s="5" t="str" cm="1">
        <f t="array" ref="X80">_xlfn.TEXTJOIN(", ",TRUE, IF(COUNTIF(A80,"*"&amp;Afferenti!$A$1:'Afferenti'!$A$46&amp;"*"), Afferenti!$E$1:'Afferenti'!$E$46, ""))</f>
        <v>0</v>
      </c>
      <c r="Y80" s="5" t="str" cm="1">
        <f t="array" ref="Y80">_xlfn.TEXTJOIN(", ",TRUE, IF(COUNTIF(A80,"*"&amp;Afferenti!$A$1:'Afferenti'!$A$46&amp;"*"), Afferenti!$F$1:'Afferenti'!$F$46, ""))</f>
        <v>1</v>
      </c>
    </row>
    <row r="81" spans="1:25" x14ac:dyDescent="0.2">
      <c r="A81" s="2" t="s">
        <v>1929</v>
      </c>
      <c r="B81" s="2" t="s">
        <v>1206</v>
      </c>
      <c r="C81" s="2" t="s">
        <v>1930</v>
      </c>
      <c r="D81" s="2" t="s">
        <v>1931</v>
      </c>
      <c r="E81" s="2" t="s">
        <v>101</v>
      </c>
      <c r="F81" s="2" t="s">
        <v>972</v>
      </c>
      <c r="G81" s="2" t="s">
        <v>1932</v>
      </c>
      <c r="H81" s="2">
        <v>1</v>
      </c>
      <c r="I81" s="2" t="s">
        <v>1940</v>
      </c>
      <c r="J81" s="2" t="s">
        <v>11</v>
      </c>
      <c r="K81" s="2">
        <v>2018</v>
      </c>
      <c r="L81" s="2" t="s">
        <v>1941</v>
      </c>
      <c r="W81" s="5" t="str" cm="1">
        <f t="array" ref="W81">_xlfn.TEXTJOIN(", ",TRUE, IF(COUNTIF(G81,"*"&amp;Afferenti!$A$1:'Afferenti'!$A$46&amp;"*"), Afferenti!$A$1:'Afferenti'!$A$46, ""))</f>
        <v>BIAGI</v>
      </c>
      <c r="X81" s="5" t="str" cm="1">
        <f t="array" ref="X81">_xlfn.TEXTJOIN(", ",TRUE, IF(COUNTIF(A81,"*"&amp;Afferenti!$A$1:'Afferenti'!$A$46&amp;"*"), Afferenti!$E$1:'Afferenti'!$E$46, ""))</f>
        <v>0</v>
      </c>
      <c r="Y81" s="5" t="str" cm="1">
        <f t="array" ref="Y81">_xlfn.TEXTJOIN(", ",TRUE, IF(COUNTIF(A81,"*"&amp;Afferenti!$A$1:'Afferenti'!$A$46&amp;"*"), Afferenti!$F$1:'Afferenti'!$F$46, ""))</f>
        <v>1</v>
      </c>
    </row>
    <row r="82" spans="1:25" x14ac:dyDescent="0.2">
      <c r="A82" s="2" t="s">
        <v>1929</v>
      </c>
      <c r="B82" s="2" t="s">
        <v>1206</v>
      </c>
      <c r="C82" s="2" t="s">
        <v>1930</v>
      </c>
      <c r="D82" s="2" t="s">
        <v>1931</v>
      </c>
      <c r="E82" s="2" t="s">
        <v>101</v>
      </c>
      <c r="F82" s="2" t="s">
        <v>972</v>
      </c>
      <c r="G82" s="2" t="s">
        <v>1942</v>
      </c>
      <c r="H82" s="2">
        <v>2</v>
      </c>
      <c r="I82" s="2" t="s">
        <v>1943</v>
      </c>
      <c r="J82" s="2" t="s">
        <v>11</v>
      </c>
      <c r="K82" s="2">
        <v>2019</v>
      </c>
      <c r="L82" s="2" t="s">
        <v>1938</v>
      </c>
      <c r="M82" s="2">
        <v>10</v>
      </c>
      <c r="N82" s="2">
        <v>16.815999999999999</v>
      </c>
      <c r="O82" s="2" t="s">
        <v>13</v>
      </c>
      <c r="P82" s="2">
        <v>59.085000000000001</v>
      </c>
      <c r="Q82" s="2" t="s">
        <v>26</v>
      </c>
      <c r="W82" s="5" t="str" cm="1">
        <f t="array" ref="W82">_xlfn.TEXTJOIN(", ",TRUE, IF(COUNTIF(G82,"*"&amp;Afferenti!$A$1:'Afferenti'!$A$46&amp;"*"), Afferenti!$A$1:'Afferenti'!$A$46, ""))</f>
        <v>BIAGI</v>
      </c>
      <c r="X82" s="5" t="str" cm="1">
        <f t="array" ref="X82">_xlfn.TEXTJOIN(", ",TRUE, IF(COUNTIF(A82,"*"&amp;Afferenti!$A$1:'Afferenti'!$A$46&amp;"*"), Afferenti!$E$1:'Afferenti'!$E$46, ""))</f>
        <v>0</v>
      </c>
      <c r="Y82" s="5" t="str" cm="1">
        <f t="array" ref="Y82">_xlfn.TEXTJOIN(", ",TRUE, IF(COUNTIF(A82,"*"&amp;Afferenti!$A$1:'Afferenti'!$A$46&amp;"*"), Afferenti!$F$1:'Afferenti'!$F$46, ""))</f>
        <v>1</v>
      </c>
    </row>
    <row r="83" spans="1:25" x14ac:dyDescent="0.2">
      <c r="A83" s="2" t="s">
        <v>1929</v>
      </c>
      <c r="B83" s="2" t="s">
        <v>1206</v>
      </c>
      <c r="C83" s="2" t="s">
        <v>1930</v>
      </c>
      <c r="D83" s="2" t="s">
        <v>1931</v>
      </c>
      <c r="E83" s="2" t="s">
        <v>101</v>
      </c>
      <c r="F83" s="2" t="s">
        <v>972</v>
      </c>
      <c r="G83" s="2" t="s">
        <v>1942</v>
      </c>
      <c r="H83" s="2">
        <v>2</v>
      </c>
      <c r="I83" s="2" t="s">
        <v>1944</v>
      </c>
      <c r="J83" s="2" t="s">
        <v>72</v>
      </c>
      <c r="K83" s="2">
        <v>2019</v>
      </c>
      <c r="L83" s="2" t="s">
        <v>1014</v>
      </c>
      <c r="R83" s="2">
        <v>1</v>
      </c>
      <c r="U83" s="2">
        <v>23.213999999999999</v>
      </c>
      <c r="V83" s="2" t="s">
        <v>13</v>
      </c>
      <c r="W83" s="5" t="str" cm="1">
        <f t="array" ref="W83">_xlfn.TEXTJOIN(", ",TRUE, IF(COUNTIF(G83,"*"&amp;Afferenti!$A$1:'Afferenti'!$A$46&amp;"*"), Afferenti!$A$1:'Afferenti'!$A$46, ""))</f>
        <v>BIAGI</v>
      </c>
      <c r="X83" s="5" t="str" cm="1">
        <f t="array" ref="X83">_xlfn.TEXTJOIN(", ",TRUE, IF(COUNTIF(A83,"*"&amp;Afferenti!$A$1:'Afferenti'!$A$46&amp;"*"), Afferenti!$E$1:'Afferenti'!$E$46, ""))</f>
        <v>0</v>
      </c>
      <c r="Y83" s="5" t="str" cm="1">
        <f t="array" ref="Y83">_xlfn.TEXTJOIN(", ",TRUE, IF(COUNTIF(A83,"*"&amp;Afferenti!$A$1:'Afferenti'!$A$46&amp;"*"), Afferenti!$F$1:'Afferenti'!$F$46, ""))</f>
        <v>1</v>
      </c>
    </row>
    <row r="84" spans="1:25" x14ac:dyDescent="0.2">
      <c r="A84" s="2" t="s">
        <v>1929</v>
      </c>
      <c r="B84" s="2" t="s">
        <v>1206</v>
      </c>
      <c r="C84" s="2" t="s">
        <v>1930</v>
      </c>
      <c r="D84" s="2" t="s">
        <v>1931</v>
      </c>
      <c r="E84" s="2" t="s">
        <v>101</v>
      </c>
      <c r="F84" s="2" t="s">
        <v>972</v>
      </c>
      <c r="G84" s="2" t="s">
        <v>1942</v>
      </c>
      <c r="H84" s="2">
        <v>2</v>
      </c>
      <c r="I84" s="2" t="s">
        <v>1945</v>
      </c>
      <c r="J84" s="2" t="s">
        <v>11</v>
      </c>
      <c r="K84" s="2">
        <v>2018</v>
      </c>
      <c r="L84" s="2" t="s">
        <v>1946</v>
      </c>
      <c r="M84" s="2">
        <v>11</v>
      </c>
      <c r="N84" s="2">
        <v>27.765000000000001</v>
      </c>
      <c r="O84" s="2" t="s">
        <v>14</v>
      </c>
      <c r="P84" s="2">
        <v>36.097999999999999</v>
      </c>
      <c r="Q84" s="2" t="s">
        <v>14</v>
      </c>
      <c r="R84" s="2">
        <v>12</v>
      </c>
      <c r="S84" s="2">
        <v>36.39</v>
      </c>
      <c r="T84" s="2" t="s">
        <v>14</v>
      </c>
      <c r="U84" s="2">
        <v>43.802999999999997</v>
      </c>
      <c r="V84" s="2" t="s">
        <v>14</v>
      </c>
      <c r="W84" s="5" t="str" cm="1">
        <f t="array" ref="W84">_xlfn.TEXTJOIN(", ",TRUE, IF(COUNTIF(G84,"*"&amp;Afferenti!$A$1:'Afferenti'!$A$46&amp;"*"), Afferenti!$A$1:'Afferenti'!$A$46, ""))</f>
        <v>BIAGI</v>
      </c>
      <c r="X84" s="5" t="str" cm="1">
        <f t="array" ref="X84">_xlfn.TEXTJOIN(", ",TRUE, IF(COUNTIF(A84,"*"&amp;Afferenti!$A$1:'Afferenti'!$A$46&amp;"*"), Afferenti!$E$1:'Afferenti'!$E$46, ""))</f>
        <v>0</v>
      </c>
      <c r="Y84" s="5" t="str" cm="1">
        <f t="array" ref="Y84">_xlfn.TEXTJOIN(", ",TRUE, IF(COUNTIF(A84,"*"&amp;Afferenti!$A$1:'Afferenti'!$A$46&amp;"*"), Afferenti!$F$1:'Afferenti'!$F$46, ""))</f>
        <v>1</v>
      </c>
    </row>
    <row r="85" spans="1:25" x14ac:dyDescent="0.2">
      <c r="A85" s="2" t="s">
        <v>1929</v>
      </c>
      <c r="B85" s="2" t="s">
        <v>1206</v>
      </c>
      <c r="C85" s="2" t="s">
        <v>1930</v>
      </c>
      <c r="D85" s="2" t="s">
        <v>1931</v>
      </c>
      <c r="E85" s="2" t="s">
        <v>101</v>
      </c>
      <c r="F85" s="2" t="s">
        <v>972</v>
      </c>
      <c r="G85" s="2" t="s">
        <v>1942</v>
      </c>
      <c r="H85" s="2">
        <v>2</v>
      </c>
      <c r="I85" s="2" t="s">
        <v>1947</v>
      </c>
      <c r="J85" s="2" t="s">
        <v>11</v>
      </c>
      <c r="K85" s="2">
        <v>2019</v>
      </c>
      <c r="L85" s="2" t="s">
        <v>1948</v>
      </c>
      <c r="M85" s="2">
        <v>13</v>
      </c>
      <c r="N85" s="2">
        <v>24.533000000000001</v>
      </c>
      <c r="O85" s="2" t="s">
        <v>13</v>
      </c>
      <c r="P85" s="2">
        <v>63.351999999999997</v>
      </c>
      <c r="Q85" s="2" t="s">
        <v>26</v>
      </c>
      <c r="W85" s="5" t="str" cm="1">
        <f t="array" ref="W85">_xlfn.TEXTJOIN(", ",TRUE, IF(COUNTIF(G85,"*"&amp;Afferenti!$A$1:'Afferenti'!$A$46&amp;"*"), Afferenti!$A$1:'Afferenti'!$A$46, ""))</f>
        <v>BIAGI</v>
      </c>
      <c r="X85" s="5" t="str" cm="1">
        <f t="array" ref="X85">_xlfn.TEXTJOIN(", ",TRUE, IF(COUNTIF(A85,"*"&amp;Afferenti!$A$1:'Afferenti'!$A$46&amp;"*"), Afferenti!$E$1:'Afferenti'!$E$46, ""))</f>
        <v>0</v>
      </c>
      <c r="Y85" s="5" t="str" cm="1">
        <f t="array" ref="Y85">_xlfn.TEXTJOIN(", ",TRUE, IF(COUNTIF(A85,"*"&amp;Afferenti!$A$1:'Afferenti'!$A$46&amp;"*"), Afferenti!$F$1:'Afferenti'!$F$46, ""))</f>
        <v>1</v>
      </c>
    </row>
    <row r="86" spans="1:25" x14ac:dyDescent="0.2">
      <c r="A86" s="2" t="s">
        <v>1929</v>
      </c>
      <c r="B86" s="2" t="s">
        <v>1206</v>
      </c>
      <c r="C86" s="2" t="s">
        <v>1930</v>
      </c>
      <c r="D86" s="2" t="s">
        <v>1931</v>
      </c>
      <c r="E86" s="2" t="s">
        <v>101</v>
      </c>
      <c r="F86" s="2" t="s">
        <v>972</v>
      </c>
      <c r="G86" s="2" t="s">
        <v>1949</v>
      </c>
      <c r="H86" s="2">
        <v>3</v>
      </c>
      <c r="I86" s="2" t="s">
        <v>1950</v>
      </c>
      <c r="J86" s="2" t="s">
        <v>11</v>
      </c>
      <c r="K86" s="2">
        <v>2019</v>
      </c>
      <c r="L86" s="2" t="s">
        <v>1951</v>
      </c>
      <c r="M86" s="2">
        <v>39</v>
      </c>
      <c r="N86" s="2">
        <v>5.492</v>
      </c>
      <c r="O86" s="2" t="s">
        <v>13</v>
      </c>
      <c r="P86" s="2">
        <v>51.472000000000001</v>
      </c>
      <c r="Q86" s="2" t="s">
        <v>26</v>
      </c>
      <c r="R86" s="2">
        <v>35</v>
      </c>
      <c r="S86" s="2">
        <v>4.63</v>
      </c>
      <c r="T86" s="2" t="s">
        <v>13</v>
      </c>
      <c r="U86" s="2">
        <v>6.835</v>
      </c>
      <c r="V86" s="2" t="s">
        <v>13</v>
      </c>
      <c r="W86" s="5" t="str" cm="1">
        <f t="array" ref="W86">_xlfn.TEXTJOIN(", ",TRUE, IF(COUNTIF(G86,"*"&amp;Afferenti!$A$1:'Afferenti'!$A$46&amp;"*"), Afferenti!$A$1:'Afferenti'!$A$46, ""))</f>
        <v>BIAGI</v>
      </c>
      <c r="X86" s="5" t="str" cm="1">
        <f t="array" ref="X86">_xlfn.TEXTJOIN(", ",TRUE, IF(COUNTIF(A86,"*"&amp;Afferenti!$A$1:'Afferenti'!$A$46&amp;"*"), Afferenti!$E$1:'Afferenti'!$E$46, ""))</f>
        <v>0</v>
      </c>
      <c r="Y86" s="5" t="str" cm="1">
        <f t="array" ref="Y86">_xlfn.TEXTJOIN(", ",TRUE, IF(COUNTIF(A86,"*"&amp;Afferenti!$A$1:'Afferenti'!$A$46&amp;"*"), Afferenti!$F$1:'Afferenti'!$F$46, ""))</f>
        <v>1</v>
      </c>
    </row>
    <row r="87" spans="1:25" x14ac:dyDescent="0.2">
      <c r="A87" s="2" t="s">
        <v>1929</v>
      </c>
      <c r="B87" s="2" t="s">
        <v>1206</v>
      </c>
      <c r="C87" s="2" t="s">
        <v>1930</v>
      </c>
      <c r="D87" s="2" t="s">
        <v>1931</v>
      </c>
      <c r="E87" s="2" t="s">
        <v>101</v>
      </c>
      <c r="F87" s="2" t="s">
        <v>972</v>
      </c>
      <c r="G87" s="2" t="s">
        <v>1952</v>
      </c>
      <c r="H87" s="2">
        <v>4</v>
      </c>
      <c r="I87" s="2" t="s">
        <v>1953</v>
      </c>
      <c r="J87" s="2" t="s">
        <v>11</v>
      </c>
      <c r="K87" s="2">
        <v>2019</v>
      </c>
      <c r="L87" s="2" t="s">
        <v>1954</v>
      </c>
      <c r="M87" s="2">
        <v>23</v>
      </c>
      <c r="N87" s="2">
        <v>30.609000000000002</v>
      </c>
      <c r="O87" s="2" t="s">
        <v>14</v>
      </c>
      <c r="P87" s="2">
        <v>74.84</v>
      </c>
      <c r="Q87" s="2" t="s">
        <v>26</v>
      </c>
      <c r="R87" s="2">
        <v>22</v>
      </c>
      <c r="S87" s="2">
        <v>28.8</v>
      </c>
      <c r="T87" s="2" t="s">
        <v>14</v>
      </c>
      <c r="U87" s="2">
        <v>62.429000000000002</v>
      </c>
      <c r="V87" s="2" t="s">
        <v>26</v>
      </c>
      <c r="W87" s="5" t="str" cm="1">
        <f t="array" ref="W87">_xlfn.TEXTJOIN(", ",TRUE, IF(COUNTIF(G87,"*"&amp;Afferenti!$A$1:'Afferenti'!$A$46&amp;"*"), Afferenti!$A$1:'Afferenti'!$A$46, ""))</f>
        <v>BIAGI</v>
      </c>
      <c r="X87" s="5" t="str" cm="1">
        <f t="array" ref="X87">_xlfn.TEXTJOIN(", ",TRUE, IF(COUNTIF(A87,"*"&amp;Afferenti!$A$1:'Afferenti'!$A$46&amp;"*"), Afferenti!$E$1:'Afferenti'!$E$46, ""))</f>
        <v>0</v>
      </c>
      <c r="Y87" s="5" t="str" cm="1">
        <f t="array" ref="Y87">_xlfn.TEXTJOIN(", ",TRUE, IF(COUNTIF(A87,"*"&amp;Afferenti!$A$1:'Afferenti'!$A$46&amp;"*"), Afferenti!$F$1:'Afferenti'!$F$46, ""))</f>
        <v>1</v>
      </c>
    </row>
    <row r="88" spans="1:25" x14ac:dyDescent="0.2">
      <c r="A88" s="2" t="s">
        <v>1929</v>
      </c>
      <c r="B88" s="2" t="s">
        <v>1206</v>
      </c>
      <c r="C88" s="2" t="s">
        <v>1930</v>
      </c>
      <c r="D88" s="2" t="s">
        <v>1931</v>
      </c>
      <c r="E88" s="2" t="s">
        <v>101</v>
      </c>
      <c r="F88" s="2" t="s">
        <v>972</v>
      </c>
      <c r="G88" s="2" t="s">
        <v>1955</v>
      </c>
      <c r="H88" s="2">
        <v>5</v>
      </c>
      <c r="I88" s="2" t="s">
        <v>1956</v>
      </c>
      <c r="J88" s="2" t="s">
        <v>11</v>
      </c>
      <c r="K88" s="2">
        <v>2018</v>
      </c>
      <c r="L88" s="2" t="s">
        <v>1957</v>
      </c>
      <c r="M88" s="2">
        <v>10</v>
      </c>
      <c r="N88" s="2">
        <v>35.433</v>
      </c>
      <c r="O88" s="2" t="s">
        <v>14</v>
      </c>
      <c r="P88" s="2">
        <v>64.072000000000003</v>
      </c>
      <c r="Q88" s="2" t="s">
        <v>26</v>
      </c>
      <c r="R88" s="2">
        <v>10</v>
      </c>
      <c r="S88" s="2">
        <v>39.97</v>
      </c>
      <c r="T88" s="2" t="s">
        <v>14</v>
      </c>
      <c r="U88" s="2">
        <v>64.285709999999995</v>
      </c>
      <c r="V88" s="2" t="s">
        <v>26</v>
      </c>
      <c r="W88" s="5" t="str" cm="1">
        <f t="array" ref="W88">_xlfn.TEXTJOIN(", ",TRUE, IF(COUNTIF(G88,"*"&amp;Afferenti!$A$1:'Afferenti'!$A$46&amp;"*"), Afferenti!$A$1:'Afferenti'!$A$46, ""))</f>
        <v>BIAGI, CORSI</v>
      </c>
      <c r="X88" s="5" t="str" cm="1">
        <f t="array" ref="X88">_xlfn.TEXTJOIN(", ",TRUE, IF(COUNTIF(A88,"*"&amp;Afferenti!$A$1:'Afferenti'!$A$46&amp;"*"), Afferenti!$E$1:'Afferenti'!$E$46, ""))</f>
        <v>0</v>
      </c>
      <c r="Y88" s="5" t="str" cm="1">
        <f t="array" ref="Y88">_xlfn.TEXTJOIN(", ",TRUE, IF(COUNTIF(A88,"*"&amp;Afferenti!$A$1:'Afferenti'!$A$46&amp;"*"), Afferenti!$F$1:'Afferenti'!$F$46, ""))</f>
        <v>1</v>
      </c>
    </row>
    <row r="89" spans="1:25" x14ac:dyDescent="0.2">
      <c r="A89" s="2" t="s">
        <v>1929</v>
      </c>
      <c r="B89" s="2" t="s">
        <v>1206</v>
      </c>
      <c r="C89" s="2" t="s">
        <v>1930</v>
      </c>
      <c r="D89" s="2" t="s">
        <v>1931</v>
      </c>
      <c r="E89" s="2" t="s">
        <v>101</v>
      </c>
      <c r="F89" s="2" t="s">
        <v>972</v>
      </c>
      <c r="G89" s="2" t="s">
        <v>1958</v>
      </c>
      <c r="H89" s="2">
        <v>7</v>
      </c>
      <c r="I89" s="2" t="s">
        <v>1959</v>
      </c>
      <c r="J89" s="2" t="s">
        <v>11</v>
      </c>
      <c r="K89" s="2">
        <v>2019</v>
      </c>
      <c r="L89" s="2" t="s">
        <v>1960</v>
      </c>
      <c r="M89" s="2">
        <v>12</v>
      </c>
      <c r="N89" s="2">
        <v>44.789000000000001</v>
      </c>
      <c r="O89" s="2" t="s">
        <v>14</v>
      </c>
      <c r="P89" s="2">
        <v>20.472000000000001</v>
      </c>
      <c r="Q89" s="2" t="s">
        <v>13</v>
      </c>
      <c r="R89" s="2">
        <v>9</v>
      </c>
      <c r="S89" s="2">
        <v>66.290000000000006</v>
      </c>
      <c r="T89" s="2" t="s">
        <v>26</v>
      </c>
      <c r="U89" s="2">
        <v>28.462</v>
      </c>
      <c r="V89" s="2" t="s">
        <v>14</v>
      </c>
      <c r="W89" s="5" t="str" cm="1">
        <f t="array" ref="W89">_xlfn.TEXTJOIN(", ",TRUE, IF(COUNTIF(G89,"*"&amp;Afferenti!$A$1:'Afferenti'!$A$46&amp;"*"), Afferenti!$A$1:'Afferenti'!$A$46, ""))</f>
        <v>BIAGI, CORSI</v>
      </c>
      <c r="X89" s="5" t="str" cm="1">
        <f t="array" ref="X89">_xlfn.TEXTJOIN(", ",TRUE, IF(COUNTIF(A89,"*"&amp;Afferenti!$A$1:'Afferenti'!$A$46&amp;"*"), Afferenti!$E$1:'Afferenti'!$E$46, ""))</f>
        <v>0</v>
      </c>
      <c r="Y89" s="5" t="str" cm="1">
        <f t="array" ref="Y89">_xlfn.TEXTJOIN(", ",TRUE, IF(COUNTIF(A89,"*"&amp;Afferenti!$A$1:'Afferenti'!$A$46&amp;"*"), Afferenti!$F$1:'Afferenti'!$F$46, ""))</f>
        <v>1</v>
      </c>
    </row>
    <row r="90" spans="1:25" x14ac:dyDescent="0.2">
      <c r="A90" s="2" t="s">
        <v>1792</v>
      </c>
      <c r="B90" s="2" t="s">
        <v>1793</v>
      </c>
      <c r="C90" s="2" t="s">
        <v>1794</v>
      </c>
      <c r="E90" s="2" t="s">
        <v>280</v>
      </c>
      <c r="F90" s="2" t="s">
        <v>197</v>
      </c>
      <c r="G90" s="2" t="s">
        <v>1795</v>
      </c>
      <c r="H90" s="2">
        <v>1</v>
      </c>
      <c r="I90" s="2" t="s">
        <v>1796</v>
      </c>
      <c r="J90" s="2" t="s">
        <v>109</v>
      </c>
      <c r="K90" s="2">
        <v>2017</v>
      </c>
      <c r="L90" s="2" t="s">
        <v>216</v>
      </c>
      <c r="M90" s="2">
        <v>0</v>
      </c>
      <c r="N90" s="2">
        <v>22.251000000000001</v>
      </c>
      <c r="O90" s="2" t="s">
        <v>13</v>
      </c>
      <c r="P90" s="2">
        <v>94.647999999999996</v>
      </c>
      <c r="Q90" s="2" t="s">
        <v>33</v>
      </c>
      <c r="W90" s="5" t="str" cm="1">
        <f t="array" ref="W90">_xlfn.TEXTJOIN(", ",TRUE, IF(COUNTIF(G90,"*"&amp;Afferenti!$A$1:'Afferenti'!$A$46&amp;"*"), Afferenti!$A$1:'Afferenti'!$A$46, ""))</f>
        <v>BIGONGIARI</v>
      </c>
      <c r="X90" s="5" t="str" cm="1">
        <f t="array" ref="X90">_xlfn.TEXTJOIN(", ",TRUE, IF(COUNTIF(A90,"*"&amp;Afferenti!$A$1:'Afferenti'!$A$46&amp;"*"), Afferenti!$E$1:'Afferenti'!$E$46, ""))</f>
        <v>1</v>
      </c>
      <c r="Y90" s="5" t="str" cm="1">
        <f t="array" ref="Y90">_xlfn.TEXTJOIN(", ",TRUE, IF(COUNTIF(A90,"*"&amp;Afferenti!$A$1:'Afferenti'!$A$46&amp;"*"), Afferenti!$F$1:'Afferenti'!$F$46, ""))</f>
        <v>0</v>
      </c>
    </row>
    <row r="91" spans="1:25" x14ac:dyDescent="0.2">
      <c r="A91" s="2" t="s">
        <v>1792</v>
      </c>
      <c r="B91" s="2" t="s">
        <v>1793</v>
      </c>
      <c r="C91" s="2" t="s">
        <v>1794</v>
      </c>
      <c r="E91" s="2" t="s">
        <v>280</v>
      </c>
      <c r="F91" s="2" t="s">
        <v>197</v>
      </c>
      <c r="G91" s="2" t="s">
        <v>1795</v>
      </c>
      <c r="H91" s="2">
        <v>1</v>
      </c>
      <c r="I91" s="2" t="s">
        <v>1797</v>
      </c>
      <c r="J91" s="2" t="s">
        <v>11</v>
      </c>
      <c r="K91" s="2">
        <v>2018</v>
      </c>
      <c r="L91" s="2" t="s">
        <v>248</v>
      </c>
      <c r="M91" s="2">
        <v>0</v>
      </c>
      <c r="N91" s="2">
        <v>93.114999999999995</v>
      </c>
      <c r="O91" s="2" t="s">
        <v>33</v>
      </c>
      <c r="P91" s="2">
        <v>87.244</v>
      </c>
      <c r="Q91" s="2" t="s">
        <v>33</v>
      </c>
      <c r="R91" s="2">
        <v>0</v>
      </c>
      <c r="S91" s="2">
        <v>100</v>
      </c>
      <c r="T91" s="2" t="s">
        <v>33</v>
      </c>
      <c r="W91" s="5" t="str" cm="1">
        <f t="array" ref="W91">_xlfn.TEXTJOIN(", ",TRUE, IF(COUNTIF(G91,"*"&amp;Afferenti!$A$1:'Afferenti'!$A$46&amp;"*"), Afferenti!$A$1:'Afferenti'!$A$46, ""))</f>
        <v>BIGONGIARI</v>
      </c>
      <c r="X91" s="5" t="str" cm="1">
        <f t="array" ref="X91">_xlfn.TEXTJOIN(", ",TRUE, IF(COUNTIF(A91,"*"&amp;Afferenti!$A$1:'Afferenti'!$A$46&amp;"*"), Afferenti!$E$1:'Afferenti'!$E$46, ""))</f>
        <v>1</v>
      </c>
      <c r="Y91" s="5" t="str" cm="1">
        <f t="array" ref="Y91">_xlfn.TEXTJOIN(", ",TRUE, IF(COUNTIF(A91,"*"&amp;Afferenti!$A$1:'Afferenti'!$A$46&amp;"*"), Afferenti!$F$1:'Afferenti'!$F$46, ""))</f>
        <v>0</v>
      </c>
    </row>
    <row r="92" spans="1:25" x14ac:dyDescent="0.2">
      <c r="A92" s="2" t="s">
        <v>1792</v>
      </c>
      <c r="B92" s="2" t="s">
        <v>1793</v>
      </c>
      <c r="C92" s="2" t="s">
        <v>1794</v>
      </c>
      <c r="E92" s="2" t="s">
        <v>280</v>
      </c>
      <c r="F92" s="2" t="s">
        <v>197</v>
      </c>
      <c r="G92" s="2" t="s">
        <v>1795</v>
      </c>
      <c r="H92" s="2">
        <v>1</v>
      </c>
      <c r="I92" s="2" t="s">
        <v>1798</v>
      </c>
      <c r="J92" s="2" t="s">
        <v>109</v>
      </c>
      <c r="K92" s="2">
        <v>2015</v>
      </c>
      <c r="L92" s="2" t="s">
        <v>216</v>
      </c>
      <c r="M92" s="2">
        <v>4</v>
      </c>
      <c r="N92" s="2">
        <v>2.4129999999999998</v>
      </c>
      <c r="O92" s="2" t="s">
        <v>13</v>
      </c>
      <c r="W92" s="5" t="str" cm="1">
        <f t="array" ref="W92">_xlfn.TEXTJOIN(", ",TRUE, IF(COUNTIF(G92,"*"&amp;Afferenti!$A$1:'Afferenti'!$A$46&amp;"*"), Afferenti!$A$1:'Afferenti'!$A$46, ""))</f>
        <v>BIGONGIARI</v>
      </c>
      <c r="X92" s="5" t="str" cm="1">
        <f t="array" ref="X92">_xlfn.TEXTJOIN(", ",TRUE, IF(COUNTIF(A92,"*"&amp;Afferenti!$A$1:'Afferenti'!$A$46&amp;"*"), Afferenti!$E$1:'Afferenti'!$E$46, ""))</f>
        <v>1</v>
      </c>
      <c r="Y92" s="5" t="str" cm="1">
        <f t="array" ref="Y92">_xlfn.TEXTJOIN(", ",TRUE, IF(COUNTIF(A92,"*"&amp;Afferenti!$A$1:'Afferenti'!$A$46&amp;"*"), Afferenti!$F$1:'Afferenti'!$F$46, ""))</f>
        <v>0</v>
      </c>
    </row>
    <row r="93" spans="1:25" x14ac:dyDescent="0.2">
      <c r="A93" s="2" t="s">
        <v>1792</v>
      </c>
      <c r="B93" s="2" t="s">
        <v>1793</v>
      </c>
      <c r="C93" s="2" t="s">
        <v>1794</v>
      </c>
      <c r="E93" s="2" t="s">
        <v>280</v>
      </c>
      <c r="F93" s="2" t="s">
        <v>197</v>
      </c>
      <c r="G93" s="2" t="s">
        <v>1795</v>
      </c>
      <c r="H93" s="2">
        <v>1</v>
      </c>
      <c r="I93" s="2" t="s">
        <v>1799</v>
      </c>
      <c r="J93" s="2" t="s">
        <v>109</v>
      </c>
      <c r="K93" s="2">
        <v>2017</v>
      </c>
      <c r="L93" s="2" t="s">
        <v>216</v>
      </c>
      <c r="M93" s="2">
        <v>0</v>
      </c>
      <c r="N93" s="2">
        <v>22.251000000000001</v>
      </c>
      <c r="O93" s="2" t="s">
        <v>13</v>
      </c>
      <c r="P93" s="2">
        <v>94.647999999999996</v>
      </c>
      <c r="Q93" s="2" t="s">
        <v>33</v>
      </c>
      <c r="W93" s="5" t="str" cm="1">
        <f t="array" ref="W93">_xlfn.TEXTJOIN(", ",TRUE, IF(COUNTIF(G93,"*"&amp;Afferenti!$A$1:'Afferenti'!$A$46&amp;"*"), Afferenti!$A$1:'Afferenti'!$A$46, ""))</f>
        <v>BIGONGIARI</v>
      </c>
      <c r="X93" s="5" t="str" cm="1">
        <f t="array" ref="X93">_xlfn.TEXTJOIN(", ",TRUE, IF(COUNTIF(A93,"*"&amp;Afferenti!$A$1:'Afferenti'!$A$46&amp;"*"), Afferenti!$E$1:'Afferenti'!$E$46, ""))</f>
        <v>1</v>
      </c>
      <c r="Y93" s="5" t="str" cm="1">
        <f t="array" ref="Y93">_xlfn.TEXTJOIN(", ",TRUE, IF(COUNTIF(A93,"*"&amp;Afferenti!$A$1:'Afferenti'!$A$46&amp;"*"), Afferenti!$F$1:'Afferenti'!$F$46, ""))</f>
        <v>0</v>
      </c>
    </row>
    <row r="94" spans="1:25" x14ac:dyDescent="0.2">
      <c r="A94" s="2" t="s">
        <v>1792</v>
      </c>
      <c r="B94" s="2" t="s">
        <v>1793</v>
      </c>
      <c r="C94" s="2" t="s">
        <v>1794</v>
      </c>
      <c r="E94" s="2" t="s">
        <v>280</v>
      </c>
      <c r="F94" s="2" t="s">
        <v>197</v>
      </c>
      <c r="G94" s="2" t="s">
        <v>1795</v>
      </c>
      <c r="H94" s="2">
        <v>1</v>
      </c>
      <c r="I94" s="2" t="s">
        <v>1800</v>
      </c>
      <c r="J94" s="2" t="s">
        <v>11</v>
      </c>
      <c r="K94" s="2">
        <v>2015</v>
      </c>
      <c r="L94" s="2" t="s">
        <v>253</v>
      </c>
      <c r="M94" s="2">
        <v>832</v>
      </c>
      <c r="N94" s="2">
        <v>0.127</v>
      </c>
      <c r="O94" s="2" t="s">
        <v>13</v>
      </c>
      <c r="P94" s="2">
        <v>3.0150000000000001</v>
      </c>
      <c r="Q94" s="2" t="s">
        <v>13</v>
      </c>
      <c r="R94" s="2">
        <v>567</v>
      </c>
      <c r="S94" s="2">
        <v>0.21</v>
      </c>
      <c r="T94" s="2" t="s">
        <v>13</v>
      </c>
      <c r="U94" s="2">
        <v>6.9619999999999997</v>
      </c>
      <c r="V94" s="2" t="s">
        <v>13</v>
      </c>
      <c r="W94" s="5" t="str" cm="1">
        <f t="array" ref="W94">_xlfn.TEXTJOIN(", ",TRUE, IF(COUNTIF(G94,"*"&amp;Afferenti!$A$1:'Afferenti'!$A$46&amp;"*"), Afferenti!$A$1:'Afferenti'!$A$46, ""))</f>
        <v>BIGONGIARI</v>
      </c>
      <c r="X94" s="5" t="str" cm="1">
        <f t="array" ref="X94">_xlfn.TEXTJOIN(", ",TRUE, IF(COUNTIF(A94,"*"&amp;Afferenti!$A$1:'Afferenti'!$A$46&amp;"*"), Afferenti!$E$1:'Afferenti'!$E$46, ""))</f>
        <v>1</v>
      </c>
      <c r="Y94" s="5" t="str" cm="1">
        <f t="array" ref="Y94">_xlfn.TEXTJOIN(", ",TRUE, IF(COUNTIF(A94,"*"&amp;Afferenti!$A$1:'Afferenti'!$A$46&amp;"*"), Afferenti!$F$1:'Afferenti'!$F$46, ""))</f>
        <v>0</v>
      </c>
    </row>
    <row r="95" spans="1:25" x14ac:dyDescent="0.2">
      <c r="A95" s="2" t="s">
        <v>1792</v>
      </c>
      <c r="B95" s="2" t="s">
        <v>1793</v>
      </c>
      <c r="C95" s="2" t="s">
        <v>1794</v>
      </c>
      <c r="E95" s="2" t="s">
        <v>280</v>
      </c>
      <c r="F95" s="2" t="s">
        <v>197</v>
      </c>
      <c r="G95" s="2" t="s">
        <v>1801</v>
      </c>
      <c r="H95" s="2">
        <v>2</v>
      </c>
      <c r="I95" s="2" t="s">
        <v>1802</v>
      </c>
      <c r="J95" s="2" t="s">
        <v>11</v>
      </c>
      <c r="K95" s="2">
        <v>2017</v>
      </c>
      <c r="L95" s="2" t="s">
        <v>207</v>
      </c>
      <c r="M95" s="2">
        <v>3</v>
      </c>
      <c r="N95" s="2">
        <v>69.176000000000002</v>
      </c>
      <c r="O95" s="2" t="s">
        <v>26</v>
      </c>
      <c r="P95" s="2">
        <v>47.213999999999999</v>
      </c>
      <c r="Q95" s="2" t="s">
        <v>14</v>
      </c>
      <c r="R95" s="2">
        <v>4</v>
      </c>
      <c r="S95" s="2">
        <v>63.15</v>
      </c>
      <c r="T95" s="2" t="s">
        <v>26</v>
      </c>
      <c r="U95" s="2">
        <v>67.5</v>
      </c>
      <c r="V95" s="2" t="s">
        <v>26</v>
      </c>
      <c r="W95" s="5" t="str" cm="1">
        <f t="array" ref="W95">_xlfn.TEXTJOIN(", ",TRUE, IF(COUNTIF(G95,"*"&amp;Afferenti!$A$1:'Afferenti'!$A$46&amp;"*"), Afferenti!$A$1:'Afferenti'!$A$46, ""))</f>
        <v>BIGONGIARI</v>
      </c>
      <c r="X95" s="5" t="str" cm="1">
        <f t="array" ref="X95">_xlfn.TEXTJOIN(", ",TRUE, IF(COUNTIF(A95,"*"&amp;Afferenti!$A$1:'Afferenti'!$A$46&amp;"*"), Afferenti!$E$1:'Afferenti'!$E$46, ""))</f>
        <v>1</v>
      </c>
      <c r="Y95" s="5" t="str" cm="1">
        <f t="array" ref="Y95">_xlfn.TEXTJOIN(", ",TRUE, IF(COUNTIF(A95,"*"&amp;Afferenti!$A$1:'Afferenti'!$A$46&amp;"*"), Afferenti!$F$1:'Afferenti'!$F$46, ""))</f>
        <v>0</v>
      </c>
    </row>
    <row r="96" spans="1:25" x14ac:dyDescent="0.2">
      <c r="A96" s="2" t="s">
        <v>1792</v>
      </c>
      <c r="B96" s="2" t="s">
        <v>1793</v>
      </c>
      <c r="C96" s="2" t="s">
        <v>1794</v>
      </c>
      <c r="E96" s="2" t="s">
        <v>280</v>
      </c>
      <c r="F96" s="2" t="s">
        <v>197</v>
      </c>
      <c r="G96" s="2" t="s">
        <v>891</v>
      </c>
      <c r="H96" s="2">
        <v>3</v>
      </c>
      <c r="I96" s="2" t="s">
        <v>892</v>
      </c>
      <c r="J96" s="2" t="s">
        <v>11</v>
      </c>
      <c r="K96" s="2">
        <v>2015</v>
      </c>
      <c r="L96" s="2" t="s">
        <v>216</v>
      </c>
      <c r="M96" s="2">
        <v>1</v>
      </c>
      <c r="N96" s="2">
        <v>11.36</v>
      </c>
      <c r="O96" s="2" t="s">
        <v>13</v>
      </c>
      <c r="W96" s="5" t="str" cm="1">
        <f t="array" ref="W96">_xlfn.TEXTJOIN(", ",TRUE, IF(COUNTIF(G96,"*"&amp;Afferenti!$A$1:'Afferenti'!$A$46&amp;"*"), Afferenti!$A$1:'Afferenti'!$A$46, ""))</f>
        <v>BIGONGIARI, MAESTRO, MARROCCHESI</v>
      </c>
      <c r="X96" s="5" t="str" cm="1">
        <f t="array" ref="X96">_xlfn.TEXTJOIN(", ",TRUE, IF(COUNTIF(A96,"*"&amp;Afferenti!$A$1:'Afferenti'!$A$46&amp;"*"), Afferenti!$E$1:'Afferenti'!$E$46, ""))</f>
        <v>1</v>
      </c>
      <c r="Y96" s="5" t="str" cm="1">
        <f t="array" ref="Y96">_xlfn.TEXTJOIN(", ",TRUE, IF(COUNTIF(A96,"*"&amp;Afferenti!$A$1:'Afferenti'!$A$46&amp;"*"), Afferenti!$F$1:'Afferenti'!$F$46, ""))</f>
        <v>0</v>
      </c>
    </row>
    <row r="97" spans="1:25" x14ac:dyDescent="0.2">
      <c r="A97" s="2" t="s">
        <v>1792</v>
      </c>
      <c r="B97" s="2" t="s">
        <v>1793</v>
      </c>
      <c r="C97" s="2" t="s">
        <v>1794</v>
      </c>
      <c r="E97" s="2" t="s">
        <v>280</v>
      </c>
      <c r="F97" s="2" t="s">
        <v>197</v>
      </c>
      <c r="G97" s="2" t="s">
        <v>891</v>
      </c>
      <c r="H97" s="2">
        <v>3</v>
      </c>
      <c r="I97" s="2" t="s">
        <v>893</v>
      </c>
      <c r="J97" s="2" t="s">
        <v>11</v>
      </c>
      <c r="K97" s="2">
        <v>2015</v>
      </c>
      <c r="L97" s="2" t="s">
        <v>894</v>
      </c>
      <c r="M97" s="2">
        <v>8</v>
      </c>
      <c r="N97" s="2">
        <v>11.073</v>
      </c>
      <c r="O97" s="2" t="s">
        <v>13</v>
      </c>
      <c r="P97" s="2">
        <v>68.159000000000006</v>
      </c>
      <c r="Q97" s="2" t="s">
        <v>26</v>
      </c>
      <c r="R97" s="2">
        <v>5</v>
      </c>
      <c r="S97" s="2">
        <v>13.96</v>
      </c>
      <c r="T97" s="2" t="s">
        <v>13</v>
      </c>
      <c r="W97" s="5" t="str" cm="1">
        <f t="array" ref="W97">_xlfn.TEXTJOIN(", ",TRUE, IF(COUNTIF(G97,"*"&amp;Afferenti!$A$1:'Afferenti'!$A$46&amp;"*"), Afferenti!$A$1:'Afferenti'!$A$46, ""))</f>
        <v>BIGONGIARI, MAESTRO, MARROCCHESI</v>
      </c>
      <c r="X97" s="5" t="str" cm="1">
        <f t="array" ref="X97">_xlfn.TEXTJOIN(", ",TRUE, IF(COUNTIF(A97,"*"&amp;Afferenti!$A$1:'Afferenti'!$A$46&amp;"*"), Afferenti!$E$1:'Afferenti'!$E$46, ""))</f>
        <v>1</v>
      </c>
      <c r="Y97" s="5" t="str" cm="1">
        <f t="array" ref="Y97">_xlfn.TEXTJOIN(", ",TRUE, IF(COUNTIF(A97,"*"&amp;Afferenti!$A$1:'Afferenti'!$A$46&amp;"*"), Afferenti!$F$1:'Afferenti'!$F$46, ""))</f>
        <v>0</v>
      </c>
    </row>
    <row r="98" spans="1:25" x14ac:dyDescent="0.2">
      <c r="A98" s="2" t="s">
        <v>1792</v>
      </c>
      <c r="B98" s="2" t="s">
        <v>1793</v>
      </c>
      <c r="C98" s="2" t="s">
        <v>1794</v>
      </c>
      <c r="E98" s="2" t="s">
        <v>280</v>
      </c>
      <c r="F98" s="2" t="s">
        <v>197</v>
      </c>
      <c r="G98" s="2" t="s">
        <v>891</v>
      </c>
      <c r="H98" s="2">
        <v>3</v>
      </c>
      <c r="I98" s="2" t="s">
        <v>895</v>
      </c>
      <c r="J98" s="2" t="s">
        <v>109</v>
      </c>
      <c r="K98" s="2">
        <v>2016</v>
      </c>
      <c r="L98" s="2" t="s">
        <v>232</v>
      </c>
      <c r="M98" s="2">
        <v>21</v>
      </c>
      <c r="N98" s="2">
        <v>2.2320000000000002</v>
      </c>
      <c r="O98" s="2" t="s">
        <v>13</v>
      </c>
      <c r="P98" s="2">
        <v>66.706000000000003</v>
      </c>
      <c r="Q98" s="2" t="s">
        <v>26</v>
      </c>
      <c r="R98" s="2">
        <v>18</v>
      </c>
      <c r="S98" s="2">
        <v>3.64</v>
      </c>
      <c r="T98" s="2" t="s">
        <v>13</v>
      </c>
      <c r="W98" s="5" t="str" cm="1">
        <f t="array" ref="W98">_xlfn.TEXTJOIN(", ",TRUE, IF(COUNTIF(G98,"*"&amp;Afferenti!$A$1:'Afferenti'!$A$46&amp;"*"), Afferenti!$A$1:'Afferenti'!$A$46, ""))</f>
        <v>BIGONGIARI, MAESTRO, MARROCCHESI</v>
      </c>
      <c r="X98" s="5" t="str" cm="1">
        <f t="array" ref="X98">_xlfn.TEXTJOIN(", ",TRUE, IF(COUNTIF(A98,"*"&amp;Afferenti!$A$1:'Afferenti'!$A$46&amp;"*"), Afferenti!$E$1:'Afferenti'!$E$46, ""))</f>
        <v>1</v>
      </c>
      <c r="Y98" s="5" t="str" cm="1">
        <f t="array" ref="Y98">_xlfn.TEXTJOIN(", ",TRUE, IF(COUNTIF(A98,"*"&amp;Afferenti!$A$1:'Afferenti'!$A$46&amp;"*"), Afferenti!$F$1:'Afferenti'!$F$46, ""))</f>
        <v>0</v>
      </c>
    </row>
    <row r="99" spans="1:25" x14ac:dyDescent="0.2">
      <c r="A99" s="2" t="s">
        <v>1792</v>
      </c>
      <c r="B99" s="2" t="s">
        <v>1793</v>
      </c>
      <c r="C99" s="2" t="s">
        <v>1794</v>
      </c>
      <c r="E99" s="2" t="s">
        <v>280</v>
      </c>
      <c r="F99" s="2" t="s">
        <v>197</v>
      </c>
      <c r="G99" s="2" t="s">
        <v>891</v>
      </c>
      <c r="H99" s="2">
        <v>3</v>
      </c>
      <c r="I99" s="2" t="s">
        <v>896</v>
      </c>
      <c r="J99" s="2" t="s">
        <v>109</v>
      </c>
      <c r="K99" s="2">
        <v>2016</v>
      </c>
      <c r="L99" s="2" t="s">
        <v>232</v>
      </c>
      <c r="M99" s="2">
        <v>11</v>
      </c>
      <c r="N99" s="2">
        <v>6.9649999999999999</v>
      </c>
      <c r="O99" s="2" t="s">
        <v>13</v>
      </c>
      <c r="P99" s="2">
        <v>66.706000000000003</v>
      </c>
      <c r="Q99" s="2" t="s">
        <v>26</v>
      </c>
      <c r="R99" s="2">
        <v>4</v>
      </c>
      <c r="S99" s="2">
        <v>16.95</v>
      </c>
      <c r="T99" s="2" t="s">
        <v>13</v>
      </c>
      <c r="W99" s="5" t="str" cm="1">
        <f t="array" ref="W99">_xlfn.TEXTJOIN(", ",TRUE, IF(COUNTIF(G99,"*"&amp;Afferenti!$A$1:'Afferenti'!$A$46&amp;"*"), Afferenti!$A$1:'Afferenti'!$A$46, ""))</f>
        <v>BIGONGIARI, MAESTRO, MARROCCHESI</v>
      </c>
      <c r="X99" s="5" t="str" cm="1">
        <f t="array" ref="X99">_xlfn.TEXTJOIN(", ",TRUE, IF(COUNTIF(A99,"*"&amp;Afferenti!$A$1:'Afferenti'!$A$46&amp;"*"), Afferenti!$E$1:'Afferenti'!$E$46, ""))</f>
        <v>1</v>
      </c>
      <c r="Y99" s="5" t="str" cm="1">
        <f t="array" ref="Y99">_xlfn.TEXTJOIN(", ",TRUE, IF(COUNTIF(A99,"*"&amp;Afferenti!$A$1:'Afferenti'!$A$46&amp;"*"), Afferenti!$F$1:'Afferenti'!$F$46, ""))</f>
        <v>0</v>
      </c>
    </row>
    <row r="100" spans="1:25" x14ac:dyDescent="0.2">
      <c r="A100" s="2" t="s">
        <v>1792</v>
      </c>
      <c r="B100" s="2" t="s">
        <v>1793</v>
      </c>
      <c r="C100" s="2" t="s">
        <v>1794</v>
      </c>
      <c r="E100" s="2" t="s">
        <v>280</v>
      </c>
      <c r="F100" s="2" t="s">
        <v>197</v>
      </c>
      <c r="G100" s="2" t="s">
        <v>217</v>
      </c>
      <c r="H100" s="2">
        <v>4</v>
      </c>
      <c r="I100" s="2" t="s">
        <v>218</v>
      </c>
      <c r="J100" s="2" t="s">
        <v>11</v>
      </c>
      <c r="K100" s="2">
        <v>2019</v>
      </c>
      <c r="L100" s="2" t="s">
        <v>219</v>
      </c>
      <c r="M100" s="2">
        <v>4</v>
      </c>
      <c r="N100" s="2">
        <v>56.615000000000002</v>
      </c>
      <c r="O100" s="2" t="s">
        <v>26</v>
      </c>
      <c r="P100" s="2">
        <v>19.225999999999999</v>
      </c>
      <c r="Q100" s="2" t="s">
        <v>13</v>
      </c>
      <c r="R100" s="2">
        <v>4</v>
      </c>
      <c r="S100" s="2">
        <v>61.57</v>
      </c>
      <c r="T100" s="2" t="s">
        <v>26</v>
      </c>
      <c r="U100" s="2">
        <v>24.193999999999999</v>
      </c>
      <c r="V100" s="2" t="s">
        <v>13</v>
      </c>
      <c r="W100" s="5" t="str" cm="1">
        <f t="array" ref="W100">_xlfn.TEXTJOIN(", ",TRUE, IF(COUNTIF(G100,"*"&amp;Afferenti!$A$1:'Afferenti'!$A$46&amp;"*"), Afferenti!$A$1:'Afferenti'!$A$46, ""))</f>
        <v>BIGONGIARI, BROGI, MAESTRO, MARROCCHESI</v>
      </c>
      <c r="X100" s="5" t="str" cm="1">
        <f t="array" ref="X100">_xlfn.TEXTJOIN(", ",TRUE, IF(COUNTIF(A100,"*"&amp;Afferenti!$A$1:'Afferenti'!$A$46&amp;"*"), Afferenti!$E$1:'Afferenti'!$E$46, ""))</f>
        <v>1</v>
      </c>
      <c r="Y100" s="5" t="str" cm="1">
        <f t="array" ref="Y100">_xlfn.TEXTJOIN(", ",TRUE, IF(COUNTIF(A100,"*"&amp;Afferenti!$A$1:'Afferenti'!$A$46&amp;"*"), Afferenti!$F$1:'Afferenti'!$F$46, ""))</f>
        <v>0</v>
      </c>
    </row>
    <row r="101" spans="1:25" x14ac:dyDescent="0.2">
      <c r="A101" s="2" t="s">
        <v>1792</v>
      </c>
      <c r="B101" s="2" t="s">
        <v>1793</v>
      </c>
      <c r="C101" s="2" t="s">
        <v>1794</v>
      </c>
      <c r="E101" s="2" t="s">
        <v>280</v>
      </c>
      <c r="F101" s="2" t="s">
        <v>197</v>
      </c>
      <c r="G101" s="2" t="s">
        <v>897</v>
      </c>
      <c r="H101" s="2">
        <v>4</v>
      </c>
      <c r="I101" s="2" t="s">
        <v>898</v>
      </c>
      <c r="J101" s="2" t="s">
        <v>11</v>
      </c>
      <c r="K101" s="2">
        <v>2015</v>
      </c>
      <c r="L101" s="2" t="s">
        <v>899</v>
      </c>
      <c r="M101" s="2">
        <v>35</v>
      </c>
      <c r="N101" s="2">
        <v>21.498999999999999</v>
      </c>
      <c r="O101" s="2" t="s">
        <v>13</v>
      </c>
      <c r="P101" s="2">
        <v>95.947000000000003</v>
      </c>
      <c r="Q101" s="2" t="s">
        <v>33</v>
      </c>
      <c r="W101" s="5" t="str" cm="1">
        <f t="array" ref="W101">_xlfn.TEXTJOIN(", ",TRUE, IF(COUNTIF(G101,"*"&amp;Afferenti!$A$1:'Afferenti'!$A$46&amp;"*"), Afferenti!$A$1:'Afferenti'!$A$46, ""))</f>
        <v>BIGONGIARI, MAESTRO, MARROCCHESI</v>
      </c>
      <c r="X101" s="5" t="str" cm="1">
        <f t="array" ref="X101">_xlfn.TEXTJOIN(", ",TRUE, IF(COUNTIF(A101,"*"&amp;Afferenti!$A$1:'Afferenti'!$A$46&amp;"*"), Afferenti!$E$1:'Afferenti'!$E$46, ""))</f>
        <v>1</v>
      </c>
      <c r="Y101" s="5" t="str" cm="1">
        <f t="array" ref="Y101">_xlfn.TEXTJOIN(", ",TRUE, IF(COUNTIF(A101,"*"&amp;Afferenti!$A$1:'Afferenti'!$A$46&amp;"*"), Afferenti!$F$1:'Afferenti'!$F$46, ""))</f>
        <v>0</v>
      </c>
    </row>
    <row r="102" spans="1:25" x14ac:dyDescent="0.2">
      <c r="A102" s="2" t="s">
        <v>1792</v>
      </c>
      <c r="B102" s="2" t="s">
        <v>1793</v>
      </c>
      <c r="C102" s="2" t="s">
        <v>1794</v>
      </c>
      <c r="E102" s="2" t="s">
        <v>280</v>
      </c>
      <c r="F102" s="2" t="s">
        <v>197</v>
      </c>
      <c r="G102" s="2" t="s">
        <v>897</v>
      </c>
      <c r="H102" s="2">
        <v>4</v>
      </c>
      <c r="I102" s="2" t="s">
        <v>900</v>
      </c>
      <c r="J102" s="2" t="s">
        <v>11</v>
      </c>
      <c r="K102" s="2">
        <v>2015</v>
      </c>
      <c r="L102" s="2" t="s">
        <v>219</v>
      </c>
      <c r="M102" s="2">
        <v>9</v>
      </c>
      <c r="N102" s="2">
        <v>39.067999999999998</v>
      </c>
      <c r="O102" s="2" t="s">
        <v>14</v>
      </c>
      <c r="P102" s="2">
        <v>29.327000000000002</v>
      </c>
      <c r="Q102" s="2" t="s">
        <v>14</v>
      </c>
      <c r="R102" s="2">
        <v>8</v>
      </c>
      <c r="S102" s="2">
        <v>52.72</v>
      </c>
      <c r="T102" s="2" t="s">
        <v>26</v>
      </c>
      <c r="U102" s="2">
        <v>58.966999999999999</v>
      </c>
      <c r="V102" s="2" t="s">
        <v>26</v>
      </c>
      <c r="W102" s="5" t="str" cm="1">
        <f t="array" ref="W102">_xlfn.TEXTJOIN(", ",TRUE, IF(COUNTIF(G102,"*"&amp;Afferenti!$A$1:'Afferenti'!$A$46&amp;"*"), Afferenti!$A$1:'Afferenti'!$A$46, ""))</f>
        <v>BIGONGIARI, MAESTRO, MARROCCHESI</v>
      </c>
      <c r="X102" s="5" t="str" cm="1">
        <f t="array" ref="X102">_xlfn.TEXTJOIN(", ",TRUE, IF(COUNTIF(A102,"*"&amp;Afferenti!$A$1:'Afferenti'!$A$46&amp;"*"), Afferenti!$E$1:'Afferenti'!$E$46, ""))</f>
        <v>1</v>
      </c>
      <c r="Y102" s="5" t="str" cm="1">
        <f t="array" ref="Y102">_xlfn.TEXTJOIN(", ",TRUE, IF(COUNTIF(A102,"*"&amp;Afferenti!$A$1:'Afferenti'!$A$46&amp;"*"), Afferenti!$F$1:'Afferenti'!$F$46, ""))</f>
        <v>0</v>
      </c>
    </row>
    <row r="103" spans="1:25" x14ac:dyDescent="0.2">
      <c r="A103" s="2" t="s">
        <v>1792</v>
      </c>
      <c r="B103" s="2" t="s">
        <v>1793</v>
      </c>
      <c r="C103" s="2" t="s">
        <v>1794</v>
      </c>
      <c r="E103" s="2" t="s">
        <v>280</v>
      </c>
      <c r="F103" s="2" t="s">
        <v>197</v>
      </c>
      <c r="G103" s="2" t="s">
        <v>901</v>
      </c>
      <c r="H103" s="2">
        <v>4</v>
      </c>
      <c r="I103" s="2" t="s">
        <v>902</v>
      </c>
      <c r="J103" s="2" t="s">
        <v>109</v>
      </c>
      <c r="K103" s="2">
        <v>2015</v>
      </c>
      <c r="L103" s="2" t="s">
        <v>232</v>
      </c>
      <c r="M103" s="2">
        <v>6</v>
      </c>
      <c r="N103" s="2">
        <v>15.157999999999999</v>
      </c>
      <c r="O103" s="2" t="s">
        <v>13</v>
      </c>
      <c r="P103" s="2">
        <v>75.224999999999994</v>
      </c>
      <c r="Q103" s="2" t="s">
        <v>33</v>
      </c>
      <c r="R103" s="2">
        <v>6</v>
      </c>
      <c r="S103" s="2">
        <v>11.26</v>
      </c>
      <c r="T103" s="2" t="s">
        <v>13</v>
      </c>
      <c r="W103" s="5" t="str" cm="1">
        <f t="array" ref="W103">_xlfn.TEXTJOIN(", ",TRUE, IF(COUNTIF(G103,"*"&amp;Afferenti!$A$1:'Afferenti'!$A$46&amp;"*"), Afferenti!$A$1:'Afferenti'!$A$46, ""))</f>
        <v>BIGONGIARI, MAESTRO, MARROCCHESI</v>
      </c>
      <c r="X103" s="5" t="str" cm="1">
        <f t="array" ref="X103">_xlfn.TEXTJOIN(", ",TRUE, IF(COUNTIF(A103,"*"&amp;Afferenti!$A$1:'Afferenti'!$A$46&amp;"*"), Afferenti!$E$1:'Afferenti'!$E$46, ""))</f>
        <v>1</v>
      </c>
      <c r="Y103" s="5" t="str" cm="1">
        <f t="array" ref="Y103">_xlfn.TEXTJOIN(", ",TRUE, IF(COUNTIF(A103,"*"&amp;Afferenti!$A$1:'Afferenti'!$A$46&amp;"*"), Afferenti!$F$1:'Afferenti'!$F$46, ""))</f>
        <v>0</v>
      </c>
    </row>
    <row r="104" spans="1:25" x14ac:dyDescent="0.2">
      <c r="A104" s="2" t="s">
        <v>1792</v>
      </c>
      <c r="B104" s="2" t="s">
        <v>1793</v>
      </c>
      <c r="C104" s="2" t="s">
        <v>1794</v>
      </c>
      <c r="E104" s="2" t="s">
        <v>280</v>
      </c>
      <c r="F104" s="2" t="s">
        <v>197</v>
      </c>
      <c r="G104" s="2" t="s">
        <v>220</v>
      </c>
      <c r="H104" s="2">
        <v>5</v>
      </c>
      <c r="I104" s="2" t="s">
        <v>221</v>
      </c>
      <c r="J104" s="2" t="s">
        <v>11</v>
      </c>
      <c r="K104" s="2">
        <v>2017</v>
      </c>
      <c r="L104" s="2" t="s">
        <v>207</v>
      </c>
      <c r="M104" s="2">
        <v>0</v>
      </c>
      <c r="N104" s="2">
        <v>89.962000000000003</v>
      </c>
      <c r="O104" s="2" t="s">
        <v>33</v>
      </c>
      <c r="P104" s="2">
        <v>47.213999999999999</v>
      </c>
      <c r="Q104" s="2" t="s">
        <v>14</v>
      </c>
      <c r="R104" s="2">
        <v>0</v>
      </c>
      <c r="S104" s="2">
        <v>100</v>
      </c>
      <c r="T104" s="2" t="s">
        <v>33</v>
      </c>
      <c r="U104" s="2">
        <v>28.787877999999999</v>
      </c>
      <c r="V104" s="2" t="s">
        <v>14</v>
      </c>
      <c r="W104" s="5" t="str" cm="1">
        <f t="array" ref="W104">_xlfn.TEXTJOIN(", ",TRUE, IF(COUNTIF(G104,"*"&amp;Afferenti!$A$1:'Afferenti'!$A$46&amp;"*"), Afferenti!$A$1:'Afferenti'!$A$46, ""))</f>
        <v>BIGONGIARI, BROGI, MARROCCHESI</v>
      </c>
      <c r="X104" s="5" t="str" cm="1">
        <f t="array" ref="X104">_xlfn.TEXTJOIN(", ",TRUE, IF(COUNTIF(A104,"*"&amp;Afferenti!$A$1:'Afferenti'!$A$46&amp;"*"), Afferenti!$E$1:'Afferenti'!$E$46, ""))</f>
        <v>1</v>
      </c>
      <c r="Y104" s="5" t="str" cm="1">
        <f t="array" ref="Y104">_xlfn.TEXTJOIN(", ",TRUE, IF(COUNTIF(A104,"*"&amp;Afferenti!$A$1:'Afferenti'!$A$46&amp;"*"), Afferenti!$F$1:'Afferenti'!$F$46, ""))</f>
        <v>0</v>
      </c>
    </row>
    <row r="105" spans="1:25" x14ac:dyDescent="0.2">
      <c r="A105" s="2" t="s">
        <v>1792</v>
      </c>
      <c r="B105" s="2" t="s">
        <v>1793</v>
      </c>
      <c r="C105" s="2" t="s">
        <v>1794</v>
      </c>
      <c r="E105" s="2" t="s">
        <v>280</v>
      </c>
      <c r="F105" s="2" t="s">
        <v>197</v>
      </c>
      <c r="G105" s="2" t="s">
        <v>222</v>
      </c>
      <c r="H105" s="2">
        <v>5</v>
      </c>
      <c r="I105" s="2" t="s">
        <v>223</v>
      </c>
      <c r="J105" s="2" t="s">
        <v>11</v>
      </c>
      <c r="K105" s="2">
        <v>2016</v>
      </c>
      <c r="L105" s="2" t="s">
        <v>207</v>
      </c>
      <c r="M105" s="2">
        <v>16</v>
      </c>
      <c r="N105" s="2">
        <v>28.173999999999999</v>
      </c>
      <c r="O105" s="2" t="s">
        <v>14</v>
      </c>
      <c r="P105" s="2">
        <v>46.341000000000001</v>
      </c>
      <c r="Q105" s="2" t="s">
        <v>14</v>
      </c>
      <c r="R105" s="2">
        <v>10</v>
      </c>
      <c r="S105" s="2">
        <v>29.15</v>
      </c>
      <c r="T105" s="2" t="s">
        <v>14</v>
      </c>
      <c r="U105" s="2">
        <v>16.666665999999999</v>
      </c>
      <c r="V105" s="2" t="s">
        <v>13</v>
      </c>
      <c r="W105" s="5" t="str" cm="1">
        <f t="array" ref="W105">_xlfn.TEXTJOIN(", ",TRUE, IF(COUNTIF(G105,"*"&amp;Afferenti!$A$1:'Afferenti'!$A$46&amp;"*"), Afferenti!$A$1:'Afferenti'!$A$46, ""))</f>
        <v>BIGONGIARI, BROGI, MAESTRO, MARROCCHESI</v>
      </c>
      <c r="X105" s="5" t="str" cm="1">
        <f t="array" ref="X105">_xlfn.TEXTJOIN(", ",TRUE, IF(COUNTIF(A105,"*"&amp;Afferenti!$A$1:'Afferenti'!$A$46&amp;"*"), Afferenti!$E$1:'Afferenti'!$E$46, ""))</f>
        <v>1</v>
      </c>
      <c r="Y105" s="5" t="str" cm="1">
        <f t="array" ref="Y105">_xlfn.TEXTJOIN(", ",TRUE, IF(COUNTIF(A105,"*"&amp;Afferenti!$A$1:'Afferenti'!$A$46&amp;"*"), Afferenti!$F$1:'Afferenti'!$F$46, ""))</f>
        <v>0</v>
      </c>
    </row>
    <row r="106" spans="1:25" x14ac:dyDescent="0.2">
      <c r="A106" s="2" t="s">
        <v>1792</v>
      </c>
      <c r="B106" s="2" t="s">
        <v>1793</v>
      </c>
      <c r="C106" s="2" t="s">
        <v>1794</v>
      </c>
      <c r="E106" s="2" t="s">
        <v>280</v>
      </c>
      <c r="F106" s="2" t="s">
        <v>197</v>
      </c>
      <c r="G106" s="2" t="s">
        <v>224</v>
      </c>
      <c r="H106" s="2">
        <v>6</v>
      </c>
      <c r="I106" s="2" t="s">
        <v>225</v>
      </c>
      <c r="J106" s="2" t="s">
        <v>109</v>
      </c>
      <c r="K106" s="2">
        <v>2015</v>
      </c>
      <c r="L106" s="2" t="s">
        <v>216</v>
      </c>
      <c r="M106" s="2">
        <v>0</v>
      </c>
      <c r="N106" s="2">
        <v>25.456</v>
      </c>
      <c r="O106" s="2" t="s">
        <v>14</v>
      </c>
      <c r="W106" s="5" t="str" cm="1">
        <f t="array" ref="W106">_xlfn.TEXTJOIN(", ",TRUE, IF(COUNTIF(G106,"*"&amp;Afferenti!$A$1:'Afferenti'!$A$46&amp;"*"), Afferenti!$A$1:'Afferenti'!$A$46, ""))</f>
        <v>BIGONGIARI, BROGI, MAESTRO, MARROCCHESI</v>
      </c>
      <c r="X106" s="5" t="str" cm="1">
        <f t="array" ref="X106">_xlfn.TEXTJOIN(", ",TRUE, IF(COUNTIF(A106,"*"&amp;Afferenti!$A$1:'Afferenti'!$A$46&amp;"*"), Afferenti!$E$1:'Afferenti'!$E$46, ""))</f>
        <v>1</v>
      </c>
      <c r="Y106" s="5" t="str" cm="1">
        <f t="array" ref="Y106">_xlfn.TEXTJOIN(", ",TRUE, IF(COUNTIF(A106,"*"&amp;Afferenti!$A$1:'Afferenti'!$A$46&amp;"*"), Afferenti!$F$1:'Afferenti'!$F$46, ""))</f>
        <v>0</v>
      </c>
    </row>
    <row r="107" spans="1:25" x14ac:dyDescent="0.2">
      <c r="A107" s="2" t="s">
        <v>1792</v>
      </c>
      <c r="B107" s="2" t="s">
        <v>1793</v>
      </c>
      <c r="C107" s="2" t="s">
        <v>1794</v>
      </c>
      <c r="E107" s="2" t="s">
        <v>280</v>
      </c>
      <c r="F107" s="2" t="s">
        <v>197</v>
      </c>
      <c r="G107" s="2" t="s">
        <v>226</v>
      </c>
      <c r="H107" s="2">
        <v>6</v>
      </c>
      <c r="I107" s="2" t="s">
        <v>227</v>
      </c>
      <c r="J107" s="2" t="s">
        <v>11</v>
      </c>
      <c r="K107" s="2">
        <v>2017</v>
      </c>
      <c r="L107" s="2" t="s">
        <v>207</v>
      </c>
      <c r="M107" s="2">
        <v>18</v>
      </c>
      <c r="N107" s="2">
        <v>24.164000000000001</v>
      </c>
      <c r="O107" s="2" t="s">
        <v>13</v>
      </c>
      <c r="P107" s="2">
        <v>47.213999999999999</v>
      </c>
      <c r="Q107" s="2" t="s">
        <v>14</v>
      </c>
      <c r="R107" s="2">
        <v>14</v>
      </c>
      <c r="S107" s="2">
        <v>17.28</v>
      </c>
      <c r="T107" s="2" t="s">
        <v>13</v>
      </c>
      <c r="U107" s="2">
        <v>28.787877999999999</v>
      </c>
      <c r="V107" s="2" t="s">
        <v>14</v>
      </c>
      <c r="W107" s="5" t="str" cm="1">
        <f t="array" ref="W107">_xlfn.TEXTJOIN(", ",TRUE, IF(COUNTIF(G107,"*"&amp;Afferenti!$A$1:'Afferenti'!$A$46&amp;"*"), Afferenti!$A$1:'Afferenti'!$A$46, ""))</f>
        <v>BIGONGIARI, BROGI, MAESTRO, MARROCCHESI</v>
      </c>
      <c r="X107" s="5" t="str" cm="1">
        <f t="array" ref="X107">_xlfn.TEXTJOIN(", ",TRUE, IF(COUNTIF(A107,"*"&amp;Afferenti!$A$1:'Afferenti'!$A$46&amp;"*"), Afferenti!$E$1:'Afferenti'!$E$46, ""))</f>
        <v>1</v>
      </c>
      <c r="Y107" s="5" t="str" cm="1">
        <f t="array" ref="Y107">_xlfn.TEXTJOIN(", ",TRUE, IF(COUNTIF(A107,"*"&amp;Afferenti!$A$1:'Afferenti'!$A$46&amp;"*"), Afferenti!$F$1:'Afferenti'!$F$46, ""))</f>
        <v>0</v>
      </c>
    </row>
    <row r="108" spans="1:25" x14ac:dyDescent="0.2">
      <c r="A108" s="2" t="s">
        <v>1792</v>
      </c>
      <c r="B108" s="2" t="s">
        <v>1793</v>
      </c>
      <c r="C108" s="2" t="s">
        <v>1794</v>
      </c>
      <c r="E108" s="2" t="s">
        <v>280</v>
      </c>
      <c r="F108" s="2" t="s">
        <v>197</v>
      </c>
      <c r="G108" s="2" t="s">
        <v>913</v>
      </c>
      <c r="H108" s="2">
        <v>6</v>
      </c>
      <c r="I108" s="2" t="s">
        <v>902</v>
      </c>
      <c r="J108" s="2" t="s">
        <v>109</v>
      </c>
      <c r="K108" s="2">
        <v>2015</v>
      </c>
      <c r="L108" s="2" t="s">
        <v>235</v>
      </c>
      <c r="M108" s="2">
        <v>1</v>
      </c>
      <c r="N108" s="2">
        <v>46.643000000000001</v>
      </c>
      <c r="O108" s="2" t="s">
        <v>14</v>
      </c>
      <c r="R108" s="2">
        <v>1</v>
      </c>
      <c r="S108" s="2">
        <v>58.49</v>
      </c>
      <c r="T108" s="2" t="s">
        <v>26</v>
      </c>
      <c r="W108" s="5" t="str" cm="1">
        <f t="array" ref="W108">_xlfn.TEXTJOIN(", ",TRUE, IF(COUNTIF(G108,"*"&amp;Afferenti!$A$1:'Afferenti'!$A$46&amp;"*"), Afferenti!$A$1:'Afferenti'!$A$46, ""))</f>
        <v>BIGONGIARI, MAESTRO, MARROCCHESI</v>
      </c>
      <c r="X108" s="5" t="str" cm="1">
        <f t="array" ref="X108">_xlfn.TEXTJOIN(", ",TRUE, IF(COUNTIF(A108,"*"&amp;Afferenti!$A$1:'Afferenti'!$A$46&amp;"*"), Afferenti!$E$1:'Afferenti'!$E$46, ""))</f>
        <v>1</v>
      </c>
      <c r="Y108" s="5" t="str" cm="1">
        <f t="array" ref="Y108">_xlfn.TEXTJOIN(", ",TRUE, IF(COUNTIF(A108,"*"&amp;Afferenti!$A$1:'Afferenti'!$A$46&amp;"*"), Afferenti!$F$1:'Afferenti'!$F$46, ""))</f>
        <v>0</v>
      </c>
    </row>
    <row r="109" spans="1:25" x14ac:dyDescent="0.2">
      <c r="A109" s="2" t="s">
        <v>1792</v>
      </c>
      <c r="B109" s="2" t="s">
        <v>1793</v>
      </c>
      <c r="C109" s="2" t="s">
        <v>1794</v>
      </c>
      <c r="E109" s="2" t="s">
        <v>280</v>
      </c>
      <c r="F109" s="2" t="s">
        <v>197</v>
      </c>
      <c r="G109" s="2" t="s">
        <v>228</v>
      </c>
      <c r="H109" s="2">
        <v>7</v>
      </c>
      <c r="I109" s="2" t="s">
        <v>229</v>
      </c>
      <c r="J109" s="2" t="s">
        <v>11</v>
      </c>
      <c r="K109" s="2">
        <v>2017</v>
      </c>
      <c r="L109" s="2" t="s">
        <v>230</v>
      </c>
      <c r="M109" s="2">
        <v>1</v>
      </c>
      <c r="N109" s="2">
        <v>53.042999999999999</v>
      </c>
      <c r="O109" s="2" t="s">
        <v>26</v>
      </c>
      <c r="P109" s="2">
        <v>58.868000000000002</v>
      </c>
      <c r="Q109" s="2" t="s">
        <v>26</v>
      </c>
      <c r="R109" s="2">
        <v>1</v>
      </c>
      <c r="W109" s="5" t="str" cm="1">
        <f t="array" ref="W109">_xlfn.TEXTJOIN(", ",TRUE, IF(COUNTIF(G109,"*"&amp;Afferenti!$A$1:'Afferenti'!$A$46&amp;"*"), Afferenti!$A$1:'Afferenti'!$A$46, ""))</f>
        <v>BIGONGIARI, BROGI, MAESTRO, MARROCCHESI</v>
      </c>
      <c r="X109" s="5" t="str" cm="1">
        <f t="array" ref="X109">_xlfn.TEXTJOIN(", ",TRUE, IF(COUNTIF(A109,"*"&amp;Afferenti!$A$1:'Afferenti'!$A$46&amp;"*"), Afferenti!$E$1:'Afferenti'!$E$46, ""))</f>
        <v>1</v>
      </c>
      <c r="Y109" s="5" t="str" cm="1">
        <f t="array" ref="Y109">_xlfn.TEXTJOIN(", ",TRUE, IF(COUNTIF(A109,"*"&amp;Afferenti!$A$1:'Afferenti'!$A$46&amp;"*"), Afferenti!$F$1:'Afferenti'!$F$46, ""))</f>
        <v>0</v>
      </c>
    </row>
    <row r="110" spans="1:25" x14ac:dyDescent="0.2">
      <c r="A110" s="2" t="s">
        <v>1792</v>
      </c>
      <c r="B110" s="2" t="s">
        <v>1793</v>
      </c>
      <c r="C110" s="2" t="s">
        <v>1794</v>
      </c>
      <c r="E110" s="2" t="s">
        <v>280</v>
      </c>
      <c r="F110" s="2" t="s">
        <v>197</v>
      </c>
      <c r="G110" s="2" t="s">
        <v>228</v>
      </c>
      <c r="H110" s="2">
        <v>7</v>
      </c>
      <c r="I110" s="2" t="s">
        <v>231</v>
      </c>
      <c r="J110" s="2" t="s">
        <v>109</v>
      </c>
      <c r="K110" s="2">
        <v>2019</v>
      </c>
      <c r="L110" s="2" t="s">
        <v>232</v>
      </c>
      <c r="M110" s="2">
        <v>6</v>
      </c>
      <c r="N110" s="2">
        <v>6.78</v>
      </c>
      <c r="O110" s="2" t="s">
        <v>13</v>
      </c>
      <c r="P110" s="2">
        <v>55.137</v>
      </c>
      <c r="Q110" s="2" t="s">
        <v>26</v>
      </c>
      <c r="R110" s="2">
        <v>5</v>
      </c>
      <c r="W110" s="5" t="str" cm="1">
        <f t="array" ref="W110">_xlfn.TEXTJOIN(", ",TRUE, IF(COUNTIF(G110,"*"&amp;Afferenti!$A$1:'Afferenti'!$A$46&amp;"*"), Afferenti!$A$1:'Afferenti'!$A$46, ""))</f>
        <v>BIGONGIARI, BROGI, MAESTRO, MARROCCHESI</v>
      </c>
      <c r="X110" s="5" t="str" cm="1">
        <f t="array" ref="X110">_xlfn.TEXTJOIN(", ",TRUE, IF(COUNTIF(A110,"*"&amp;Afferenti!$A$1:'Afferenti'!$A$46&amp;"*"), Afferenti!$E$1:'Afferenti'!$E$46, ""))</f>
        <v>1</v>
      </c>
      <c r="Y110" s="5" t="str" cm="1">
        <f t="array" ref="Y110">_xlfn.TEXTJOIN(", ",TRUE, IF(COUNTIF(A110,"*"&amp;Afferenti!$A$1:'Afferenti'!$A$46&amp;"*"), Afferenti!$F$1:'Afferenti'!$F$46, ""))</f>
        <v>0</v>
      </c>
    </row>
    <row r="111" spans="1:25" x14ac:dyDescent="0.2">
      <c r="A111" s="2" t="s">
        <v>1792</v>
      </c>
      <c r="B111" s="2" t="s">
        <v>1793</v>
      </c>
      <c r="C111" s="2" t="s">
        <v>1794</v>
      </c>
      <c r="E111" s="2" t="s">
        <v>280</v>
      </c>
      <c r="F111" s="2" t="s">
        <v>197</v>
      </c>
      <c r="G111" s="2" t="s">
        <v>228</v>
      </c>
      <c r="H111" s="2">
        <v>7</v>
      </c>
      <c r="I111" s="2" t="s">
        <v>233</v>
      </c>
      <c r="J111" s="2" t="s">
        <v>109</v>
      </c>
      <c r="K111" s="2">
        <v>2017</v>
      </c>
      <c r="L111" s="2" t="s">
        <v>232</v>
      </c>
      <c r="M111" s="2">
        <v>12</v>
      </c>
      <c r="N111" s="2">
        <v>4.1859999999999999</v>
      </c>
      <c r="O111" s="2" t="s">
        <v>13</v>
      </c>
      <c r="P111" s="2">
        <v>62.39</v>
      </c>
      <c r="Q111" s="2" t="s">
        <v>26</v>
      </c>
      <c r="R111" s="2">
        <v>9</v>
      </c>
      <c r="S111" s="2">
        <v>7.3</v>
      </c>
      <c r="T111" s="2" t="s">
        <v>13</v>
      </c>
      <c r="W111" s="5" t="str" cm="1">
        <f t="array" ref="W111">_xlfn.TEXTJOIN(", ",TRUE, IF(COUNTIF(G111,"*"&amp;Afferenti!$A$1:'Afferenti'!$A$46&amp;"*"), Afferenti!$A$1:'Afferenti'!$A$46, ""))</f>
        <v>BIGONGIARI, BROGI, MAESTRO, MARROCCHESI</v>
      </c>
      <c r="X111" s="5" t="str" cm="1">
        <f t="array" ref="X111">_xlfn.TEXTJOIN(", ",TRUE, IF(COUNTIF(A111,"*"&amp;Afferenti!$A$1:'Afferenti'!$A$46&amp;"*"), Afferenti!$E$1:'Afferenti'!$E$46, ""))</f>
        <v>1</v>
      </c>
      <c r="Y111" s="5" t="str" cm="1">
        <f t="array" ref="Y111">_xlfn.TEXTJOIN(", ",TRUE, IF(COUNTIF(A111,"*"&amp;Afferenti!$A$1:'Afferenti'!$A$46&amp;"*"), Afferenti!$F$1:'Afferenti'!$F$46, ""))</f>
        <v>0</v>
      </c>
    </row>
    <row r="112" spans="1:25" x14ac:dyDescent="0.2">
      <c r="A112" s="2" t="s">
        <v>1792</v>
      </c>
      <c r="B112" s="2" t="s">
        <v>1793</v>
      </c>
      <c r="C112" s="2" t="s">
        <v>1794</v>
      </c>
      <c r="E112" s="2" t="s">
        <v>280</v>
      </c>
      <c r="F112" s="2" t="s">
        <v>197</v>
      </c>
      <c r="G112" s="2" t="s">
        <v>234</v>
      </c>
      <c r="H112" s="2">
        <v>7</v>
      </c>
      <c r="I112" s="2" t="s">
        <v>229</v>
      </c>
      <c r="J112" s="2" t="s">
        <v>109</v>
      </c>
      <c r="K112" s="2">
        <v>2017</v>
      </c>
      <c r="L112" s="2" t="s">
        <v>235</v>
      </c>
      <c r="M112" s="2">
        <v>0</v>
      </c>
      <c r="N112" s="2">
        <v>66.622</v>
      </c>
      <c r="O112" s="2" t="s">
        <v>26</v>
      </c>
      <c r="P112" s="2">
        <v>77.972999999999999</v>
      </c>
      <c r="Q112" s="2" t="s">
        <v>33</v>
      </c>
      <c r="R112" s="2">
        <v>0</v>
      </c>
      <c r="S112" s="2">
        <v>100</v>
      </c>
      <c r="T112" s="2" t="s">
        <v>33</v>
      </c>
      <c r="W112" s="5" t="str" cm="1">
        <f t="array" ref="W112">_xlfn.TEXTJOIN(", ",TRUE, IF(COUNTIF(G112,"*"&amp;Afferenti!$A$1:'Afferenti'!$A$46&amp;"*"), Afferenti!$A$1:'Afferenti'!$A$46, ""))</f>
        <v>BIGONGIARI, BROGI, MAESTRO, MARROCCHESI</v>
      </c>
      <c r="X112" s="5" t="str" cm="1">
        <f t="array" ref="X112">_xlfn.TEXTJOIN(", ",TRUE, IF(COUNTIF(A112,"*"&amp;Afferenti!$A$1:'Afferenti'!$A$46&amp;"*"), Afferenti!$E$1:'Afferenti'!$E$46, ""))</f>
        <v>1</v>
      </c>
      <c r="Y112" s="5" t="str" cm="1">
        <f t="array" ref="Y112">_xlfn.TEXTJOIN(", ",TRUE, IF(COUNTIF(A112,"*"&amp;Afferenti!$A$1:'Afferenti'!$A$46&amp;"*"), Afferenti!$F$1:'Afferenti'!$F$46, ""))</f>
        <v>0</v>
      </c>
    </row>
    <row r="113" spans="1:25" x14ac:dyDescent="0.2">
      <c r="A113" s="2" t="s">
        <v>1792</v>
      </c>
      <c r="B113" s="2" t="s">
        <v>1793</v>
      </c>
      <c r="C113" s="2" t="s">
        <v>1794</v>
      </c>
      <c r="E113" s="2" t="s">
        <v>280</v>
      </c>
      <c r="F113" s="2" t="s">
        <v>197</v>
      </c>
      <c r="G113" s="2" t="s">
        <v>236</v>
      </c>
      <c r="H113" s="2">
        <v>7</v>
      </c>
      <c r="I113" s="2" t="s">
        <v>237</v>
      </c>
      <c r="J113" s="2" t="s">
        <v>11</v>
      </c>
      <c r="K113" s="2">
        <v>2019</v>
      </c>
      <c r="L113" s="2" t="s">
        <v>207</v>
      </c>
      <c r="M113" s="2">
        <v>3</v>
      </c>
      <c r="N113" s="2">
        <v>54.616999999999997</v>
      </c>
      <c r="O113" s="2" t="s">
        <v>26</v>
      </c>
      <c r="P113" s="2">
        <v>53.072000000000003</v>
      </c>
      <c r="Q113" s="2" t="s">
        <v>26</v>
      </c>
      <c r="R113" s="2">
        <v>3</v>
      </c>
      <c r="S113" s="2">
        <v>50.83</v>
      </c>
      <c r="T113" s="2" t="s">
        <v>26</v>
      </c>
      <c r="U113" s="2">
        <v>51.470999999999997</v>
      </c>
      <c r="V113" s="2" t="s">
        <v>26</v>
      </c>
      <c r="W113" s="5" t="str" cm="1">
        <f t="array" ref="W113">_xlfn.TEXTJOIN(", ",TRUE, IF(COUNTIF(G113,"*"&amp;Afferenti!$A$1:'Afferenti'!$A$46&amp;"*"), Afferenti!$A$1:'Afferenti'!$A$46, ""))</f>
        <v>BIGONGIARI, BROGI, MARROCCHESI</v>
      </c>
      <c r="X113" s="5" t="str" cm="1">
        <f t="array" ref="X113">_xlfn.TEXTJOIN(", ",TRUE, IF(COUNTIF(A113,"*"&amp;Afferenti!$A$1:'Afferenti'!$A$46&amp;"*"), Afferenti!$E$1:'Afferenti'!$E$46, ""))</f>
        <v>1</v>
      </c>
      <c r="Y113" s="5" t="str" cm="1">
        <f t="array" ref="Y113">_xlfn.TEXTJOIN(", ",TRUE, IF(COUNTIF(A113,"*"&amp;Afferenti!$A$1:'Afferenti'!$A$46&amp;"*"), Afferenti!$F$1:'Afferenti'!$F$46, ""))</f>
        <v>0</v>
      </c>
    </row>
    <row r="114" spans="1:25" x14ac:dyDescent="0.2">
      <c r="A114" s="2" t="s">
        <v>1792</v>
      </c>
      <c r="B114" s="2" t="s">
        <v>1793</v>
      </c>
      <c r="C114" s="2" t="s">
        <v>1794</v>
      </c>
      <c r="E114" s="2" t="s">
        <v>280</v>
      </c>
      <c r="F114" s="2" t="s">
        <v>197</v>
      </c>
      <c r="G114" s="2" t="s">
        <v>238</v>
      </c>
      <c r="H114" s="2">
        <v>7</v>
      </c>
      <c r="I114" s="2" t="s">
        <v>239</v>
      </c>
      <c r="J114" s="2" t="s">
        <v>109</v>
      </c>
      <c r="K114" s="2">
        <v>2017</v>
      </c>
      <c r="M114" s="2">
        <v>1</v>
      </c>
      <c r="N114" s="2">
        <v>22.78</v>
      </c>
      <c r="O114" s="2" t="s">
        <v>13</v>
      </c>
      <c r="R114" s="2">
        <v>1</v>
      </c>
      <c r="S114" s="2">
        <v>50.17</v>
      </c>
      <c r="T114" s="2" t="s">
        <v>26</v>
      </c>
      <c r="W114" s="5" t="str" cm="1">
        <f t="array" ref="W114">_xlfn.TEXTJOIN(", ",TRUE, IF(COUNTIF(G114,"*"&amp;Afferenti!$A$1:'Afferenti'!$A$46&amp;"*"), Afferenti!$A$1:'Afferenti'!$A$46, ""))</f>
        <v>BIGONGIARI, BROGI, MARROCCHESI</v>
      </c>
      <c r="X114" s="5" t="str" cm="1">
        <f t="array" ref="X114">_xlfn.TEXTJOIN(", ",TRUE, IF(COUNTIF(A114,"*"&amp;Afferenti!$A$1:'Afferenti'!$A$46&amp;"*"), Afferenti!$E$1:'Afferenti'!$E$46, ""))</f>
        <v>1</v>
      </c>
      <c r="Y114" s="5" t="str" cm="1">
        <f t="array" ref="Y114">_xlfn.TEXTJOIN(", ",TRUE, IF(COUNTIF(A114,"*"&amp;Afferenti!$A$1:'Afferenti'!$A$46&amp;"*"), Afferenti!$F$1:'Afferenti'!$F$46, ""))</f>
        <v>0</v>
      </c>
    </row>
    <row r="115" spans="1:25" x14ac:dyDescent="0.2">
      <c r="A115" s="2" t="s">
        <v>1792</v>
      </c>
      <c r="B115" s="2" t="s">
        <v>1793</v>
      </c>
      <c r="C115" s="2" t="s">
        <v>1794</v>
      </c>
      <c r="E115" s="2" t="s">
        <v>280</v>
      </c>
      <c r="F115" s="2" t="s">
        <v>197</v>
      </c>
      <c r="G115" s="2" t="s">
        <v>240</v>
      </c>
      <c r="H115" s="2">
        <v>7</v>
      </c>
      <c r="I115" s="2" t="s">
        <v>241</v>
      </c>
      <c r="J115" s="2" t="s">
        <v>11</v>
      </c>
      <c r="K115" s="2">
        <v>2017</v>
      </c>
      <c r="L115" s="2" t="s">
        <v>242</v>
      </c>
      <c r="M115" s="2">
        <v>11</v>
      </c>
      <c r="N115" s="2">
        <v>54.112000000000002</v>
      </c>
      <c r="O115" s="2" t="s">
        <v>26</v>
      </c>
      <c r="P115" s="2">
        <v>56.600999999999999</v>
      </c>
      <c r="Q115" s="2" t="s">
        <v>26</v>
      </c>
      <c r="R115" s="2">
        <v>8</v>
      </c>
      <c r="W115" s="5" t="str" cm="1">
        <f t="array" ref="W115">_xlfn.TEXTJOIN(", ",TRUE, IF(COUNTIF(G115,"*"&amp;Afferenti!$A$1:'Afferenti'!$A$46&amp;"*"), Afferenti!$A$1:'Afferenti'!$A$46, ""))</f>
        <v>BIGONGIARI, BROGI, MAESTRO, MARROCCHESI</v>
      </c>
      <c r="X115" s="5" t="str" cm="1">
        <f t="array" ref="X115">_xlfn.TEXTJOIN(", ",TRUE, IF(COUNTIF(A115,"*"&amp;Afferenti!$A$1:'Afferenti'!$A$46&amp;"*"), Afferenti!$E$1:'Afferenti'!$E$46, ""))</f>
        <v>1</v>
      </c>
      <c r="Y115" s="5" t="str" cm="1">
        <f t="array" ref="Y115">_xlfn.TEXTJOIN(", ",TRUE, IF(COUNTIF(A115,"*"&amp;Afferenti!$A$1:'Afferenti'!$A$46&amp;"*"), Afferenti!$F$1:'Afferenti'!$F$46, ""))</f>
        <v>0</v>
      </c>
    </row>
    <row r="116" spans="1:25" x14ac:dyDescent="0.2">
      <c r="A116" s="2" t="s">
        <v>1792</v>
      </c>
      <c r="B116" s="2" t="s">
        <v>1793</v>
      </c>
      <c r="C116" s="2" t="s">
        <v>1794</v>
      </c>
      <c r="E116" s="2" t="s">
        <v>280</v>
      </c>
      <c r="F116" s="2" t="s">
        <v>197</v>
      </c>
      <c r="G116" s="2" t="s">
        <v>243</v>
      </c>
      <c r="H116" s="2">
        <v>7</v>
      </c>
      <c r="I116" s="2" t="s">
        <v>244</v>
      </c>
      <c r="J116" s="2" t="s">
        <v>11</v>
      </c>
      <c r="K116" s="2">
        <v>2019</v>
      </c>
      <c r="L116" s="2" t="s">
        <v>245</v>
      </c>
      <c r="M116" s="2">
        <v>3</v>
      </c>
      <c r="N116" s="2">
        <v>64.662000000000006</v>
      </c>
      <c r="O116" s="2" t="s">
        <v>26</v>
      </c>
      <c r="P116" s="2">
        <v>92.5</v>
      </c>
      <c r="Q116" s="2" t="s">
        <v>33</v>
      </c>
      <c r="R116" s="2">
        <v>5</v>
      </c>
      <c r="S116" s="2">
        <v>47.46</v>
      </c>
      <c r="T116" s="2" t="s">
        <v>14</v>
      </c>
      <c r="U116" s="2">
        <v>94.828000000000003</v>
      </c>
      <c r="V116" s="2" t="s">
        <v>33</v>
      </c>
      <c r="W116" s="5" t="str" cm="1">
        <f t="array" ref="W116">_xlfn.TEXTJOIN(", ",TRUE, IF(COUNTIF(G116,"*"&amp;Afferenti!$A$1:'Afferenti'!$A$46&amp;"*"), Afferenti!$A$1:'Afferenti'!$A$46, ""))</f>
        <v>BIGONGIARI, BROGI, MAESTRO, MARROCCHESI</v>
      </c>
      <c r="X116" s="5" t="str" cm="1">
        <f t="array" ref="X116">_xlfn.TEXTJOIN(", ",TRUE, IF(COUNTIF(A116,"*"&amp;Afferenti!$A$1:'Afferenti'!$A$46&amp;"*"), Afferenti!$E$1:'Afferenti'!$E$46, ""))</f>
        <v>1</v>
      </c>
      <c r="Y116" s="5" t="str" cm="1">
        <f t="array" ref="Y116">_xlfn.TEXTJOIN(", ",TRUE, IF(COUNTIF(A116,"*"&amp;Afferenti!$A$1:'Afferenti'!$A$46&amp;"*"), Afferenti!$F$1:'Afferenti'!$F$46, ""))</f>
        <v>0</v>
      </c>
    </row>
    <row r="117" spans="1:25" x14ac:dyDescent="0.2">
      <c r="A117" s="2" t="s">
        <v>1792</v>
      </c>
      <c r="B117" s="2" t="s">
        <v>1793</v>
      </c>
      <c r="C117" s="2" t="s">
        <v>1794</v>
      </c>
      <c r="E117" s="2" t="s">
        <v>280</v>
      </c>
      <c r="F117" s="2" t="s">
        <v>197</v>
      </c>
      <c r="G117" s="2" t="s">
        <v>246</v>
      </c>
      <c r="H117" s="2">
        <v>7</v>
      </c>
      <c r="I117" s="2" t="s">
        <v>247</v>
      </c>
      <c r="J117" s="2" t="s">
        <v>11</v>
      </c>
      <c r="K117" s="2">
        <v>2018</v>
      </c>
      <c r="L117" s="2" t="s">
        <v>248</v>
      </c>
      <c r="M117" s="2">
        <v>1</v>
      </c>
      <c r="N117" s="2">
        <v>86.567999999999998</v>
      </c>
      <c r="O117" s="2" t="s">
        <v>33</v>
      </c>
      <c r="P117" s="2">
        <v>87.244</v>
      </c>
      <c r="Q117" s="2" t="s">
        <v>33</v>
      </c>
      <c r="R117" s="2">
        <v>0</v>
      </c>
      <c r="S117" s="2">
        <v>100</v>
      </c>
      <c r="T117" s="2" t="s">
        <v>33</v>
      </c>
      <c r="W117" s="5" t="str" cm="1">
        <f t="array" ref="W117">_xlfn.TEXTJOIN(", ",TRUE, IF(COUNTIF(G117,"*"&amp;Afferenti!$A$1:'Afferenti'!$A$46&amp;"*"), Afferenti!$A$1:'Afferenti'!$A$46, ""))</f>
        <v>BIGONGIARI, BROGI, MAESTRO, MARROCCHESI</v>
      </c>
      <c r="X117" s="5" t="str" cm="1">
        <f t="array" ref="X117">_xlfn.TEXTJOIN(", ",TRUE, IF(COUNTIF(A117,"*"&amp;Afferenti!$A$1:'Afferenti'!$A$46&amp;"*"), Afferenti!$E$1:'Afferenti'!$E$46, ""))</f>
        <v>1</v>
      </c>
      <c r="Y117" s="5" t="str" cm="1">
        <f t="array" ref="Y117">_xlfn.TEXTJOIN(", ",TRUE, IF(COUNTIF(A117,"*"&amp;Afferenti!$A$1:'Afferenti'!$A$46&amp;"*"), Afferenti!$F$1:'Afferenti'!$F$46, ""))</f>
        <v>0</v>
      </c>
    </row>
    <row r="118" spans="1:25" x14ac:dyDescent="0.2">
      <c r="A118" s="2" t="s">
        <v>1792</v>
      </c>
      <c r="B118" s="2" t="s">
        <v>1793</v>
      </c>
      <c r="C118" s="2" t="s">
        <v>1794</v>
      </c>
      <c r="E118" s="2" t="s">
        <v>280</v>
      </c>
      <c r="F118" s="2" t="s">
        <v>197</v>
      </c>
      <c r="G118" s="2" t="s">
        <v>249</v>
      </c>
      <c r="H118" s="2">
        <v>7</v>
      </c>
      <c r="I118" s="2" t="s">
        <v>250</v>
      </c>
      <c r="J118" s="2" t="s">
        <v>109</v>
      </c>
      <c r="K118" s="2">
        <v>2015</v>
      </c>
      <c r="L118" s="2" t="s">
        <v>232</v>
      </c>
      <c r="M118" s="2">
        <v>13</v>
      </c>
      <c r="N118" s="2">
        <v>5.5640000000000001</v>
      </c>
      <c r="O118" s="2" t="s">
        <v>13</v>
      </c>
      <c r="P118" s="2">
        <v>75.224999999999994</v>
      </c>
      <c r="Q118" s="2" t="s">
        <v>33</v>
      </c>
      <c r="R118" s="2">
        <v>8</v>
      </c>
      <c r="S118" s="2">
        <v>11.42</v>
      </c>
      <c r="T118" s="2" t="s">
        <v>13</v>
      </c>
      <c r="W118" s="5" t="str" cm="1">
        <f t="array" ref="W118">_xlfn.TEXTJOIN(", ",TRUE, IF(COUNTIF(G118,"*"&amp;Afferenti!$A$1:'Afferenti'!$A$46&amp;"*"), Afferenti!$A$1:'Afferenti'!$A$46, ""))</f>
        <v>BIGONGIARI, BROGI, MAESTRO, MARROCCHESI</v>
      </c>
      <c r="X118" s="5" t="str" cm="1">
        <f t="array" ref="X118">_xlfn.TEXTJOIN(", ",TRUE, IF(COUNTIF(A118,"*"&amp;Afferenti!$A$1:'Afferenti'!$A$46&amp;"*"), Afferenti!$E$1:'Afferenti'!$E$46, ""))</f>
        <v>1</v>
      </c>
      <c r="Y118" s="5" t="str" cm="1">
        <f t="array" ref="Y118">_xlfn.TEXTJOIN(", ",TRUE, IF(COUNTIF(A118,"*"&amp;Afferenti!$A$1:'Afferenti'!$A$46&amp;"*"), Afferenti!$F$1:'Afferenti'!$F$46, ""))</f>
        <v>0</v>
      </c>
    </row>
    <row r="119" spans="1:25" x14ac:dyDescent="0.2">
      <c r="A119" s="2" t="s">
        <v>1792</v>
      </c>
      <c r="B119" s="2" t="s">
        <v>1793</v>
      </c>
      <c r="C119" s="2" t="s">
        <v>1794</v>
      </c>
      <c r="E119" s="2" t="s">
        <v>280</v>
      </c>
      <c r="F119" s="2" t="s">
        <v>197</v>
      </c>
      <c r="G119" s="2" t="s">
        <v>251</v>
      </c>
      <c r="H119" s="2">
        <v>7</v>
      </c>
      <c r="I119" s="2" t="s">
        <v>252</v>
      </c>
      <c r="J119" s="2" t="s">
        <v>11</v>
      </c>
      <c r="K119" s="2">
        <v>2017</v>
      </c>
      <c r="L119" s="2" t="s">
        <v>253</v>
      </c>
      <c r="M119" s="2">
        <v>151</v>
      </c>
      <c r="N119" s="2">
        <v>2.4750000000000001</v>
      </c>
      <c r="O119" s="2" t="s">
        <v>13</v>
      </c>
      <c r="P119" s="2">
        <v>9.1020000000000003</v>
      </c>
      <c r="Q119" s="2" t="s">
        <v>13</v>
      </c>
      <c r="R119" s="2">
        <v>102</v>
      </c>
      <c r="S119" s="2">
        <v>2.61</v>
      </c>
      <c r="T119" s="2" t="s">
        <v>13</v>
      </c>
      <c r="U119" s="2">
        <v>7.0512819999999996</v>
      </c>
      <c r="V119" s="2" t="s">
        <v>13</v>
      </c>
      <c r="W119" s="5" t="str" cm="1">
        <f t="array" ref="W119">_xlfn.TEXTJOIN(", ",TRUE, IF(COUNTIF(G119,"*"&amp;Afferenti!$A$1:'Afferenti'!$A$46&amp;"*"), Afferenti!$A$1:'Afferenti'!$A$46, ""))</f>
        <v>BIGONGIARI, BROGI, MAESTRO, MARROCCHESI</v>
      </c>
      <c r="X119" s="5" t="str" cm="1">
        <f t="array" ref="X119">_xlfn.TEXTJOIN(", ",TRUE, IF(COUNTIF(A119,"*"&amp;Afferenti!$A$1:'Afferenti'!$A$46&amp;"*"), Afferenti!$E$1:'Afferenti'!$E$46, ""))</f>
        <v>1</v>
      </c>
      <c r="Y119" s="5" t="str" cm="1">
        <f t="array" ref="Y119">_xlfn.TEXTJOIN(", ",TRUE, IF(COUNTIF(A119,"*"&amp;Afferenti!$A$1:'Afferenti'!$A$46&amp;"*"), Afferenti!$F$1:'Afferenti'!$F$46, ""))</f>
        <v>0</v>
      </c>
    </row>
    <row r="120" spans="1:25" x14ac:dyDescent="0.2">
      <c r="A120" s="2" t="s">
        <v>1792</v>
      </c>
      <c r="B120" s="2" t="s">
        <v>1793</v>
      </c>
      <c r="C120" s="2" t="s">
        <v>1794</v>
      </c>
      <c r="E120" s="2" t="s">
        <v>280</v>
      </c>
      <c r="F120" s="2" t="s">
        <v>197</v>
      </c>
      <c r="G120" s="2" t="s">
        <v>254</v>
      </c>
      <c r="H120" s="2">
        <v>8</v>
      </c>
      <c r="I120" s="2" t="s">
        <v>255</v>
      </c>
      <c r="J120" s="2" t="s">
        <v>11</v>
      </c>
      <c r="K120" s="2">
        <v>2019</v>
      </c>
      <c r="L120" s="2" t="s">
        <v>256</v>
      </c>
      <c r="M120" s="2">
        <v>3</v>
      </c>
      <c r="N120" s="2">
        <v>71.715999999999994</v>
      </c>
      <c r="O120" s="2" t="s">
        <v>26</v>
      </c>
      <c r="P120" s="2">
        <v>44.113</v>
      </c>
      <c r="Q120" s="2" t="s">
        <v>14</v>
      </c>
      <c r="R120" s="2">
        <v>2</v>
      </c>
      <c r="W120" s="5" t="str" cm="1">
        <f t="array" ref="W120">_xlfn.TEXTJOIN(", ",TRUE, IF(COUNTIF(G120,"*"&amp;Afferenti!$A$1:'Afferenti'!$A$46&amp;"*"), Afferenti!$A$1:'Afferenti'!$A$46, ""))</f>
        <v>BIGONGIARI, BROGI, MAESTRO, MARROCCHESI</v>
      </c>
      <c r="X120" s="5" t="str" cm="1">
        <f t="array" ref="X120">_xlfn.TEXTJOIN(", ",TRUE, IF(COUNTIF(A120,"*"&amp;Afferenti!$A$1:'Afferenti'!$A$46&amp;"*"), Afferenti!$E$1:'Afferenti'!$E$46, ""))</f>
        <v>1</v>
      </c>
      <c r="Y120" s="5" t="str" cm="1">
        <f t="array" ref="Y120">_xlfn.TEXTJOIN(", ",TRUE, IF(COUNTIF(A120,"*"&amp;Afferenti!$A$1:'Afferenti'!$A$46&amp;"*"), Afferenti!$F$1:'Afferenti'!$F$46, ""))</f>
        <v>0</v>
      </c>
    </row>
    <row r="121" spans="1:25" x14ac:dyDescent="0.2">
      <c r="A121" s="2" t="s">
        <v>1792</v>
      </c>
      <c r="B121" s="2" t="s">
        <v>1793</v>
      </c>
      <c r="C121" s="2" t="s">
        <v>1794</v>
      </c>
      <c r="E121" s="2" t="s">
        <v>280</v>
      </c>
      <c r="F121" s="2" t="s">
        <v>197</v>
      </c>
      <c r="G121" s="2" t="s">
        <v>257</v>
      </c>
      <c r="H121" s="2">
        <v>7</v>
      </c>
      <c r="I121" s="2" t="s">
        <v>258</v>
      </c>
      <c r="J121" s="2" t="s">
        <v>11</v>
      </c>
      <c r="K121" s="2">
        <v>2018</v>
      </c>
      <c r="L121" s="2" t="s">
        <v>242</v>
      </c>
      <c r="M121" s="2">
        <v>48</v>
      </c>
      <c r="N121" s="2">
        <v>9.8379999999999992</v>
      </c>
      <c r="O121" s="2" t="s">
        <v>13</v>
      </c>
      <c r="P121" s="2">
        <v>54.762</v>
      </c>
      <c r="Q121" s="2" t="s">
        <v>26</v>
      </c>
      <c r="R121" s="2">
        <v>24</v>
      </c>
      <c r="W121" s="5" t="str" cm="1">
        <f t="array" ref="W121">_xlfn.TEXTJOIN(", ",TRUE, IF(COUNTIF(G121,"*"&amp;Afferenti!$A$1:'Afferenti'!$A$46&amp;"*"), Afferenti!$A$1:'Afferenti'!$A$46, ""))</f>
        <v>BIGONGIARI, BROGI, MAESTRO, MARROCCHESI</v>
      </c>
      <c r="X121" s="5" t="str" cm="1">
        <f t="array" ref="X121">_xlfn.TEXTJOIN(", ",TRUE, IF(COUNTIF(A121,"*"&amp;Afferenti!$A$1:'Afferenti'!$A$46&amp;"*"), Afferenti!$E$1:'Afferenti'!$E$46, ""))</f>
        <v>1</v>
      </c>
      <c r="Y121" s="5" t="str" cm="1">
        <f t="array" ref="Y121">_xlfn.TEXTJOIN(", ",TRUE, IF(COUNTIF(A121,"*"&amp;Afferenti!$A$1:'Afferenti'!$A$46&amp;"*"), Afferenti!$F$1:'Afferenti'!$F$46, ""))</f>
        <v>0</v>
      </c>
    </row>
    <row r="122" spans="1:25" x14ac:dyDescent="0.2">
      <c r="A122" s="2" t="s">
        <v>1792</v>
      </c>
      <c r="B122" s="2" t="s">
        <v>1793</v>
      </c>
      <c r="C122" s="2" t="s">
        <v>1794</v>
      </c>
      <c r="E122" s="2" t="s">
        <v>280</v>
      </c>
      <c r="F122" s="2" t="s">
        <v>197</v>
      </c>
      <c r="G122" s="2" t="s">
        <v>259</v>
      </c>
      <c r="H122" s="2">
        <v>8</v>
      </c>
      <c r="I122" s="2" t="s">
        <v>260</v>
      </c>
      <c r="J122" s="2" t="s">
        <v>11</v>
      </c>
      <c r="K122" s="2">
        <v>2017</v>
      </c>
      <c r="L122" s="2" t="s">
        <v>207</v>
      </c>
      <c r="M122" s="2">
        <v>3</v>
      </c>
      <c r="N122" s="2">
        <v>69.176000000000002</v>
      </c>
      <c r="O122" s="2" t="s">
        <v>26</v>
      </c>
      <c r="P122" s="2">
        <v>47.213999999999999</v>
      </c>
      <c r="Q122" s="2" t="s">
        <v>14</v>
      </c>
      <c r="R122" s="2">
        <v>1</v>
      </c>
      <c r="S122" s="2">
        <v>88.95</v>
      </c>
      <c r="T122" s="2" t="s">
        <v>33</v>
      </c>
      <c r="U122" s="2">
        <v>67.5</v>
      </c>
      <c r="V122" s="2" t="s">
        <v>26</v>
      </c>
      <c r="W122" s="5" t="str" cm="1">
        <f t="array" ref="W122">_xlfn.TEXTJOIN(", ",TRUE, IF(COUNTIF(G122,"*"&amp;Afferenti!$A$1:'Afferenti'!$A$46&amp;"*"), Afferenti!$A$1:'Afferenti'!$A$46, ""))</f>
        <v>BIGONGIARI, BROGI, MAESTRO, MARROCCHESI</v>
      </c>
      <c r="X122" s="5" t="str" cm="1">
        <f t="array" ref="X122">_xlfn.TEXTJOIN(", ",TRUE, IF(COUNTIF(A122,"*"&amp;Afferenti!$A$1:'Afferenti'!$A$46&amp;"*"), Afferenti!$E$1:'Afferenti'!$E$46, ""))</f>
        <v>1</v>
      </c>
      <c r="Y122" s="5" t="str" cm="1">
        <f t="array" ref="Y122">_xlfn.TEXTJOIN(", ",TRUE, IF(COUNTIF(A122,"*"&amp;Afferenti!$A$1:'Afferenti'!$A$46&amp;"*"), Afferenti!$F$1:'Afferenti'!$F$46, ""))</f>
        <v>0</v>
      </c>
    </row>
    <row r="123" spans="1:25" x14ac:dyDescent="0.2">
      <c r="A123" s="2" t="s">
        <v>1792</v>
      </c>
      <c r="B123" s="2" t="s">
        <v>1793</v>
      </c>
      <c r="C123" s="2" t="s">
        <v>1794</v>
      </c>
      <c r="E123" s="2" t="s">
        <v>280</v>
      </c>
      <c r="F123" s="2" t="s">
        <v>197</v>
      </c>
      <c r="G123" s="2" t="s">
        <v>261</v>
      </c>
      <c r="H123" s="2">
        <v>9</v>
      </c>
      <c r="I123" s="2" t="s">
        <v>262</v>
      </c>
      <c r="J123" s="2" t="s">
        <v>11</v>
      </c>
      <c r="K123" s="2">
        <v>2016</v>
      </c>
      <c r="L123" s="2" t="s">
        <v>207</v>
      </c>
      <c r="M123" s="2">
        <v>2</v>
      </c>
      <c r="N123" s="2">
        <v>74.546999999999997</v>
      </c>
      <c r="O123" s="2" t="s">
        <v>26</v>
      </c>
      <c r="P123" s="2">
        <v>46.341000000000001</v>
      </c>
      <c r="Q123" s="2" t="s">
        <v>14</v>
      </c>
      <c r="R123" s="2">
        <v>2</v>
      </c>
      <c r="S123" s="2">
        <v>80.27</v>
      </c>
      <c r="T123" s="2" t="s">
        <v>33</v>
      </c>
      <c r="U123" s="2">
        <v>57.5</v>
      </c>
      <c r="V123" s="2" t="s">
        <v>26</v>
      </c>
      <c r="W123" s="5" t="str" cm="1">
        <f t="array" ref="W123">_xlfn.TEXTJOIN(", ",TRUE, IF(COUNTIF(G123,"*"&amp;Afferenti!$A$1:'Afferenti'!$A$46&amp;"*"), Afferenti!$A$1:'Afferenti'!$A$46, ""))</f>
        <v>BIGONGIARI, BROGI, MAESTRO, MARROCCHESI</v>
      </c>
      <c r="X123" s="5" t="str" cm="1">
        <f t="array" ref="X123">_xlfn.TEXTJOIN(", ",TRUE, IF(COUNTIF(A123,"*"&amp;Afferenti!$A$1:'Afferenti'!$A$46&amp;"*"), Afferenti!$E$1:'Afferenti'!$E$46, ""))</f>
        <v>1</v>
      </c>
      <c r="Y123" s="5" t="str" cm="1">
        <f t="array" ref="Y123">_xlfn.TEXTJOIN(", ",TRUE, IF(COUNTIF(A123,"*"&amp;Afferenti!$A$1:'Afferenti'!$A$46&amp;"*"), Afferenti!$F$1:'Afferenti'!$F$46, ""))</f>
        <v>0</v>
      </c>
    </row>
    <row r="124" spans="1:25" x14ac:dyDescent="0.2">
      <c r="A124" s="2" t="s">
        <v>1792</v>
      </c>
      <c r="B124" s="2" t="s">
        <v>1793</v>
      </c>
      <c r="C124" s="2" t="s">
        <v>1794</v>
      </c>
      <c r="E124" s="2" t="s">
        <v>280</v>
      </c>
      <c r="F124" s="2" t="s">
        <v>197</v>
      </c>
      <c r="G124" s="2" t="s">
        <v>263</v>
      </c>
      <c r="H124" s="2">
        <v>8</v>
      </c>
      <c r="I124" s="2" t="s">
        <v>264</v>
      </c>
      <c r="J124" s="2" t="s">
        <v>11</v>
      </c>
      <c r="K124" s="2">
        <v>2016</v>
      </c>
      <c r="L124" s="2" t="s">
        <v>265</v>
      </c>
      <c r="M124" s="2">
        <v>36</v>
      </c>
      <c r="N124" s="2">
        <v>20.295000000000002</v>
      </c>
      <c r="O124" s="2" t="s">
        <v>13</v>
      </c>
      <c r="P124" s="2">
        <v>1.6220000000000001</v>
      </c>
      <c r="Q124" s="2" t="s">
        <v>13</v>
      </c>
      <c r="R124" s="2">
        <v>19</v>
      </c>
      <c r="W124" s="5" t="str" cm="1">
        <f t="array" ref="W124">_xlfn.TEXTJOIN(", ",TRUE, IF(COUNTIF(G124,"*"&amp;Afferenti!$A$1:'Afferenti'!$A$46&amp;"*"), Afferenti!$A$1:'Afferenti'!$A$46, ""))</f>
        <v>BIGONGIARI, BROGI, MAESTRO, MARROCCHESI</v>
      </c>
      <c r="X124" s="5" t="str" cm="1">
        <f t="array" ref="X124">_xlfn.TEXTJOIN(", ",TRUE, IF(COUNTIF(A124,"*"&amp;Afferenti!$A$1:'Afferenti'!$A$46&amp;"*"), Afferenti!$E$1:'Afferenti'!$E$46, ""))</f>
        <v>1</v>
      </c>
      <c r="Y124" s="5" t="str" cm="1">
        <f t="array" ref="Y124">_xlfn.TEXTJOIN(", ",TRUE, IF(COUNTIF(A124,"*"&amp;Afferenti!$A$1:'Afferenti'!$A$46&amp;"*"), Afferenti!$F$1:'Afferenti'!$F$46, ""))</f>
        <v>0</v>
      </c>
    </row>
    <row r="125" spans="1:25" x14ac:dyDescent="0.2">
      <c r="A125" s="2" t="s">
        <v>1792</v>
      </c>
      <c r="B125" s="2" t="s">
        <v>1793</v>
      </c>
      <c r="C125" s="2" t="s">
        <v>1794</v>
      </c>
      <c r="E125" s="2" t="s">
        <v>280</v>
      </c>
      <c r="F125" s="2" t="s">
        <v>197</v>
      </c>
      <c r="G125" s="2" t="s">
        <v>263</v>
      </c>
      <c r="H125" s="2">
        <v>8</v>
      </c>
      <c r="I125" s="2" t="s">
        <v>266</v>
      </c>
      <c r="J125" s="2" t="s">
        <v>11</v>
      </c>
      <c r="K125" s="2">
        <v>2017</v>
      </c>
      <c r="L125" s="2" t="s">
        <v>242</v>
      </c>
      <c r="M125" s="2">
        <v>72</v>
      </c>
      <c r="N125" s="2">
        <v>6.008</v>
      </c>
      <c r="O125" s="2" t="s">
        <v>13</v>
      </c>
      <c r="P125" s="2">
        <v>56.600999999999999</v>
      </c>
      <c r="Q125" s="2" t="s">
        <v>26</v>
      </c>
      <c r="R125" s="2">
        <v>31</v>
      </c>
      <c r="W125" s="5" t="str" cm="1">
        <f t="array" ref="W125">_xlfn.TEXTJOIN(", ",TRUE, IF(COUNTIF(G125,"*"&amp;Afferenti!$A$1:'Afferenti'!$A$46&amp;"*"), Afferenti!$A$1:'Afferenti'!$A$46, ""))</f>
        <v>BIGONGIARI, BROGI, MAESTRO, MARROCCHESI</v>
      </c>
      <c r="X125" s="5" t="str" cm="1">
        <f t="array" ref="X125">_xlfn.TEXTJOIN(", ",TRUE, IF(COUNTIF(A125,"*"&amp;Afferenti!$A$1:'Afferenti'!$A$46&amp;"*"), Afferenti!$E$1:'Afferenti'!$E$46, ""))</f>
        <v>1</v>
      </c>
      <c r="Y125" s="5" t="str" cm="1">
        <f t="array" ref="Y125">_xlfn.TEXTJOIN(", ",TRUE, IF(COUNTIF(A125,"*"&amp;Afferenti!$A$1:'Afferenti'!$A$46&amp;"*"), Afferenti!$F$1:'Afferenti'!$F$46, ""))</f>
        <v>0</v>
      </c>
    </row>
    <row r="126" spans="1:25" x14ac:dyDescent="0.2">
      <c r="A126" s="2" t="s">
        <v>1792</v>
      </c>
      <c r="B126" s="2" t="s">
        <v>1793</v>
      </c>
      <c r="C126" s="2" t="s">
        <v>1794</v>
      </c>
      <c r="E126" s="2" t="s">
        <v>280</v>
      </c>
      <c r="F126" s="2" t="s">
        <v>197</v>
      </c>
      <c r="G126" s="2" t="s">
        <v>267</v>
      </c>
      <c r="H126" s="2">
        <v>10</v>
      </c>
      <c r="I126" s="2" t="s">
        <v>268</v>
      </c>
      <c r="J126" s="2" t="s">
        <v>109</v>
      </c>
      <c r="K126" s="2">
        <v>2019</v>
      </c>
      <c r="L126" s="2" t="s">
        <v>232</v>
      </c>
      <c r="M126" s="2">
        <v>14</v>
      </c>
      <c r="N126" s="2">
        <v>1.4650000000000001</v>
      </c>
      <c r="O126" s="2" t="s">
        <v>13</v>
      </c>
      <c r="P126" s="2">
        <v>55.137</v>
      </c>
      <c r="Q126" s="2" t="s">
        <v>26</v>
      </c>
      <c r="R126" s="2">
        <v>5</v>
      </c>
      <c r="S126" s="2">
        <v>5.88</v>
      </c>
      <c r="T126" s="2" t="s">
        <v>13</v>
      </c>
      <c r="W126" s="5" t="str" cm="1">
        <f t="array" ref="W126">_xlfn.TEXTJOIN(", ",TRUE, IF(COUNTIF(G126,"*"&amp;Afferenti!$A$1:'Afferenti'!$A$46&amp;"*"), Afferenti!$A$1:'Afferenti'!$A$46, ""))</f>
        <v>BIGONGIARI, BROGI, MAESTRO, MARROCCHESI</v>
      </c>
      <c r="X126" s="5" t="str" cm="1">
        <f t="array" ref="X126">_xlfn.TEXTJOIN(", ",TRUE, IF(COUNTIF(A126,"*"&amp;Afferenti!$A$1:'Afferenti'!$A$46&amp;"*"), Afferenti!$E$1:'Afferenti'!$E$46, ""))</f>
        <v>1</v>
      </c>
      <c r="Y126" s="5" t="str" cm="1">
        <f t="array" ref="Y126">_xlfn.TEXTJOIN(", ",TRUE, IF(COUNTIF(A126,"*"&amp;Afferenti!$A$1:'Afferenti'!$A$46&amp;"*"), Afferenti!$F$1:'Afferenti'!$F$46, ""))</f>
        <v>0</v>
      </c>
    </row>
    <row r="127" spans="1:25" x14ac:dyDescent="0.2">
      <c r="A127" s="2" t="s">
        <v>1792</v>
      </c>
      <c r="B127" s="2" t="s">
        <v>1793</v>
      </c>
      <c r="C127" s="2" t="s">
        <v>1794</v>
      </c>
      <c r="E127" s="2" t="s">
        <v>280</v>
      </c>
      <c r="F127" s="2" t="s">
        <v>197</v>
      </c>
      <c r="G127" s="2" t="s">
        <v>267</v>
      </c>
      <c r="H127" s="2">
        <v>10</v>
      </c>
      <c r="I127" s="2" t="s">
        <v>269</v>
      </c>
      <c r="J127" s="2" t="s">
        <v>11</v>
      </c>
      <c r="K127" s="2">
        <v>2019</v>
      </c>
      <c r="L127" s="2" t="s">
        <v>253</v>
      </c>
      <c r="M127" s="2">
        <v>148</v>
      </c>
      <c r="N127" s="2">
        <v>1.4390000000000001</v>
      </c>
      <c r="O127" s="2" t="s">
        <v>13</v>
      </c>
      <c r="P127" s="2">
        <v>8.9280000000000008</v>
      </c>
      <c r="Q127" s="2" t="s">
        <v>13</v>
      </c>
      <c r="R127" s="2">
        <v>90</v>
      </c>
      <c r="S127" s="2">
        <v>2.13</v>
      </c>
      <c r="T127" s="2" t="s">
        <v>13</v>
      </c>
      <c r="U127" s="2">
        <v>6.4710000000000001</v>
      </c>
      <c r="V127" s="2" t="s">
        <v>13</v>
      </c>
      <c r="W127" s="5" t="str" cm="1">
        <f t="array" ref="W127">_xlfn.TEXTJOIN(", ",TRUE, IF(COUNTIF(G127,"*"&amp;Afferenti!$A$1:'Afferenti'!$A$46&amp;"*"), Afferenti!$A$1:'Afferenti'!$A$46, ""))</f>
        <v>BIGONGIARI, BROGI, MAESTRO, MARROCCHESI</v>
      </c>
      <c r="X127" s="5" t="str" cm="1">
        <f t="array" ref="X127">_xlfn.TEXTJOIN(", ",TRUE, IF(COUNTIF(A127,"*"&amp;Afferenti!$A$1:'Afferenti'!$A$46&amp;"*"), Afferenti!$E$1:'Afferenti'!$E$46, ""))</f>
        <v>1</v>
      </c>
      <c r="Y127" s="5" t="str" cm="1">
        <f t="array" ref="Y127">_xlfn.TEXTJOIN(", ",TRUE, IF(COUNTIF(A127,"*"&amp;Afferenti!$A$1:'Afferenti'!$A$46&amp;"*"), Afferenti!$F$1:'Afferenti'!$F$46, ""))</f>
        <v>0</v>
      </c>
    </row>
    <row r="128" spans="1:25" x14ac:dyDescent="0.2">
      <c r="A128" s="2" t="s">
        <v>1792</v>
      </c>
      <c r="B128" s="2" t="s">
        <v>1793</v>
      </c>
      <c r="C128" s="2" t="s">
        <v>1794</v>
      </c>
      <c r="E128" s="2" t="s">
        <v>280</v>
      </c>
      <c r="F128" s="2" t="s">
        <v>197</v>
      </c>
      <c r="G128" s="2" t="s">
        <v>270</v>
      </c>
      <c r="H128" s="2">
        <v>10</v>
      </c>
      <c r="I128" s="2" t="s">
        <v>271</v>
      </c>
      <c r="J128" s="2" t="s">
        <v>11</v>
      </c>
      <c r="K128" s="2">
        <v>2019</v>
      </c>
      <c r="L128" s="2" t="s">
        <v>230</v>
      </c>
      <c r="M128" s="2">
        <v>12</v>
      </c>
      <c r="N128" s="2">
        <v>18.152000000000001</v>
      </c>
      <c r="O128" s="2" t="s">
        <v>13</v>
      </c>
      <c r="P128" s="2">
        <v>53.082000000000001</v>
      </c>
      <c r="Q128" s="2" t="s">
        <v>26</v>
      </c>
      <c r="R128" s="2">
        <v>6</v>
      </c>
      <c r="W128" s="5" t="str" cm="1">
        <f t="array" ref="W128">_xlfn.TEXTJOIN(", ",TRUE, IF(COUNTIF(G128,"*"&amp;Afferenti!$A$1:'Afferenti'!$A$46&amp;"*"), Afferenti!$A$1:'Afferenti'!$A$46, ""))</f>
        <v>BIGONGIARI, BROGI, MAESTRO, MARROCCHESI</v>
      </c>
      <c r="X128" s="5" t="str" cm="1">
        <f t="array" ref="X128">_xlfn.TEXTJOIN(", ",TRUE, IF(COUNTIF(A128,"*"&amp;Afferenti!$A$1:'Afferenti'!$A$46&amp;"*"), Afferenti!$E$1:'Afferenti'!$E$46, ""))</f>
        <v>1</v>
      </c>
      <c r="Y128" s="5" t="str" cm="1">
        <f t="array" ref="Y128">_xlfn.TEXTJOIN(", ",TRUE, IF(COUNTIF(A128,"*"&amp;Afferenti!$A$1:'Afferenti'!$A$46&amp;"*"), Afferenti!$F$1:'Afferenti'!$F$46, ""))</f>
        <v>0</v>
      </c>
    </row>
    <row r="129" spans="1:25" x14ac:dyDescent="0.2">
      <c r="A129" s="2" t="s">
        <v>1792</v>
      </c>
      <c r="B129" s="2" t="s">
        <v>1793</v>
      </c>
      <c r="C129" s="2" t="s">
        <v>1794</v>
      </c>
      <c r="E129" s="2" t="s">
        <v>280</v>
      </c>
      <c r="F129" s="2" t="s">
        <v>197</v>
      </c>
      <c r="G129" s="2" t="s">
        <v>272</v>
      </c>
      <c r="H129" s="2">
        <v>11</v>
      </c>
      <c r="I129" s="2" t="s">
        <v>273</v>
      </c>
      <c r="J129" s="2" t="s">
        <v>11</v>
      </c>
      <c r="K129" s="2">
        <v>2018</v>
      </c>
      <c r="L129" s="2" t="s">
        <v>274</v>
      </c>
      <c r="M129" s="2">
        <v>21</v>
      </c>
      <c r="N129" s="2">
        <v>29.318000000000001</v>
      </c>
      <c r="O129" s="2" t="s">
        <v>14</v>
      </c>
      <c r="P129" s="2">
        <v>5.9</v>
      </c>
      <c r="Q129" s="2" t="s">
        <v>13</v>
      </c>
      <c r="R129" s="2">
        <v>2</v>
      </c>
      <c r="S129" s="2">
        <v>89.83</v>
      </c>
      <c r="T129" s="2" t="s">
        <v>33</v>
      </c>
      <c r="U129" s="2">
        <v>16.666665999999999</v>
      </c>
      <c r="V129" s="2" t="s">
        <v>13</v>
      </c>
      <c r="W129" s="5" t="str" cm="1">
        <f t="array" ref="W129">_xlfn.TEXTJOIN(", ",TRUE, IF(COUNTIF(G129,"*"&amp;Afferenti!$A$1:'Afferenti'!$A$46&amp;"*"), Afferenti!$A$1:'Afferenti'!$A$46, ""))</f>
        <v>BIGONGIARI, BROGI, MAESTRO, MARROCCHESI</v>
      </c>
      <c r="X129" s="5" t="str" cm="1">
        <f t="array" ref="X129">_xlfn.TEXTJOIN(", ",TRUE, IF(COUNTIF(A129,"*"&amp;Afferenti!$A$1:'Afferenti'!$A$46&amp;"*"), Afferenti!$E$1:'Afferenti'!$E$46, ""))</f>
        <v>1</v>
      </c>
      <c r="Y129" s="5" t="str" cm="1">
        <f t="array" ref="Y129">_xlfn.TEXTJOIN(", ",TRUE, IF(COUNTIF(A129,"*"&amp;Afferenti!$A$1:'Afferenti'!$A$46&amp;"*"), Afferenti!$F$1:'Afferenti'!$F$46, ""))</f>
        <v>0</v>
      </c>
    </row>
    <row r="130" spans="1:25" x14ac:dyDescent="0.2">
      <c r="A130" s="2" t="s">
        <v>1792</v>
      </c>
      <c r="B130" s="2" t="s">
        <v>1793</v>
      </c>
      <c r="C130" s="2" t="s">
        <v>1794</v>
      </c>
      <c r="E130" s="2" t="s">
        <v>280</v>
      </c>
      <c r="F130" s="2" t="s">
        <v>197</v>
      </c>
      <c r="G130" s="2" t="s">
        <v>272</v>
      </c>
      <c r="H130" s="2">
        <v>11</v>
      </c>
      <c r="I130" s="2" t="s">
        <v>275</v>
      </c>
      <c r="J130" s="2" t="s">
        <v>11</v>
      </c>
      <c r="K130" s="2">
        <v>2018</v>
      </c>
      <c r="L130" s="2" t="s">
        <v>276</v>
      </c>
      <c r="M130" s="2">
        <v>19</v>
      </c>
      <c r="N130" s="2">
        <v>32.576000000000001</v>
      </c>
      <c r="O130" s="2" t="s">
        <v>14</v>
      </c>
      <c r="P130" s="2">
        <v>0.23599999999999999</v>
      </c>
      <c r="Q130" s="2" t="s">
        <v>13</v>
      </c>
      <c r="R130" s="2">
        <v>9</v>
      </c>
      <c r="S130" s="2">
        <v>59.1</v>
      </c>
      <c r="T130" s="2" t="s">
        <v>26</v>
      </c>
      <c r="U130" s="2">
        <v>9.4202899999999996</v>
      </c>
      <c r="V130" s="2" t="s">
        <v>13</v>
      </c>
      <c r="W130" s="5" t="str" cm="1">
        <f t="array" ref="W130">_xlfn.TEXTJOIN(", ",TRUE, IF(COUNTIF(G130,"*"&amp;Afferenti!$A$1:'Afferenti'!$A$46&amp;"*"), Afferenti!$A$1:'Afferenti'!$A$46, ""))</f>
        <v>BIGONGIARI, BROGI, MAESTRO, MARROCCHESI</v>
      </c>
      <c r="X130" s="5" t="str" cm="1">
        <f t="array" ref="X130">_xlfn.TEXTJOIN(", ",TRUE, IF(COUNTIF(A130,"*"&amp;Afferenti!$A$1:'Afferenti'!$A$46&amp;"*"), Afferenti!$E$1:'Afferenti'!$E$46, ""))</f>
        <v>1</v>
      </c>
      <c r="Y130" s="5" t="str" cm="1">
        <f t="array" ref="Y130">_xlfn.TEXTJOIN(", ",TRUE, IF(COUNTIF(A130,"*"&amp;Afferenti!$A$1:'Afferenti'!$A$46&amp;"*"), Afferenti!$F$1:'Afferenti'!$F$46, ""))</f>
        <v>0</v>
      </c>
    </row>
    <row r="131" spans="1:25" x14ac:dyDescent="0.2">
      <c r="A131" s="2" t="s">
        <v>1792</v>
      </c>
      <c r="B131" s="2" t="s">
        <v>1793</v>
      </c>
      <c r="C131" s="2" t="s">
        <v>1794</v>
      </c>
      <c r="E131" s="2" t="s">
        <v>280</v>
      </c>
      <c r="F131" s="2" t="s">
        <v>197</v>
      </c>
      <c r="G131" s="2" t="s">
        <v>272</v>
      </c>
      <c r="H131" s="2">
        <v>11</v>
      </c>
      <c r="I131" s="2" t="s">
        <v>277</v>
      </c>
      <c r="J131" s="2" t="s">
        <v>11</v>
      </c>
      <c r="K131" s="2">
        <v>2018</v>
      </c>
      <c r="L131" s="2" t="s">
        <v>253</v>
      </c>
      <c r="M131" s="2">
        <v>179</v>
      </c>
      <c r="N131" s="2">
        <v>1.4850000000000001</v>
      </c>
      <c r="O131" s="2" t="s">
        <v>13</v>
      </c>
      <c r="P131" s="2">
        <v>9.8620000000000001</v>
      </c>
      <c r="Q131" s="2" t="s">
        <v>13</v>
      </c>
      <c r="R131" s="2">
        <v>120</v>
      </c>
      <c r="S131" s="2">
        <v>1.76</v>
      </c>
      <c r="T131" s="2" t="s">
        <v>13</v>
      </c>
      <c r="U131" s="2">
        <v>6.7901235</v>
      </c>
      <c r="V131" s="2" t="s">
        <v>13</v>
      </c>
      <c r="W131" s="5" t="str" cm="1">
        <f t="array" ref="W131">_xlfn.TEXTJOIN(", ",TRUE, IF(COUNTIF(G131,"*"&amp;Afferenti!$A$1:'Afferenti'!$A$46&amp;"*"), Afferenti!$A$1:'Afferenti'!$A$46, ""))</f>
        <v>BIGONGIARI, BROGI, MAESTRO, MARROCCHESI</v>
      </c>
      <c r="X131" s="5" t="str" cm="1">
        <f t="array" ref="X131">_xlfn.TEXTJOIN(", ",TRUE, IF(COUNTIF(A131,"*"&amp;Afferenti!$A$1:'Afferenti'!$A$46&amp;"*"), Afferenti!$E$1:'Afferenti'!$E$46, ""))</f>
        <v>1</v>
      </c>
      <c r="Y131" s="5" t="str" cm="1">
        <f t="array" ref="Y131">_xlfn.TEXTJOIN(", ",TRUE, IF(COUNTIF(A131,"*"&amp;Afferenti!$A$1:'Afferenti'!$A$46&amp;"*"), Afferenti!$F$1:'Afferenti'!$F$46, ""))</f>
        <v>0</v>
      </c>
    </row>
    <row r="132" spans="1:25" x14ac:dyDescent="0.2">
      <c r="A132" s="2" t="s">
        <v>808</v>
      </c>
      <c r="B132" s="2" t="s">
        <v>194</v>
      </c>
      <c r="C132" s="2" t="s">
        <v>609</v>
      </c>
      <c r="D132" s="2" t="s">
        <v>809</v>
      </c>
      <c r="E132" s="2" t="s">
        <v>69</v>
      </c>
      <c r="F132" s="2" t="s">
        <v>704</v>
      </c>
      <c r="G132" s="2" t="s">
        <v>810</v>
      </c>
      <c r="H132" s="2">
        <v>1</v>
      </c>
      <c r="I132" s="2" t="s">
        <v>811</v>
      </c>
      <c r="J132" s="2" t="s">
        <v>92</v>
      </c>
      <c r="K132" s="2">
        <v>2016</v>
      </c>
      <c r="W132" s="5" t="str" cm="1">
        <f t="array" ref="W132">_xlfn.TEXTJOIN(", ",TRUE, IF(COUNTIF(G132,"*"&amp;Afferenti!$A$1:'Afferenti'!$A$46&amp;"*"), Afferenti!$A$1:'Afferenti'!$A$46, ""))</f>
        <v>BOSCATO</v>
      </c>
      <c r="X132" s="5" t="str" cm="1">
        <f t="array" ref="X132">_xlfn.TEXTJOIN(", ",TRUE, IF(COUNTIF(A132,"*"&amp;Afferenti!$A$1:'Afferenti'!$A$46&amp;"*"), Afferenti!$E$1:'Afferenti'!$E$46, ""))</f>
        <v>0</v>
      </c>
      <c r="Y132" s="5" t="str" cm="1">
        <f t="array" ref="Y132">_xlfn.TEXTJOIN(", ",TRUE, IF(COUNTIF(A132,"*"&amp;Afferenti!$A$1:'Afferenti'!$A$46&amp;"*"), Afferenti!$F$1:'Afferenti'!$F$46, ""))</f>
        <v>0</v>
      </c>
    </row>
    <row r="133" spans="1:25" x14ac:dyDescent="0.2">
      <c r="A133" s="2" t="s">
        <v>808</v>
      </c>
      <c r="B133" s="2" t="s">
        <v>194</v>
      </c>
      <c r="C133" s="2" t="s">
        <v>609</v>
      </c>
      <c r="D133" s="2" t="s">
        <v>809</v>
      </c>
      <c r="E133" s="2" t="s">
        <v>69</v>
      </c>
      <c r="F133" s="2" t="s">
        <v>704</v>
      </c>
      <c r="G133" s="2" t="s">
        <v>810</v>
      </c>
      <c r="H133" s="2">
        <v>1</v>
      </c>
      <c r="I133" s="2" t="s">
        <v>812</v>
      </c>
      <c r="J133" s="2" t="s">
        <v>92</v>
      </c>
      <c r="K133" s="2">
        <v>2017</v>
      </c>
      <c r="W133" s="5" t="str" cm="1">
        <f t="array" ref="W133">_xlfn.TEXTJOIN(", ",TRUE, IF(COUNTIF(G133,"*"&amp;Afferenti!$A$1:'Afferenti'!$A$46&amp;"*"), Afferenti!$A$1:'Afferenti'!$A$46, ""))</f>
        <v>BOSCATO</v>
      </c>
      <c r="X133" s="5" t="str" cm="1">
        <f t="array" ref="X133">_xlfn.TEXTJOIN(", ",TRUE, IF(COUNTIF(A133,"*"&amp;Afferenti!$A$1:'Afferenti'!$A$46&amp;"*"), Afferenti!$E$1:'Afferenti'!$E$46, ""))</f>
        <v>0</v>
      </c>
      <c r="Y133" s="5" t="str" cm="1">
        <f t="array" ref="Y133">_xlfn.TEXTJOIN(", ",TRUE, IF(COUNTIF(A133,"*"&amp;Afferenti!$A$1:'Afferenti'!$A$46&amp;"*"), Afferenti!$F$1:'Afferenti'!$F$46, ""))</f>
        <v>0</v>
      </c>
    </row>
    <row r="134" spans="1:25" x14ac:dyDescent="0.2">
      <c r="A134" s="2" t="s">
        <v>808</v>
      </c>
      <c r="B134" s="2" t="s">
        <v>194</v>
      </c>
      <c r="C134" s="2" t="s">
        <v>609</v>
      </c>
      <c r="D134" s="2" t="s">
        <v>809</v>
      </c>
      <c r="E134" s="2" t="s">
        <v>69</v>
      </c>
      <c r="F134" s="2" t="s">
        <v>704</v>
      </c>
      <c r="G134" s="2" t="s">
        <v>810</v>
      </c>
      <c r="H134" s="2">
        <v>1</v>
      </c>
      <c r="I134" s="2" t="s">
        <v>813</v>
      </c>
      <c r="J134" s="2" t="s">
        <v>11</v>
      </c>
      <c r="K134" s="2">
        <v>2016</v>
      </c>
      <c r="L134" s="2" t="s">
        <v>60</v>
      </c>
      <c r="M134" s="2">
        <v>14</v>
      </c>
      <c r="N134" s="2">
        <v>48.125999999999998</v>
      </c>
      <c r="O134" s="2" t="s">
        <v>14</v>
      </c>
      <c r="P134" s="2">
        <v>33.021999999999998</v>
      </c>
      <c r="Q134" s="2" t="s">
        <v>14</v>
      </c>
      <c r="R134" s="2">
        <v>12</v>
      </c>
      <c r="S134" s="2">
        <v>56.33</v>
      </c>
      <c r="T134" s="2" t="s">
        <v>26</v>
      </c>
      <c r="U134" s="2">
        <v>39.095745000000001</v>
      </c>
      <c r="V134" s="2" t="s">
        <v>14</v>
      </c>
      <c r="W134" s="5" t="str" cm="1">
        <f t="array" ref="W134">_xlfn.TEXTJOIN(", ",TRUE, IF(COUNTIF(G134,"*"&amp;Afferenti!$A$1:'Afferenti'!$A$46&amp;"*"), Afferenti!$A$1:'Afferenti'!$A$46, ""))</f>
        <v>BOSCATO</v>
      </c>
      <c r="X134" s="5" t="str" cm="1">
        <f t="array" ref="X134">_xlfn.TEXTJOIN(", ",TRUE, IF(COUNTIF(A134,"*"&amp;Afferenti!$A$1:'Afferenti'!$A$46&amp;"*"), Afferenti!$E$1:'Afferenti'!$E$46, ""))</f>
        <v>0</v>
      </c>
      <c r="Y134" s="5" t="str" cm="1">
        <f t="array" ref="Y134">_xlfn.TEXTJOIN(", ",TRUE, IF(COUNTIF(A134,"*"&amp;Afferenti!$A$1:'Afferenti'!$A$46&amp;"*"), Afferenti!$F$1:'Afferenti'!$F$46, ""))</f>
        <v>0</v>
      </c>
    </row>
    <row r="135" spans="1:25" x14ac:dyDescent="0.2">
      <c r="A135" s="2" t="s">
        <v>808</v>
      </c>
      <c r="B135" s="2" t="s">
        <v>194</v>
      </c>
      <c r="C135" s="2" t="s">
        <v>609</v>
      </c>
      <c r="D135" s="2" t="s">
        <v>809</v>
      </c>
      <c r="E135" s="2" t="s">
        <v>69</v>
      </c>
      <c r="F135" s="2" t="s">
        <v>704</v>
      </c>
      <c r="G135" s="2" t="s">
        <v>814</v>
      </c>
      <c r="H135" s="2">
        <v>2</v>
      </c>
      <c r="I135" s="2" t="s">
        <v>815</v>
      </c>
      <c r="J135" s="2" t="s">
        <v>92</v>
      </c>
      <c r="K135" s="2">
        <v>2019</v>
      </c>
      <c r="W135" s="5" t="str" cm="1">
        <f t="array" ref="W135">_xlfn.TEXTJOIN(", ",TRUE, IF(COUNTIF(G135,"*"&amp;Afferenti!$A$1:'Afferenti'!$A$46&amp;"*"), Afferenti!$A$1:'Afferenti'!$A$46, ""))</f>
        <v>BOSCATO</v>
      </c>
      <c r="X135" s="5" t="str" cm="1">
        <f t="array" ref="X135">_xlfn.TEXTJOIN(", ",TRUE, IF(COUNTIF(A135,"*"&amp;Afferenti!$A$1:'Afferenti'!$A$46&amp;"*"), Afferenti!$E$1:'Afferenti'!$E$46, ""))</f>
        <v>0</v>
      </c>
      <c r="Y135" s="5" t="str" cm="1">
        <f t="array" ref="Y135">_xlfn.TEXTJOIN(", ",TRUE, IF(COUNTIF(A135,"*"&amp;Afferenti!$A$1:'Afferenti'!$A$46&amp;"*"), Afferenti!$F$1:'Afferenti'!$F$46, ""))</f>
        <v>0</v>
      </c>
    </row>
    <row r="136" spans="1:25" x14ac:dyDescent="0.2">
      <c r="A136" s="2" t="s">
        <v>808</v>
      </c>
      <c r="B136" s="2" t="s">
        <v>194</v>
      </c>
      <c r="C136" s="2" t="s">
        <v>609</v>
      </c>
      <c r="D136" s="2" t="s">
        <v>809</v>
      </c>
      <c r="E136" s="2" t="s">
        <v>69</v>
      </c>
      <c r="F136" s="2" t="s">
        <v>704</v>
      </c>
      <c r="G136" s="2" t="s">
        <v>814</v>
      </c>
      <c r="H136" s="2">
        <v>2</v>
      </c>
      <c r="I136" s="2" t="s">
        <v>816</v>
      </c>
      <c r="J136" s="2" t="s">
        <v>92</v>
      </c>
      <c r="K136" s="2">
        <v>2017</v>
      </c>
      <c r="W136" s="5" t="str" cm="1">
        <f t="array" ref="W136">_xlfn.TEXTJOIN(", ",TRUE, IF(COUNTIF(G136,"*"&amp;Afferenti!$A$1:'Afferenti'!$A$46&amp;"*"), Afferenti!$A$1:'Afferenti'!$A$46, ""))</f>
        <v>BOSCATO</v>
      </c>
      <c r="X136" s="5" t="str" cm="1">
        <f t="array" ref="X136">_xlfn.TEXTJOIN(", ",TRUE, IF(COUNTIF(A136,"*"&amp;Afferenti!$A$1:'Afferenti'!$A$46&amp;"*"), Afferenti!$E$1:'Afferenti'!$E$46, ""))</f>
        <v>0</v>
      </c>
      <c r="Y136" s="5" t="str" cm="1">
        <f t="array" ref="Y136">_xlfn.TEXTJOIN(", ",TRUE, IF(COUNTIF(A136,"*"&amp;Afferenti!$A$1:'Afferenti'!$A$46&amp;"*"), Afferenti!$F$1:'Afferenti'!$F$46, ""))</f>
        <v>0</v>
      </c>
    </row>
    <row r="137" spans="1:25" x14ac:dyDescent="0.2">
      <c r="A137" s="2" t="s">
        <v>808</v>
      </c>
      <c r="B137" s="2" t="s">
        <v>194</v>
      </c>
      <c r="C137" s="2" t="s">
        <v>609</v>
      </c>
      <c r="D137" s="2" t="s">
        <v>809</v>
      </c>
      <c r="E137" s="2" t="s">
        <v>69</v>
      </c>
      <c r="F137" s="2" t="s">
        <v>704</v>
      </c>
      <c r="G137" s="2" t="s">
        <v>817</v>
      </c>
      <c r="H137" s="2">
        <v>2</v>
      </c>
      <c r="I137" s="2" t="s">
        <v>818</v>
      </c>
      <c r="J137" s="2" t="s">
        <v>11</v>
      </c>
      <c r="K137" s="2">
        <v>2018</v>
      </c>
      <c r="L137" s="2" t="s">
        <v>819</v>
      </c>
      <c r="M137" s="2">
        <v>12</v>
      </c>
      <c r="N137" s="2">
        <v>53.488</v>
      </c>
      <c r="O137" s="2" t="s">
        <v>26</v>
      </c>
      <c r="P137" s="2">
        <v>15.675000000000001</v>
      </c>
      <c r="Q137" s="2" t="s">
        <v>13</v>
      </c>
      <c r="R137" s="2">
        <v>13</v>
      </c>
      <c r="S137" s="2">
        <v>29.25</v>
      </c>
      <c r="T137" s="2" t="s">
        <v>14</v>
      </c>
      <c r="U137" s="2">
        <v>5.0724640000000001</v>
      </c>
      <c r="V137" s="2" t="s">
        <v>13</v>
      </c>
      <c r="W137" s="5" t="str" cm="1">
        <f t="array" ref="W137">_xlfn.TEXTJOIN(", ",TRUE, IF(COUNTIF(G137,"*"&amp;Afferenti!$A$1:'Afferenti'!$A$46&amp;"*"), Afferenti!$A$1:'Afferenti'!$A$46, ""))</f>
        <v>BOSCATO</v>
      </c>
      <c r="X137" s="5" t="str" cm="1">
        <f t="array" ref="X137">_xlfn.TEXTJOIN(", ",TRUE, IF(COUNTIF(A137,"*"&amp;Afferenti!$A$1:'Afferenti'!$A$46&amp;"*"), Afferenti!$E$1:'Afferenti'!$E$46, ""))</f>
        <v>0</v>
      </c>
      <c r="Y137" s="5" t="str" cm="1">
        <f t="array" ref="Y137">_xlfn.TEXTJOIN(", ",TRUE, IF(COUNTIF(A137,"*"&amp;Afferenti!$A$1:'Afferenti'!$A$46&amp;"*"), Afferenti!$F$1:'Afferenti'!$F$46, ""))</f>
        <v>0</v>
      </c>
    </row>
    <row r="138" spans="1:25" x14ac:dyDescent="0.2">
      <c r="A138" s="2" t="s">
        <v>808</v>
      </c>
      <c r="B138" s="2" t="s">
        <v>194</v>
      </c>
      <c r="C138" s="2" t="s">
        <v>609</v>
      </c>
      <c r="D138" s="2" t="s">
        <v>809</v>
      </c>
      <c r="E138" s="2" t="s">
        <v>69</v>
      </c>
      <c r="F138" s="2" t="s">
        <v>704</v>
      </c>
      <c r="G138" s="2" t="s">
        <v>817</v>
      </c>
      <c r="H138" s="2">
        <v>2</v>
      </c>
      <c r="I138" s="2" t="s">
        <v>820</v>
      </c>
      <c r="J138" s="2" t="s">
        <v>11</v>
      </c>
      <c r="K138" s="2">
        <v>2016</v>
      </c>
      <c r="L138" s="2" t="s">
        <v>763</v>
      </c>
      <c r="W138" s="5" t="str" cm="1">
        <f t="array" ref="W138">_xlfn.TEXTJOIN(", ",TRUE, IF(COUNTIF(G138,"*"&amp;Afferenti!$A$1:'Afferenti'!$A$46&amp;"*"), Afferenti!$A$1:'Afferenti'!$A$46, ""))</f>
        <v>BOSCATO</v>
      </c>
      <c r="X138" s="5" t="str" cm="1">
        <f t="array" ref="X138">_xlfn.TEXTJOIN(", ",TRUE, IF(COUNTIF(A138,"*"&amp;Afferenti!$A$1:'Afferenti'!$A$46&amp;"*"), Afferenti!$E$1:'Afferenti'!$E$46, ""))</f>
        <v>0</v>
      </c>
      <c r="Y138" s="5" t="str" cm="1">
        <f t="array" ref="Y138">_xlfn.TEXTJOIN(", ",TRUE, IF(COUNTIF(A138,"*"&amp;Afferenti!$A$1:'Afferenti'!$A$46&amp;"*"), Afferenti!$F$1:'Afferenti'!$F$46, ""))</f>
        <v>0</v>
      </c>
    </row>
    <row r="139" spans="1:25" x14ac:dyDescent="0.2">
      <c r="A139" s="2" t="s">
        <v>808</v>
      </c>
      <c r="B139" s="2" t="s">
        <v>194</v>
      </c>
      <c r="C139" s="2" t="s">
        <v>609</v>
      </c>
      <c r="D139" s="2" t="s">
        <v>809</v>
      </c>
      <c r="E139" s="2" t="s">
        <v>69</v>
      </c>
      <c r="F139" s="2" t="s">
        <v>704</v>
      </c>
      <c r="G139" s="2" t="s">
        <v>817</v>
      </c>
      <c r="H139" s="2">
        <v>2</v>
      </c>
      <c r="I139" s="2" t="s">
        <v>821</v>
      </c>
      <c r="J139" s="2" t="s">
        <v>92</v>
      </c>
      <c r="K139" s="2">
        <v>2017</v>
      </c>
      <c r="W139" s="5" t="str" cm="1">
        <f t="array" ref="W139">_xlfn.TEXTJOIN(", ",TRUE, IF(COUNTIF(G139,"*"&amp;Afferenti!$A$1:'Afferenti'!$A$46&amp;"*"), Afferenti!$A$1:'Afferenti'!$A$46, ""))</f>
        <v>BOSCATO</v>
      </c>
      <c r="X139" s="5" t="str" cm="1">
        <f t="array" ref="X139">_xlfn.TEXTJOIN(", ",TRUE, IF(COUNTIF(A139,"*"&amp;Afferenti!$A$1:'Afferenti'!$A$46&amp;"*"), Afferenti!$E$1:'Afferenti'!$E$46, ""))</f>
        <v>0</v>
      </c>
      <c r="Y139" s="5" t="str" cm="1">
        <f t="array" ref="Y139">_xlfn.TEXTJOIN(", ",TRUE, IF(COUNTIF(A139,"*"&amp;Afferenti!$A$1:'Afferenti'!$A$46&amp;"*"), Afferenti!$F$1:'Afferenti'!$F$46, ""))</f>
        <v>0</v>
      </c>
    </row>
    <row r="140" spans="1:25" x14ac:dyDescent="0.2">
      <c r="A140" s="2" t="s">
        <v>808</v>
      </c>
      <c r="B140" s="2" t="s">
        <v>194</v>
      </c>
      <c r="C140" s="2" t="s">
        <v>609</v>
      </c>
      <c r="D140" s="2" t="s">
        <v>809</v>
      </c>
      <c r="E140" s="2" t="s">
        <v>69</v>
      </c>
      <c r="F140" s="2" t="s">
        <v>704</v>
      </c>
      <c r="G140" s="2" t="s">
        <v>822</v>
      </c>
      <c r="H140" s="2">
        <v>2</v>
      </c>
      <c r="I140" s="2" t="s">
        <v>823</v>
      </c>
      <c r="J140" s="2" t="s">
        <v>92</v>
      </c>
      <c r="K140" s="2">
        <v>2017</v>
      </c>
      <c r="W140" s="5" t="str" cm="1">
        <f t="array" ref="W140">_xlfn.TEXTJOIN(", ",TRUE, IF(COUNTIF(G140,"*"&amp;Afferenti!$A$1:'Afferenti'!$A$46&amp;"*"), Afferenti!$A$1:'Afferenti'!$A$46, ""))</f>
        <v>BOSCATO</v>
      </c>
      <c r="X140" s="5" t="str" cm="1">
        <f t="array" ref="X140">_xlfn.TEXTJOIN(", ",TRUE, IF(COUNTIF(A140,"*"&amp;Afferenti!$A$1:'Afferenti'!$A$46&amp;"*"), Afferenti!$E$1:'Afferenti'!$E$46, ""))</f>
        <v>0</v>
      </c>
      <c r="Y140" s="5" t="str" cm="1">
        <f t="array" ref="Y140">_xlfn.TEXTJOIN(", ",TRUE, IF(COUNTIF(A140,"*"&amp;Afferenti!$A$1:'Afferenti'!$A$46&amp;"*"), Afferenti!$F$1:'Afferenti'!$F$46, ""))</f>
        <v>0</v>
      </c>
    </row>
    <row r="141" spans="1:25" x14ac:dyDescent="0.2">
      <c r="A141" s="2" t="s">
        <v>808</v>
      </c>
      <c r="B141" s="2" t="s">
        <v>194</v>
      </c>
      <c r="C141" s="2" t="s">
        <v>609</v>
      </c>
      <c r="D141" s="2" t="s">
        <v>809</v>
      </c>
      <c r="E141" s="2" t="s">
        <v>69</v>
      </c>
      <c r="F141" s="2" t="s">
        <v>704</v>
      </c>
      <c r="G141" s="2" t="s">
        <v>822</v>
      </c>
      <c r="H141" s="2">
        <v>2</v>
      </c>
      <c r="I141" s="2" t="s">
        <v>824</v>
      </c>
      <c r="J141" s="2" t="s">
        <v>11</v>
      </c>
      <c r="K141" s="2">
        <v>2015</v>
      </c>
      <c r="L141" s="2" t="s">
        <v>757</v>
      </c>
      <c r="M141" s="2">
        <v>52</v>
      </c>
      <c r="N141" s="2">
        <v>3.2989999999999999</v>
      </c>
      <c r="O141" s="2" t="s">
        <v>13</v>
      </c>
      <c r="P141" s="2">
        <v>1.7000000000000001E-2</v>
      </c>
      <c r="Q141" s="2" t="s">
        <v>13</v>
      </c>
      <c r="R141" s="2">
        <v>47</v>
      </c>
      <c r="W141" s="5" t="str" cm="1">
        <f t="array" ref="W141">_xlfn.TEXTJOIN(", ",TRUE, IF(COUNTIF(G141,"*"&amp;Afferenti!$A$1:'Afferenti'!$A$46&amp;"*"), Afferenti!$A$1:'Afferenti'!$A$46, ""))</f>
        <v>BOSCATO</v>
      </c>
      <c r="X141" s="5" t="str" cm="1">
        <f t="array" ref="X141">_xlfn.TEXTJOIN(", ",TRUE, IF(COUNTIF(A141,"*"&amp;Afferenti!$A$1:'Afferenti'!$A$46&amp;"*"), Afferenti!$E$1:'Afferenti'!$E$46, ""))</f>
        <v>0</v>
      </c>
      <c r="Y141" s="5" t="str" cm="1">
        <f t="array" ref="Y141">_xlfn.TEXTJOIN(", ",TRUE, IF(COUNTIF(A141,"*"&amp;Afferenti!$A$1:'Afferenti'!$A$46&amp;"*"), Afferenti!$F$1:'Afferenti'!$F$46, ""))</f>
        <v>0</v>
      </c>
    </row>
    <row r="142" spans="1:25" x14ac:dyDescent="0.2">
      <c r="A142" s="2" t="s">
        <v>808</v>
      </c>
      <c r="B142" s="2" t="s">
        <v>194</v>
      </c>
      <c r="C142" s="2" t="s">
        <v>609</v>
      </c>
      <c r="D142" s="2" t="s">
        <v>809</v>
      </c>
      <c r="E142" s="2" t="s">
        <v>69</v>
      </c>
      <c r="F142" s="2" t="s">
        <v>704</v>
      </c>
      <c r="G142" s="2" t="s">
        <v>721</v>
      </c>
      <c r="H142" s="2">
        <v>3</v>
      </c>
      <c r="I142" s="2" t="s">
        <v>722</v>
      </c>
      <c r="J142" s="2" t="s">
        <v>11</v>
      </c>
      <c r="K142" s="2">
        <v>2017</v>
      </c>
      <c r="L142" s="2" t="s">
        <v>723</v>
      </c>
      <c r="M142" s="2">
        <v>21</v>
      </c>
      <c r="N142" s="2">
        <v>18.791</v>
      </c>
      <c r="O142" s="2" t="s">
        <v>13</v>
      </c>
      <c r="P142" s="2">
        <v>62.198</v>
      </c>
      <c r="Q142" s="2" t="s">
        <v>26</v>
      </c>
      <c r="R142" s="2">
        <v>17</v>
      </c>
      <c r="S142" s="2">
        <v>22.67</v>
      </c>
      <c r="T142" s="2" t="s">
        <v>13</v>
      </c>
      <c r="U142" s="2">
        <v>58.510640000000002</v>
      </c>
      <c r="V142" s="2" t="s">
        <v>26</v>
      </c>
      <c r="W142" s="5" t="str" cm="1">
        <f t="array" ref="W142">_xlfn.TEXTJOIN(", ",TRUE, IF(COUNTIF(G142,"*"&amp;Afferenti!$A$1:'Afferenti'!$A$46&amp;"*"), Afferenti!$A$1:'Afferenti'!$A$46, ""))</f>
        <v>BOSCATO, MORONI</v>
      </c>
      <c r="X142" s="5" t="str" cm="1">
        <f t="array" ref="X142">_xlfn.TEXTJOIN(", ",TRUE, IF(COUNTIF(A142,"*"&amp;Afferenti!$A$1:'Afferenti'!$A$46&amp;"*"), Afferenti!$E$1:'Afferenti'!$E$46, ""))</f>
        <v>0</v>
      </c>
      <c r="Y142" s="5" t="str" cm="1">
        <f t="array" ref="Y142">_xlfn.TEXTJOIN(", ",TRUE, IF(COUNTIF(A142,"*"&amp;Afferenti!$A$1:'Afferenti'!$A$46&amp;"*"), Afferenti!$F$1:'Afferenti'!$F$46, ""))</f>
        <v>0</v>
      </c>
    </row>
    <row r="143" spans="1:25" x14ac:dyDescent="0.2">
      <c r="A143" s="2" t="s">
        <v>808</v>
      </c>
      <c r="B143" s="2" t="s">
        <v>194</v>
      </c>
      <c r="C143" s="2" t="s">
        <v>609</v>
      </c>
      <c r="D143" s="2" t="s">
        <v>809</v>
      </c>
      <c r="E143" s="2" t="s">
        <v>69</v>
      </c>
      <c r="F143" s="2" t="s">
        <v>704</v>
      </c>
      <c r="G143" s="2" t="s">
        <v>825</v>
      </c>
      <c r="H143" s="2">
        <v>3</v>
      </c>
      <c r="I143" s="2" t="s">
        <v>826</v>
      </c>
      <c r="J143" s="2" t="s">
        <v>109</v>
      </c>
      <c r="K143" s="2">
        <v>2019</v>
      </c>
      <c r="W143" s="5" t="str" cm="1">
        <f t="array" ref="W143">_xlfn.TEXTJOIN(", ",TRUE, IF(COUNTIF(G143,"*"&amp;Afferenti!$A$1:'Afferenti'!$A$46&amp;"*"), Afferenti!$A$1:'Afferenti'!$A$46, ""))</f>
        <v>BOSCATO</v>
      </c>
      <c r="X143" s="5" t="str" cm="1">
        <f t="array" ref="X143">_xlfn.TEXTJOIN(", ",TRUE, IF(COUNTIF(A143,"*"&amp;Afferenti!$A$1:'Afferenti'!$A$46&amp;"*"), Afferenti!$E$1:'Afferenti'!$E$46, ""))</f>
        <v>0</v>
      </c>
      <c r="Y143" s="5" t="str" cm="1">
        <f t="array" ref="Y143">_xlfn.TEXTJOIN(", ",TRUE, IF(COUNTIF(A143,"*"&amp;Afferenti!$A$1:'Afferenti'!$A$46&amp;"*"), Afferenti!$F$1:'Afferenti'!$F$46, ""))</f>
        <v>0</v>
      </c>
    </row>
    <row r="144" spans="1:25" x14ac:dyDescent="0.2">
      <c r="A144" s="2" t="s">
        <v>808</v>
      </c>
      <c r="B144" s="2" t="s">
        <v>194</v>
      </c>
      <c r="C144" s="2" t="s">
        <v>609</v>
      </c>
      <c r="D144" s="2" t="s">
        <v>809</v>
      </c>
      <c r="E144" s="2" t="s">
        <v>69</v>
      </c>
      <c r="F144" s="2" t="s">
        <v>704</v>
      </c>
      <c r="G144" s="2" t="s">
        <v>827</v>
      </c>
      <c r="H144" s="2">
        <v>3</v>
      </c>
      <c r="I144" s="2" t="s">
        <v>828</v>
      </c>
      <c r="J144" s="2" t="s">
        <v>11</v>
      </c>
      <c r="K144" s="2">
        <v>2015</v>
      </c>
      <c r="L144" s="2" t="s">
        <v>41</v>
      </c>
      <c r="M144" s="2">
        <v>42</v>
      </c>
      <c r="N144" s="2">
        <v>23.49</v>
      </c>
      <c r="O144" s="2" t="s">
        <v>13</v>
      </c>
      <c r="P144" s="2">
        <v>61.914000000000001</v>
      </c>
      <c r="Q144" s="2" t="s">
        <v>26</v>
      </c>
      <c r="R144" s="2">
        <v>38</v>
      </c>
      <c r="S144" s="2">
        <v>17.010000000000002</v>
      </c>
      <c r="T144" s="2" t="s">
        <v>13</v>
      </c>
      <c r="U144" s="2">
        <v>10.317</v>
      </c>
      <c r="V144" s="2" t="s">
        <v>13</v>
      </c>
      <c r="W144" s="5" t="str" cm="1">
        <f t="array" ref="W144">_xlfn.TEXTJOIN(", ",TRUE, IF(COUNTIF(G144,"*"&amp;Afferenti!$A$1:'Afferenti'!$A$46&amp;"*"), Afferenti!$A$1:'Afferenti'!$A$46, ""))</f>
        <v>BOSCATO</v>
      </c>
      <c r="X144" s="5" t="str" cm="1">
        <f t="array" ref="X144">_xlfn.TEXTJOIN(", ",TRUE, IF(COUNTIF(A144,"*"&amp;Afferenti!$A$1:'Afferenti'!$A$46&amp;"*"), Afferenti!$E$1:'Afferenti'!$E$46, ""))</f>
        <v>0</v>
      </c>
      <c r="Y144" s="5" t="str" cm="1">
        <f t="array" ref="Y144">_xlfn.TEXTJOIN(", ",TRUE, IF(COUNTIF(A144,"*"&amp;Afferenti!$A$1:'Afferenti'!$A$46&amp;"*"), Afferenti!$F$1:'Afferenti'!$F$46, ""))</f>
        <v>0</v>
      </c>
    </row>
    <row r="145" spans="1:25" x14ac:dyDescent="0.2">
      <c r="A145" s="2" t="s">
        <v>808</v>
      </c>
      <c r="B145" s="2" t="s">
        <v>194</v>
      </c>
      <c r="C145" s="2" t="s">
        <v>609</v>
      </c>
      <c r="D145" s="2" t="s">
        <v>809</v>
      </c>
      <c r="E145" s="2" t="s">
        <v>69</v>
      </c>
      <c r="F145" s="2" t="s">
        <v>704</v>
      </c>
      <c r="G145" s="2" t="s">
        <v>829</v>
      </c>
      <c r="H145" s="2">
        <v>3</v>
      </c>
      <c r="I145" s="2" t="s">
        <v>830</v>
      </c>
      <c r="J145" s="2" t="s">
        <v>11</v>
      </c>
      <c r="K145" s="2">
        <v>2017</v>
      </c>
      <c r="L145" s="2" t="s">
        <v>757</v>
      </c>
      <c r="M145" s="2">
        <v>31</v>
      </c>
      <c r="N145" s="2">
        <v>6.024</v>
      </c>
      <c r="O145" s="2" t="s">
        <v>13</v>
      </c>
      <c r="P145" s="2">
        <v>1.4E-2</v>
      </c>
      <c r="Q145" s="2" t="s">
        <v>13</v>
      </c>
      <c r="R145" s="2">
        <v>28</v>
      </c>
      <c r="S145" s="2">
        <v>20.64</v>
      </c>
      <c r="T145" s="2" t="s">
        <v>13</v>
      </c>
      <c r="U145" s="2">
        <v>6.0526314000000001</v>
      </c>
      <c r="V145" s="2" t="s">
        <v>13</v>
      </c>
      <c r="W145" s="5" t="str" cm="1">
        <f t="array" ref="W145">_xlfn.TEXTJOIN(", ",TRUE, IF(COUNTIF(G145,"*"&amp;Afferenti!$A$1:'Afferenti'!$A$46&amp;"*"), Afferenti!$A$1:'Afferenti'!$A$46, ""))</f>
        <v>BOSCATO</v>
      </c>
      <c r="X145" s="5" t="str" cm="1">
        <f t="array" ref="X145">_xlfn.TEXTJOIN(", ",TRUE, IF(COUNTIF(A145,"*"&amp;Afferenti!$A$1:'Afferenti'!$A$46&amp;"*"), Afferenti!$E$1:'Afferenti'!$E$46, ""))</f>
        <v>0</v>
      </c>
      <c r="Y145" s="5" t="str" cm="1">
        <f t="array" ref="Y145">_xlfn.TEXTJOIN(", ",TRUE, IF(COUNTIF(A145,"*"&amp;Afferenti!$A$1:'Afferenti'!$A$46&amp;"*"), Afferenti!$F$1:'Afferenti'!$F$46, ""))</f>
        <v>0</v>
      </c>
    </row>
    <row r="146" spans="1:25" x14ac:dyDescent="0.2">
      <c r="A146" s="2" t="s">
        <v>808</v>
      </c>
      <c r="B146" s="2" t="s">
        <v>194</v>
      </c>
      <c r="C146" s="2" t="s">
        <v>609</v>
      </c>
      <c r="D146" s="2" t="s">
        <v>809</v>
      </c>
      <c r="E146" s="2" t="s">
        <v>69</v>
      </c>
      <c r="F146" s="2" t="s">
        <v>704</v>
      </c>
      <c r="G146" s="2" t="s">
        <v>831</v>
      </c>
      <c r="H146" s="2">
        <v>4</v>
      </c>
      <c r="I146" s="2" t="s">
        <v>832</v>
      </c>
      <c r="J146" s="2" t="s">
        <v>92</v>
      </c>
      <c r="K146" s="2">
        <v>2018</v>
      </c>
      <c r="W146" s="5" t="str" cm="1">
        <f t="array" ref="W146">_xlfn.TEXTJOIN(", ",TRUE, IF(COUNTIF(G146,"*"&amp;Afferenti!$A$1:'Afferenti'!$A$46&amp;"*"), Afferenti!$A$1:'Afferenti'!$A$46, ""))</f>
        <v>BOSCATO</v>
      </c>
      <c r="X146" s="5" t="str" cm="1">
        <f t="array" ref="X146">_xlfn.TEXTJOIN(", ",TRUE, IF(COUNTIF(A146,"*"&amp;Afferenti!$A$1:'Afferenti'!$A$46&amp;"*"), Afferenti!$E$1:'Afferenti'!$E$46, ""))</f>
        <v>0</v>
      </c>
      <c r="Y146" s="5" t="str" cm="1">
        <f t="array" ref="Y146">_xlfn.TEXTJOIN(", ",TRUE, IF(COUNTIF(A146,"*"&amp;Afferenti!$A$1:'Afferenti'!$A$46&amp;"*"), Afferenti!$F$1:'Afferenti'!$F$46, ""))</f>
        <v>0</v>
      </c>
    </row>
    <row r="147" spans="1:25" x14ac:dyDescent="0.2">
      <c r="A147" s="2" t="s">
        <v>808</v>
      </c>
      <c r="B147" s="2" t="s">
        <v>194</v>
      </c>
      <c r="C147" s="2" t="s">
        <v>609</v>
      </c>
      <c r="D147" s="2" t="s">
        <v>809</v>
      </c>
      <c r="E147" s="2" t="s">
        <v>69</v>
      </c>
      <c r="F147" s="2" t="s">
        <v>704</v>
      </c>
      <c r="G147" s="2" t="s">
        <v>833</v>
      </c>
      <c r="H147" s="2">
        <v>4</v>
      </c>
      <c r="I147" s="2" t="s">
        <v>834</v>
      </c>
      <c r="J147" s="2" t="s">
        <v>92</v>
      </c>
      <c r="K147" s="2">
        <v>2017</v>
      </c>
      <c r="W147" s="5" t="str" cm="1">
        <f t="array" ref="W147">_xlfn.TEXTJOIN(", ",TRUE, IF(COUNTIF(G147,"*"&amp;Afferenti!$A$1:'Afferenti'!$A$46&amp;"*"), Afferenti!$A$1:'Afferenti'!$A$46, ""))</f>
        <v>BOSCATO</v>
      </c>
      <c r="X147" s="5" t="str" cm="1">
        <f t="array" ref="X147">_xlfn.TEXTJOIN(", ",TRUE, IF(COUNTIF(A147,"*"&amp;Afferenti!$A$1:'Afferenti'!$A$46&amp;"*"), Afferenti!$E$1:'Afferenti'!$E$46, ""))</f>
        <v>0</v>
      </c>
      <c r="Y147" s="5" t="str" cm="1">
        <f t="array" ref="Y147">_xlfn.TEXTJOIN(", ",TRUE, IF(COUNTIF(A147,"*"&amp;Afferenti!$A$1:'Afferenti'!$A$46&amp;"*"), Afferenti!$F$1:'Afferenti'!$F$46, ""))</f>
        <v>0</v>
      </c>
    </row>
    <row r="148" spans="1:25" x14ac:dyDescent="0.2">
      <c r="A148" s="2" t="s">
        <v>808</v>
      </c>
      <c r="B148" s="2" t="s">
        <v>194</v>
      </c>
      <c r="C148" s="2" t="s">
        <v>609</v>
      </c>
      <c r="D148" s="2" t="s">
        <v>809</v>
      </c>
      <c r="E148" s="2" t="s">
        <v>69</v>
      </c>
      <c r="F148" s="2" t="s">
        <v>704</v>
      </c>
      <c r="G148" s="2" t="s">
        <v>730</v>
      </c>
      <c r="H148" s="2">
        <v>4</v>
      </c>
      <c r="I148" s="2" t="s">
        <v>731</v>
      </c>
      <c r="J148" s="2" t="s">
        <v>92</v>
      </c>
      <c r="K148" s="2">
        <v>2017</v>
      </c>
      <c r="W148" s="5" t="str" cm="1">
        <f t="array" ref="W148">_xlfn.TEXTJOIN(", ",TRUE, IF(COUNTIF(G148,"*"&amp;Afferenti!$A$1:'Afferenti'!$A$46&amp;"*"), Afferenti!$A$1:'Afferenti'!$A$46, ""))</f>
        <v>BOSCATO, MORONI</v>
      </c>
      <c r="X148" s="5" t="str" cm="1">
        <f t="array" ref="X148">_xlfn.TEXTJOIN(", ",TRUE, IF(COUNTIF(A148,"*"&amp;Afferenti!$A$1:'Afferenti'!$A$46&amp;"*"), Afferenti!$E$1:'Afferenti'!$E$46, ""))</f>
        <v>0</v>
      </c>
      <c r="Y148" s="5" t="str" cm="1">
        <f t="array" ref="Y148">_xlfn.TEXTJOIN(", ",TRUE, IF(COUNTIF(A148,"*"&amp;Afferenti!$A$1:'Afferenti'!$A$46&amp;"*"), Afferenti!$F$1:'Afferenti'!$F$46, ""))</f>
        <v>0</v>
      </c>
    </row>
    <row r="149" spans="1:25" x14ac:dyDescent="0.2">
      <c r="A149" s="2" t="s">
        <v>808</v>
      </c>
      <c r="B149" s="2" t="s">
        <v>194</v>
      </c>
      <c r="C149" s="2" t="s">
        <v>609</v>
      </c>
      <c r="D149" s="2" t="s">
        <v>809</v>
      </c>
      <c r="E149" s="2" t="s">
        <v>69</v>
      </c>
      <c r="F149" s="2" t="s">
        <v>704</v>
      </c>
      <c r="G149" s="2" t="s">
        <v>732</v>
      </c>
      <c r="H149" s="2">
        <v>4</v>
      </c>
      <c r="I149" s="2" t="s">
        <v>733</v>
      </c>
      <c r="J149" s="2" t="s">
        <v>92</v>
      </c>
      <c r="K149" s="2">
        <v>2018</v>
      </c>
      <c r="W149" s="5" t="str" cm="1">
        <f t="array" ref="W149">_xlfn.TEXTJOIN(", ",TRUE, IF(COUNTIF(G149,"*"&amp;Afferenti!$A$1:'Afferenti'!$A$46&amp;"*"), Afferenti!$A$1:'Afferenti'!$A$46, ""))</f>
        <v>BOSCATO, MORONI</v>
      </c>
      <c r="X149" s="5" t="str" cm="1">
        <f t="array" ref="X149">_xlfn.TEXTJOIN(", ",TRUE, IF(COUNTIF(A149,"*"&amp;Afferenti!$A$1:'Afferenti'!$A$46&amp;"*"), Afferenti!$E$1:'Afferenti'!$E$46, ""))</f>
        <v>0</v>
      </c>
      <c r="Y149" s="5" t="str" cm="1">
        <f t="array" ref="Y149">_xlfn.TEXTJOIN(", ",TRUE, IF(COUNTIF(A149,"*"&amp;Afferenti!$A$1:'Afferenti'!$A$46&amp;"*"), Afferenti!$F$1:'Afferenti'!$F$46, ""))</f>
        <v>0</v>
      </c>
    </row>
    <row r="150" spans="1:25" x14ac:dyDescent="0.2">
      <c r="A150" s="2" t="s">
        <v>808</v>
      </c>
      <c r="B150" s="2" t="s">
        <v>194</v>
      </c>
      <c r="C150" s="2" t="s">
        <v>609</v>
      </c>
      <c r="D150" s="2" t="s">
        <v>809</v>
      </c>
      <c r="E150" s="2" t="s">
        <v>69</v>
      </c>
      <c r="F150" s="2" t="s">
        <v>704</v>
      </c>
      <c r="G150" s="2" t="s">
        <v>835</v>
      </c>
      <c r="H150" s="2">
        <v>4</v>
      </c>
      <c r="I150" s="2" t="s">
        <v>836</v>
      </c>
      <c r="J150" s="2" t="s">
        <v>11</v>
      </c>
      <c r="K150" s="2">
        <v>2018</v>
      </c>
      <c r="L150" s="2" t="s">
        <v>837</v>
      </c>
      <c r="M150" s="2">
        <v>14</v>
      </c>
      <c r="N150" s="2">
        <v>25.8</v>
      </c>
      <c r="O150" s="2" t="s">
        <v>14</v>
      </c>
      <c r="P150" s="2">
        <v>19.100000000000001</v>
      </c>
      <c r="Q150" s="2" t="s">
        <v>13</v>
      </c>
      <c r="R150" s="2">
        <v>11</v>
      </c>
      <c r="S150" s="2">
        <v>48.08</v>
      </c>
      <c r="T150" s="2" t="s">
        <v>14</v>
      </c>
      <c r="U150" s="2">
        <v>48.214286999999999</v>
      </c>
      <c r="V150" s="2" t="s">
        <v>14</v>
      </c>
      <c r="W150" s="5" t="str" cm="1">
        <f t="array" ref="W150">_xlfn.TEXTJOIN(", ",TRUE, IF(COUNTIF(G150,"*"&amp;Afferenti!$A$1:'Afferenti'!$A$46&amp;"*"), Afferenti!$A$1:'Afferenti'!$A$46, ""))</f>
        <v>BOSCATO</v>
      </c>
      <c r="X150" s="5" t="str" cm="1">
        <f t="array" ref="X150">_xlfn.TEXTJOIN(", ",TRUE, IF(COUNTIF(A150,"*"&amp;Afferenti!$A$1:'Afferenti'!$A$46&amp;"*"), Afferenti!$E$1:'Afferenti'!$E$46, ""))</f>
        <v>0</v>
      </c>
      <c r="Y150" s="5" t="str" cm="1">
        <f t="array" ref="Y150">_xlfn.TEXTJOIN(", ",TRUE, IF(COUNTIF(A150,"*"&amp;Afferenti!$A$1:'Afferenti'!$A$46&amp;"*"), Afferenti!$F$1:'Afferenti'!$F$46, ""))</f>
        <v>0</v>
      </c>
    </row>
    <row r="151" spans="1:25" x14ac:dyDescent="0.2">
      <c r="A151" s="2" t="s">
        <v>808</v>
      </c>
      <c r="B151" s="2" t="s">
        <v>194</v>
      </c>
      <c r="C151" s="2" t="s">
        <v>609</v>
      </c>
      <c r="D151" s="2" t="s">
        <v>809</v>
      </c>
      <c r="E151" s="2" t="s">
        <v>69</v>
      </c>
      <c r="F151" s="2" t="s">
        <v>704</v>
      </c>
      <c r="G151" s="2" t="s">
        <v>838</v>
      </c>
      <c r="H151" s="2">
        <v>5</v>
      </c>
      <c r="I151" s="2" t="s">
        <v>839</v>
      </c>
      <c r="J151" s="2" t="s">
        <v>11</v>
      </c>
      <c r="K151" s="2">
        <v>2019</v>
      </c>
      <c r="L151" s="2" t="s">
        <v>754</v>
      </c>
      <c r="M151" s="2">
        <v>30</v>
      </c>
      <c r="N151" s="2">
        <v>6.4889999999999999</v>
      </c>
      <c r="O151" s="2" t="s">
        <v>13</v>
      </c>
      <c r="P151" s="2">
        <v>2</v>
      </c>
      <c r="Q151" s="2" t="s">
        <v>13</v>
      </c>
      <c r="R151" s="2">
        <v>31</v>
      </c>
      <c r="S151" s="2">
        <v>8.69</v>
      </c>
      <c r="T151" s="2" t="s">
        <v>13</v>
      </c>
      <c r="U151" s="2">
        <v>1.4790000000000001</v>
      </c>
      <c r="V151" s="2" t="s">
        <v>13</v>
      </c>
      <c r="W151" s="5" t="str" cm="1">
        <f t="array" ref="W151">_xlfn.TEXTJOIN(", ",TRUE, IF(COUNTIF(G151,"*"&amp;Afferenti!$A$1:'Afferenti'!$A$46&amp;"*"), Afferenti!$A$1:'Afferenti'!$A$46, ""))</f>
        <v>BOSCATO</v>
      </c>
      <c r="X151" s="5" t="str" cm="1">
        <f t="array" ref="X151">_xlfn.TEXTJOIN(", ",TRUE, IF(COUNTIF(A151,"*"&amp;Afferenti!$A$1:'Afferenti'!$A$46&amp;"*"), Afferenti!$E$1:'Afferenti'!$E$46, ""))</f>
        <v>0</v>
      </c>
      <c r="Y151" s="5" t="str" cm="1">
        <f t="array" ref="Y151">_xlfn.TEXTJOIN(", ",TRUE, IF(COUNTIF(A151,"*"&amp;Afferenti!$A$1:'Afferenti'!$A$46&amp;"*"), Afferenti!$F$1:'Afferenti'!$F$46, ""))</f>
        <v>0</v>
      </c>
    </row>
    <row r="152" spans="1:25" x14ac:dyDescent="0.2">
      <c r="A152" s="2" t="s">
        <v>808</v>
      </c>
      <c r="B152" s="2" t="s">
        <v>194</v>
      </c>
      <c r="C152" s="2" t="s">
        <v>609</v>
      </c>
      <c r="D152" s="2" t="s">
        <v>809</v>
      </c>
      <c r="E152" s="2" t="s">
        <v>69</v>
      </c>
      <c r="F152" s="2" t="s">
        <v>704</v>
      </c>
      <c r="G152" s="2" t="s">
        <v>840</v>
      </c>
      <c r="H152" s="2">
        <v>5</v>
      </c>
      <c r="I152" s="2" t="s">
        <v>841</v>
      </c>
      <c r="J152" s="2" t="s">
        <v>72</v>
      </c>
      <c r="K152" s="2">
        <v>2016</v>
      </c>
      <c r="L152" s="2" t="s">
        <v>746</v>
      </c>
      <c r="W152" s="5" t="str" cm="1">
        <f t="array" ref="W152">_xlfn.TEXTJOIN(", ",TRUE, IF(COUNTIF(G152,"*"&amp;Afferenti!$A$1:'Afferenti'!$A$46&amp;"*"), Afferenti!$A$1:'Afferenti'!$A$46, ""))</f>
        <v>BOSCATO</v>
      </c>
      <c r="X152" s="5" t="str" cm="1">
        <f t="array" ref="X152">_xlfn.TEXTJOIN(", ",TRUE, IF(COUNTIF(A152,"*"&amp;Afferenti!$A$1:'Afferenti'!$A$46&amp;"*"), Afferenti!$E$1:'Afferenti'!$E$46, ""))</f>
        <v>0</v>
      </c>
      <c r="Y152" s="5" t="str" cm="1">
        <f t="array" ref="Y152">_xlfn.TEXTJOIN(", ",TRUE, IF(COUNTIF(A152,"*"&amp;Afferenti!$A$1:'Afferenti'!$A$46&amp;"*"), Afferenti!$F$1:'Afferenti'!$F$46, ""))</f>
        <v>0</v>
      </c>
    </row>
    <row r="153" spans="1:25" x14ac:dyDescent="0.2">
      <c r="A153" s="2" t="s">
        <v>808</v>
      </c>
      <c r="B153" s="2" t="s">
        <v>194</v>
      </c>
      <c r="C153" s="2" t="s">
        <v>609</v>
      </c>
      <c r="D153" s="2" t="s">
        <v>809</v>
      </c>
      <c r="E153" s="2" t="s">
        <v>69</v>
      </c>
      <c r="F153" s="2" t="s">
        <v>704</v>
      </c>
      <c r="G153" s="2" t="s">
        <v>842</v>
      </c>
      <c r="H153" s="2">
        <v>5</v>
      </c>
      <c r="I153" s="2" t="s">
        <v>843</v>
      </c>
      <c r="J153" s="2" t="s">
        <v>11</v>
      </c>
      <c r="K153" s="2">
        <v>2016</v>
      </c>
      <c r="L153" s="2" t="s">
        <v>60</v>
      </c>
      <c r="M153" s="2">
        <v>32</v>
      </c>
      <c r="N153" s="2">
        <v>18.760999999999999</v>
      </c>
      <c r="O153" s="2" t="s">
        <v>13</v>
      </c>
      <c r="P153" s="2">
        <v>33.021999999999998</v>
      </c>
      <c r="Q153" s="2" t="s">
        <v>14</v>
      </c>
      <c r="R153" s="2">
        <v>32</v>
      </c>
      <c r="S153" s="2">
        <v>19.38</v>
      </c>
      <c r="T153" s="2" t="s">
        <v>13</v>
      </c>
      <c r="U153" s="2">
        <v>39.095745000000001</v>
      </c>
      <c r="V153" s="2" t="s">
        <v>14</v>
      </c>
      <c r="W153" s="5" t="str" cm="1">
        <f t="array" ref="W153">_xlfn.TEXTJOIN(", ",TRUE, IF(COUNTIF(G153,"*"&amp;Afferenti!$A$1:'Afferenti'!$A$46&amp;"*"), Afferenti!$A$1:'Afferenti'!$A$46, ""))</f>
        <v>BOSCATO</v>
      </c>
      <c r="X153" s="5" t="str" cm="1">
        <f t="array" ref="X153">_xlfn.TEXTJOIN(", ",TRUE, IF(COUNTIF(A153,"*"&amp;Afferenti!$A$1:'Afferenti'!$A$46&amp;"*"), Afferenti!$E$1:'Afferenti'!$E$46, ""))</f>
        <v>0</v>
      </c>
      <c r="Y153" s="5" t="str" cm="1">
        <f t="array" ref="Y153">_xlfn.TEXTJOIN(", ",TRUE, IF(COUNTIF(A153,"*"&amp;Afferenti!$A$1:'Afferenti'!$A$46&amp;"*"), Afferenti!$F$1:'Afferenti'!$F$46, ""))</f>
        <v>0</v>
      </c>
    </row>
    <row r="154" spans="1:25" x14ac:dyDescent="0.2">
      <c r="A154" s="2" t="s">
        <v>808</v>
      </c>
      <c r="B154" s="2" t="s">
        <v>194</v>
      </c>
      <c r="C154" s="2" t="s">
        <v>609</v>
      </c>
      <c r="D154" s="2" t="s">
        <v>809</v>
      </c>
      <c r="E154" s="2" t="s">
        <v>69</v>
      </c>
      <c r="F154" s="2" t="s">
        <v>704</v>
      </c>
      <c r="G154" s="2" t="s">
        <v>844</v>
      </c>
      <c r="H154" s="2">
        <v>5</v>
      </c>
      <c r="I154" s="2" t="s">
        <v>845</v>
      </c>
      <c r="J154" s="2" t="s">
        <v>11</v>
      </c>
      <c r="K154" s="2">
        <v>2016</v>
      </c>
      <c r="L154" s="2" t="s">
        <v>743</v>
      </c>
      <c r="R154" s="2">
        <v>15</v>
      </c>
      <c r="S154" s="2">
        <v>14.13</v>
      </c>
      <c r="T154" s="2" t="s">
        <v>13</v>
      </c>
      <c r="W154" s="5" t="str" cm="1">
        <f t="array" ref="W154">_xlfn.TEXTJOIN(", ",TRUE, IF(COUNTIF(G154,"*"&amp;Afferenti!$A$1:'Afferenti'!$A$46&amp;"*"), Afferenti!$A$1:'Afferenti'!$A$46, ""))</f>
        <v>BOSCATO</v>
      </c>
      <c r="X154" s="5" t="str" cm="1">
        <f t="array" ref="X154">_xlfn.TEXTJOIN(", ",TRUE, IF(COUNTIF(A154,"*"&amp;Afferenti!$A$1:'Afferenti'!$A$46&amp;"*"), Afferenti!$E$1:'Afferenti'!$E$46, ""))</f>
        <v>0</v>
      </c>
      <c r="Y154" s="5" t="str" cm="1">
        <f t="array" ref="Y154">_xlfn.TEXTJOIN(", ",TRUE, IF(COUNTIF(A154,"*"&amp;Afferenti!$A$1:'Afferenti'!$A$46&amp;"*"), Afferenti!$F$1:'Afferenti'!$F$46, ""))</f>
        <v>0</v>
      </c>
    </row>
    <row r="155" spans="1:25" x14ac:dyDescent="0.2">
      <c r="A155" s="2" t="s">
        <v>808</v>
      </c>
      <c r="B155" s="2" t="s">
        <v>194</v>
      </c>
      <c r="C155" s="2" t="s">
        <v>609</v>
      </c>
      <c r="D155" s="2" t="s">
        <v>809</v>
      </c>
      <c r="E155" s="2" t="s">
        <v>69</v>
      </c>
      <c r="F155" s="2" t="s">
        <v>704</v>
      </c>
      <c r="G155" s="2" t="s">
        <v>846</v>
      </c>
      <c r="H155" s="2">
        <v>5</v>
      </c>
      <c r="I155" s="2" t="s">
        <v>847</v>
      </c>
      <c r="J155" s="2" t="s">
        <v>11</v>
      </c>
      <c r="K155" s="2">
        <v>2019</v>
      </c>
      <c r="L155" s="2" t="s">
        <v>757</v>
      </c>
      <c r="M155" s="2">
        <v>42</v>
      </c>
      <c r="N155" s="2">
        <v>0.79900000000000004</v>
      </c>
      <c r="O155" s="2" t="s">
        <v>13</v>
      </c>
      <c r="P155" s="2">
        <v>1.2E-2</v>
      </c>
      <c r="Q155" s="2" t="s">
        <v>13</v>
      </c>
      <c r="R155" s="2">
        <v>39</v>
      </c>
      <c r="S155" s="2">
        <v>5.61</v>
      </c>
      <c r="T155" s="2" t="s">
        <v>13</v>
      </c>
      <c r="U155" s="2">
        <v>14.75</v>
      </c>
      <c r="V155" s="2" t="s">
        <v>13</v>
      </c>
      <c r="W155" s="5" t="str" cm="1">
        <f t="array" ref="W155">_xlfn.TEXTJOIN(", ",TRUE, IF(COUNTIF(G155,"*"&amp;Afferenti!$A$1:'Afferenti'!$A$46&amp;"*"), Afferenti!$A$1:'Afferenti'!$A$46, ""))</f>
        <v>BOSCATO</v>
      </c>
      <c r="X155" s="5" t="str" cm="1">
        <f t="array" ref="X155">_xlfn.TEXTJOIN(", ",TRUE, IF(COUNTIF(A155,"*"&amp;Afferenti!$A$1:'Afferenti'!$A$46&amp;"*"), Afferenti!$E$1:'Afferenti'!$E$46, ""))</f>
        <v>0</v>
      </c>
      <c r="Y155" s="5" t="str" cm="1">
        <f t="array" ref="Y155">_xlfn.TEXTJOIN(", ",TRUE, IF(COUNTIF(A155,"*"&amp;Afferenti!$A$1:'Afferenti'!$A$46&amp;"*"), Afferenti!$F$1:'Afferenti'!$F$46, ""))</f>
        <v>0</v>
      </c>
    </row>
    <row r="156" spans="1:25" x14ac:dyDescent="0.2">
      <c r="A156" s="2" t="s">
        <v>808</v>
      </c>
      <c r="B156" s="2" t="s">
        <v>194</v>
      </c>
      <c r="C156" s="2" t="s">
        <v>609</v>
      </c>
      <c r="D156" s="2" t="s">
        <v>809</v>
      </c>
      <c r="E156" s="2" t="s">
        <v>69</v>
      </c>
      <c r="F156" s="2" t="s">
        <v>704</v>
      </c>
      <c r="G156" s="2" t="s">
        <v>848</v>
      </c>
      <c r="H156" s="2">
        <v>6</v>
      </c>
      <c r="I156" s="2" t="s">
        <v>849</v>
      </c>
      <c r="J156" s="2" t="s">
        <v>43</v>
      </c>
      <c r="K156" s="2">
        <v>2018</v>
      </c>
      <c r="L156" s="2" t="s">
        <v>763</v>
      </c>
      <c r="W156" s="5" t="str" cm="1">
        <f t="array" ref="W156">_xlfn.TEXTJOIN(", ",TRUE, IF(COUNTIF(G156,"*"&amp;Afferenti!$A$1:'Afferenti'!$A$46&amp;"*"), Afferenti!$A$1:'Afferenti'!$A$46, ""))</f>
        <v>BOSCATO</v>
      </c>
      <c r="X156" s="5" t="str" cm="1">
        <f t="array" ref="X156">_xlfn.TEXTJOIN(", ",TRUE, IF(COUNTIF(A156,"*"&amp;Afferenti!$A$1:'Afferenti'!$A$46&amp;"*"), Afferenti!$E$1:'Afferenti'!$E$46, ""))</f>
        <v>0</v>
      </c>
      <c r="Y156" s="5" t="str" cm="1">
        <f t="array" ref="Y156">_xlfn.TEXTJOIN(", ",TRUE, IF(COUNTIF(A156,"*"&amp;Afferenti!$A$1:'Afferenti'!$A$46&amp;"*"), Afferenti!$F$1:'Afferenti'!$F$46, ""))</f>
        <v>0</v>
      </c>
    </row>
    <row r="157" spans="1:25" x14ac:dyDescent="0.2">
      <c r="A157" s="2" t="s">
        <v>808</v>
      </c>
      <c r="B157" s="2" t="s">
        <v>194</v>
      </c>
      <c r="C157" s="2" t="s">
        <v>609</v>
      </c>
      <c r="D157" s="2" t="s">
        <v>809</v>
      </c>
      <c r="E157" s="2" t="s">
        <v>69</v>
      </c>
      <c r="F157" s="2" t="s">
        <v>704</v>
      </c>
      <c r="G157" s="2" t="s">
        <v>850</v>
      </c>
      <c r="H157" s="2">
        <v>6</v>
      </c>
      <c r="I157" s="2" t="s">
        <v>851</v>
      </c>
      <c r="J157" s="2" t="s">
        <v>11</v>
      </c>
      <c r="K157" s="2">
        <v>2018</v>
      </c>
      <c r="L157" s="2" t="s">
        <v>743</v>
      </c>
      <c r="R157" s="2">
        <v>15</v>
      </c>
      <c r="S157" s="2">
        <v>8.89</v>
      </c>
      <c r="T157" s="2" t="s">
        <v>13</v>
      </c>
      <c r="W157" s="5" t="str" cm="1">
        <f t="array" ref="W157">_xlfn.TEXTJOIN(", ",TRUE, IF(COUNTIF(G157,"*"&amp;Afferenti!$A$1:'Afferenti'!$A$46&amp;"*"), Afferenti!$A$1:'Afferenti'!$A$46, ""))</f>
        <v>BOSCATO</v>
      </c>
      <c r="X157" s="5" t="str" cm="1">
        <f t="array" ref="X157">_xlfn.TEXTJOIN(", ",TRUE, IF(COUNTIF(A157,"*"&amp;Afferenti!$A$1:'Afferenti'!$A$46&amp;"*"), Afferenti!$E$1:'Afferenti'!$E$46, ""))</f>
        <v>0</v>
      </c>
      <c r="Y157" s="5" t="str" cm="1">
        <f t="array" ref="Y157">_xlfn.TEXTJOIN(", ",TRUE, IF(COUNTIF(A157,"*"&amp;Afferenti!$A$1:'Afferenti'!$A$46&amp;"*"), Afferenti!$F$1:'Afferenti'!$F$46, ""))</f>
        <v>0</v>
      </c>
    </row>
    <row r="158" spans="1:25" x14ac:dyDescent="0.2">
      <c r="A158" s="2" t="s">
        <v>808</v>
      </c>
      <c r="B158" s="2" t="s">
        <v>194</v>
      </c>
      <c r="C158" s="2" t="s">
        <v>609</v>
      </c>
      <c r="D158" s="2" t="s">
        <v>809</v>
      </c>
      <c r="E158" s="2" t="s">
        <v>69</v>
      </c>
      <c r="F158" s="2" t="s">
        <v>704</v>
      </c>
      <c r="G158" s="2" t="s">
        <v>852</v>
      </c>
      <c r="H158" s="2">
        <v>6</v>
      </c>
      <c r="I158" s="2" t="s">
        <v>853</v>
      </c>
      <c r="J158" s="2" t="s">
        <v>11</v>
      </c>
      <c r="K158" s="2">
        <v>2016</v>
      </c>
      <c r="L158" s="2" t="s">
        <v>713</v>
      </c>
      <c r="M158" s="2">
        <v>16</v>
      </c>
      <c r="N158" s="2">
        <v>18.995000000000001</v>
      </c>
      <c r="O158" s="2" t="s">
        <v>13</v>
      </c>
      <c r="P158" s="2">
        <v>17.260000000000002</v>
      </c>
      <c r="Q158" s="2" t="s">
        <v>13</v>
      </c>
      <c r="R158" s="2">
        <v>16</v>
      </c>
      <c r="S158" s="2">
        <v>14.13</v>
      </c>
      <c r="T158" s="2" t="s">
        <v>13</v>
      </c>
      <c r="U158" s="2">
        <v>47.074466999999999</v>
      </c>
      <c r="V158" s="2" t="s">
        <v>14</v>
      </c>
      <c r="W158" s="5" t="str" cm="1">
        <f t="array" ref="W158">_xlfn.TEXTJOIN(", ",TRUE, IF(COUNTIF(G158,"*"&amp;Afferenti!$A$1:'Afferenti'!$A$46&amp;"*"), Afferenti!$A$1:'Afferenti'!$A$46, ""))</f>
        <v>BOSCATO</v>
      </c>
      <c r="X158" s="5" t="str" cm="1">
        <f t="array" ref="X158">_xlfn.TEXTJOIN(", ",TRUE, IF(COUNTIF(A158,"*"&amp;Afferenti!$A$1:'Afferenti'!$A$46&amp;"*"), Afferenti!$E$1:'Afferenti'!$E$46, ""))</f>
        <v>0</v>
      </c>
      <c r="Y158" s="5" t="str" cm="1">
        <f t="array" ref="Y158">_xlfn.TEXTJOIN(", ",TRUE, IF(COUNTIF(A158,"*"&amp;Afferenti!$A$1:'Afferenti'!$A$46&amp;"*"), Afferenti!$F$1:'Afferenti'!$F$46, ""))</f>
        <v>0</v>
      </c>
    </row>
    <row r="159" spans="1:25" x14ac:dyDescent="0.2">
      <c r="A159" s="2" t="s">
        <v>808</v>
      </c>
      <c r="B159" s="2" t="s">
        <v>194</v>
      </c>
      <c r="C159" s="2" t="s">
        <v>609</v>
      </c>
      <c r="D159" s="2" t="s">
        <v>809</v>
      </c>
      <c r="E159" s="2" t="s">
        <v>69</v>
      </c>
      <c r="F159" s="2" t="s">
        <v>704</v>
      </c>
      <c r="G159" s="2" t="s">
        <v>747</v>
      </c>
      <c r="H159" s="2">
        <v>7</v>
      </c>
      <c r="I159" s="2" t="s">
        <v>748</v>
      </c>
      <c r="J159" s="2" t="s">
        <v>11</v>
      </c>
      <c r="K159" s="2">
        <v>2016</v>
      </c>
      <c r="L159" s="2" t="s">
        <v>749</v>
      </c>
      <c r="W159" s="5" t="str" cm="1">
        <f t="array" ref="W159">_xlfn.TEXTJOIN(", ",TRUE, IF(COUNTIF(G159,"*"&amp;Afferenti!$A$1:'Afferenti'!$A$46&amp;"*"), Afferenti!$A$1:'Afferenti'!$A$46, ""))</f>
        <v>BOSCATO, MANGANELLI, MORONI</v>
      </c>
      <c r="X159" s="5" t="str" cm="1">
        <f t="array" ref="X159">_xlfn.TEXTJOIN(", ",TRUE, IF(COUNTIF(A159,"*"&amp;Afferenti!$A$1:'Afferenti'!$A$46&amp;"*"), Afferenti!$E$1:'Afferenti'!$E$46, ""))</f>
        <v>0</v>
      </c>
      <c r="Y159" s="5" t="str" cm="1">
        <f t="array" ref="Y159">_xlfn.TEXTJOIN(", ",TRUE, IF(COUNTIF(A159,"*"&amp;Afferenti!$A$1:'Afferenti'!$A$46&amp;"*"), Afferenti!$F$1:'Afferenti'!$F$46, ""))</f>
        <v>0</v>
      </c>
    </row>
    <row r="160" spans="1:25" x14ac:dyDescent="0.2">
      <c r="A160" s="2" t="s">
        <v>808</v>
      </c>
      <c r="B160" s="2" t="s">
        <v>194</v>
      </c>
      <c r="C160" s="2" t="s">
        <v>609</v>
      </c>
      <c r="D160" s="2" t="s">
        <v>809</v>
      </c>
      <c r="E160" s="2" t="s">
        <v>69</v>
      </c>
      <c r="F160" s="2" t="s">
        <v>704</v>
      </c>
      <c r="G160" s="2" t="s">
        <v>752</v>
      </c>
      <c r="H160" s="2">
        <v>8</v>
      </c>
      <c r="I160" s="2" t="s">
        <v>753</v>
      </c>
      <c r="J160" s="2" t="s">
        <v>11</v>
      </c>
      <c r="K160" s="2">
        <v>2019</v>
      </c>
      <c r="L160" s="2" t="s">
        <v>754</v>
      </c>
      <c r="M160" s="2">
        <v>51</v>
      </c>
      <c r="N160" s="2">
        <v>2.274</v>
      </c>
      <c r="O160" s="2" t="s">
        <v>13</v>
      </c>
      <c r="P160" s="2">
        <v>2</v>
      </c>
      <c r="Q160" s="2" t="s">
        <v>13</v>
      </c>
      <c r="R160" s="2">
        <v>50</v>
      </c>
      <c r="S160" s="2">
        <v>3.55</v>
      </c>
      <c r="T160" s="2" t="s">
        <v>13</v>
      </c>
      <c r="U160" s="2">
        <v>1.4790000000000001</v>
      </c>
      <c r="V160" s="2" t="s">
        <v>13</v>
      </c>
      <c r="W160" s="5" t="str" cm="1">
        <f t="array" ref="W160">_xlfn.TEXTJOIN(", ",TRUE, IF(COUNTIF(G160,"*"&amp;Afferenti!$A$1:'Afferenti'!$A$46&amp;"*"), Afferenti!$A$1:'Afferenti'!$A$46, ""))</f>
        <v>BOSCATO, MORONI</v>
      </c>
      <c r="X160" s="5" t="str" cm="1">
        <f t="array" ref="X160">_xlfn.TEXTJOIN(", ",TRUE, IF(COUNTIF(A160,"*"&amp;Afferenti!$A$1:'Afferenti'!$A$46&amp;"*"), Afferenti!$E$1:'Afferenti'!$E$46, ""))</f>
        <v>0</v>
      </c>
      <c r="Y160" s="5" t="str" cm="1">
        <f t="array" ref="Y160">_xlfn.TEXTJOIN(", ",TRUE, IF(COUNTIF(A160,"*"&amp;Afferenti!$A$1:'Afferenti'!$A$46&amp;"*"), Afferenti!$F$1:'Afferenti'!$F$46, ""))</f>
        <v>0</v>
      </c>
    </row>
    <row r="161" spans="1:25" x14ac:dyDescent="0.2">
      <c r="A161" s="2" t="s">
        <v>808</v>
      </c>
      <c r="B161" s="2" t="s">
        <v>194</v>
      </c>
      <c r="C161" s="2" t="s">
        <v>609</v>
      </c>
      <c r="D161" s="2" t="s">
        <v>809</v>
      </c>
      <c r="E161" s="2" t="s">
        <v>69</v>
      </c>
      <c r="F161" s="2" t="s">
        <v>704</v>
      </c>
      <c r="G161" s="2" t="s">
        <v>761</v>
      </c>
      <c r="H161" s="2">
        <v>11</v>
      </c>
      <c r="I161" s="2" t="s">
        <v>762</v>
      </c>
      <c r="J161" s="2" t="s">
        <v>43</v>
      </c>
      <c r="K161" s="2">
        <v>2018</v>
      </c>
      <c r="L161" s="2" t="s">
        <v>763</v>
      </c>
      <c r="W161" s="5" t="str" cm="1">
        <f t="array" ref="W161">_xlfn.TEXTJOIN(", ",TRUE, IF(COUNTIF(G161,"*"&amp;Afferenti!$A$1:'Afferenti'!$A$46&amp;"*"), Afferenti!$A$1:'Afferenti'!$A$46, ""))</f>
        <v>BOSCATO, MORONI</v>
      </c>
      <c r="X161" s="5" t="str" cm="1">
        <f t="array" ref="X161">_xlfn.TEXTJOIN(", ",TRUE, IF(COUNTIF(A161,"*"&amp;Afferenti!$A$1:'Afferenti'!$A$46&amp;"*"), Afferenti!$E$1:'Afferenti'!$E$46, ""))</f>
        <v>0</v>
      </c>
      <c r="Y161" s="5" t="str" cm="1">
        <f t="array" ref="Y161">_xlfn.TEXTJOIN(", ",TRUE, IF(COUNTIF(A161,"*"&amp;Afferenti!$A$1:'Afferenti'!$A$46&amp;"*"), Afferenti!$F$1:'Afferenti'!$F$46, ""))</f>
        <v>0</v>
      </c>
    </row>
    <row r="162" spans="1:25" x14ac:dyDescent="0.2">
      <c r="A162" s="2" t="s">
        <v>808</v>
      </c>
      <c r="B162" s="2" t="s">
        <v>194</v>
      </c>
      <c r="C162" s="2" t="s">
        <v>609</v>
      </c>
      <c r="D162" s="2" t="s">
        <v>809</v>
      </c>
      <c r="E162" s="2" t="s">
        <v>69</v>
      </c>
      <c r="F162" s="2" t="s">
        <v>704</v>
      </c>
      <c r="G162" s="2" t="s">
        <v>764</v>
      </c>
      <c r="H162" s="2">
        <v>14</v>
      </c>
      <c r="I162" s="2" t="s">
        <v>765</v>
      </c>
      <c r="J162" s="2" t="s">
        <v>11</v>
      </c>
      <c r="K162" s="2">
        <v>2018</v>
      </c>
      <c r="L162" s="2" t="s">
        <v>766</v>
      </c>
      <c r="M162" s="2">
        <v>40</v>
      </c>
      <c r="N162" s="2">
        <v>1.9910000000000001</v>
      </c>
      <c r="O162" s="2" t="s">
        <v>13</v>
      </c>
      <c r="P162" s="2">
        <v>10.692</v>
      </c>
      <c r="Q162" s="2" t="s">
        <v>13</v>
      </c>
      <c r="R162" s="2">
        <v>39</v>
      </c>
      <c r="S162" s="2">
        <v>1.91</v>
      </c>
      <c r="T162" s="2" t="s">
        <v>13</v>
      </c>
      <c r="U162" s="2">
        <v>10.555555</v>
      </c>
      <c r="V162" s="2" t="s">
        <v>13</v>
      </c>
      <c r="W162" s="5" t="str" cm="1">
        <f t="array" ref="W162">_xlfn.TEXTJOIN(", ",TRUE, IF(COUNTIF(G162,"*"&amp;Afferenti!$A$1:'Afferenti'!$A$46&amp;"*"), Afferenti!$A$1:'Afferenti'!$A$46, ""))</f>
        <v>BOSCATO, MORONI</v>
      </c>
      <c r="X162" s="5" t="str" cm="1">
        <f t="array" ref="X162">_xlfn.TEXTJOIN(", ",TRUE, IF(COUNTIF(A162,"*"&amp;Afferenti!$A$1:'Afferenti'!$A$46&amp;"*"), Afferenti!$E$1:'Afferenti'!$E$46, ""))</f>
        <v>0</v>
      </c>
      <c r="Y162" s="5" t="str" cm="1">
        <f t="array" ref="Y162">_xlfn.TEXTJOIN(", ",TRUE, IF(COUNTIF(A162,"*"&amp;Afferenti!$A$1:'Afferenti'!$A$46&amp;"*"), Afferenti!$F$1:'Afferenti'!$F$46, ""))</f>
        <v>0</v>
      </c>
    </row>
    <row r="163" spans="1:25" x14ac:dyDescent="0.2">
      <c r="A163" s="2" t="s">
        <v>1144</v>
      </c>
      <c r="B163" s="2" t="s">
        <v>1145</v>
      </c>
      <c r="C163" s="2" t="s">
        <v>1146</v>
      </c>
      <c r="D163" s="2" t="s">
        <v>1147</v>
      </c>
      <c r="E163" s="2" t="s">
        <v>8</v>
      </c>
      <c r="F163" s="2" t="s">
        <v>616</v>
      </c>
      <c r="G163" s="2" t="s">
        <v>638</v>
      </c>
      <c r="H163" s="2">
        <v>2</v>
      </c>
      <c r="I163" s="2" t="s">
        <v>639</v>
      </c>
      <c r="J163" s="2" t="s">
        <v>11</v>
      </c>
      <c r="K163" s="2">
        <v>2016</v>
      </c>
      <c r="L163" s="2" t="s">
        <v>640</v>
      </c>
      <c r="M163" s="2">
        <v>75</v>
      </c>
      <c r="N163" s="2">
        <v>3.1179999999999999</v>
      </c>
      <c r="O163" s="2" t="s">
        <v>13</v>
      </c>
      <c r="P163" s="2">
        <v>23.341999999999999</v>
      </c>
      <c r="Q163" s="2" t="s">
        <v>13</v>
      </c>
      <c r="R163" s="2">
        <v>65</v>
      </c>
      <c r="S163" s="2">
        <v>6.16</v>
      </c>
      <c r="T163" s="2" t="s">
        <v>13</v>
      </c>
      <c r="U163" s="2">
        <v>30.519480000000001</v>
      </c>
      <c r="V163" s="2" t="s">
        <v>14</v>
      </c>
      <c r="W163" s="5" t="str" cm="1">
        <f t="array" ref="W163">_xlfn.TEXTJOIN(", ",TRUE, IF(COUNTIF(G163,"*"&amp;Afferenti!$A$1:'Afferenti'!$A$46&amp;"*"), Afferenti!$A$1:'Afferenti'!$A$46, ""))</f>
        <v>BOTTIGLI, DELOGU</v>
      </c>
      <c r="X163" s="5" t="str" cm="1">
        <f t="array" ref="X163">_xlfn.TEXTJOIN(", ",TRUE, IF(COUNTIF(A163,"*"&amp;Afferenti!$A$1:'Afferenti'!$A$46&amp;"*"), Afferenti!$E$1:'Afferenti'!$E$46, ""))</f>
        <v>0</v>
      </c>
      <c r="Y163" s="5" t="str" cm="1">
        <f t="array" ref="Y163">_xlfn.TEXTJOIN(", ",TRUE, IF(COUNTIF(A163,"*"&amp;Afferenti!$A$1:'Afferenti'!$A$46&amp;"*"), Afferenti!$F$1:'Afferenti'!$F$46, ""))</f>
        <v>0</v>
      </c>
    </row>
    <row r="164" spans="1:25" x14ac:dyDescent="0.2">
      <c r="A164" s="2" t="s">
        <v>1144</v>
      </c>
      <c r="B164" s="2" t="s">
        <v>1145</v>
      </c>
      <c r="C164" s="2" t="s">
        <v>1146</v>
      </c>
      <c r="D164" s="2" t="s">
        <v>1147</v>
      </c>
      <c r="E164" s="2" t="s">
        <v>8</v>
      </c>
      <c r="F164" s="2" t="s">
        <v>616</v>
      </c>
      <c r="G164" s="2" t="s">
        <v>1148</v>
      </c>
      <c r="H164" s="2">
        <v>2</v>
      </c>
      <c r="I164" s="2" t="s">
        <v>1149</v>
      </c>
      <c r="J164" s="2" t="s">
        <v>109</v>
      </c>
      <c r="K164" s="2">
        <v>2017</v>
      </c>
      <c r="M164" s="2">
        <v>24</v>
      </c>
      <c r="N164" s="2">
        <v>1.23</v>
      </c>
      <c r="O164" s="2" t="s">
        <v>13</v>
      </c>
      <c r="P164" s="2">
        <v>63.395000000000003</v>
      </c>
      <c r="Q164" s="2" t="s">
        <v>26</v>
      </c>
      <c r="R164" s="2">
        <v>28</v>
      </c>
      <c r="S164" s="2">
        <v>0.56000000000000005</v>
      </c>
      <c r="T164" s="2" t="s">
        <v>13</v>
      </c>
      <c r="W164" s="5" t="str" cm="1">
        <f t="array" ref="W164">_xlfn.TEXTJOIN(", ",TRUE, IF(COUNTIF(G164,"*"&amp;Afferenti!$A$1:'Afferenti'!$A$46&amp;"*"), Afferenti!$A$1:'Afferenti'!$A$46, ""))</f>
        <v>BOTTIGLI</v>
      </c>
      <c r="X164" s="5" t="str" cm="1">
        <f t="array" ref="X164">_xlfn.TEXTJOIN(", ",TRUE, IF(COUNTIF(A164,"*"&amp;Afferenti!$A$1:'Afferenti'!$A$46&amp;"*"), Afferenti!$E$1:'Afferenti'!$E$46, ""))</f>
        <v>0</v>
      </c>
      <c r="Y164" s="5" t="str" cm="1">
        <f t="array" ref="Y164">_xlfn.TEXTJOIN(", ",TRUE, IF(COUNTIF(A164,"*"&amp;Afferenti!$A$1:'Afferenti'!$A$46&amp;"*"), Afferenti!$F$1:'Afferenti'!$F$46, ""))</f>
        <v>0</v>
      </c>
    </row>
    <row r="165" spans="1:25" x14ac:dyDescent="0.2">
      <c r="A165" s="2" t="s">
        <v>1144</v>
      </c>
      <c r="B165" s="2" t="s">
        <v>1145</v>
      </c>
      <c r="C165" s="2" t="s">
        <v>1146</v>
      </c>
      <c r="D165" s="2" t="s">
        <v>1147</v>
      </c>
      <c r="E165" s="2" t="s">
        <v>8</v>
      </c>
      <c r="F165" s="2" t="s">
        <v>616</v>
      </c>
      <c r="G165" s="2" t="s">
        <v>641</v>
      </c>
      <c r="H165" s="2">
        <v>2</v>
      </c>
      <c r="I165" s="2" t="s">
        <v>642</v>
      </c>
      <c r="J165" s="2" t="s">
        <v>11</v>
      </c>
      <c r="K165" s="2">
        <v>2017</v>
      </c>
      <c r="L165" s="2" t="s">
        <v>230</v>
      </c>
      <c r="M165" s="2">
        <v>20</v>
      </c>
      <c r="N165" s="2">
        <v>2.8109999999999999</v>
      </c>
      <c r="O165" s="2" t="s">
        <v>13</v>
      </c>
      <c r="P165" s="2">
        <v>58.868000000000002</v>
      </c>
      <c r="Q165" s="2" t="s">
        <v>26</v>
      </c>
      <c r="R165" s="2">
        <v>19</v>
      </c>
      <c r="W165" s="5" t="str" cm="1">
        <f t="array" ref="W165">_xlfn.TEXTJOIN(", ",TRUE, IF(COUNTIF(G165,"*"&amp;Afferenti!$A$1:'Afferenti'!$A$46&amp;"*"), Afferenti!$A$1:'Afferenti'!$A$46, ""))</f>
        <v>BOTTIGLI, DELOGU</v>
      </c>
      <c r="X165" s="5" t="str" cm="1">
        <f t="array" ref="X165">_xlfn.TEXTJOIN(", ",TRUE, IF(COUNTIF(A165,"*"&amp;Afferenti!$A$1:'Afferenti'!$A$46&amp;"*"), Afferenti!$E$1:'Afferenti'!$E$46, ""))</f>
        <v>0</v>
      </c>
      <c r="Y165" s="5" t="str" cm="1">
        <f t="array" ref="Y165">_xlfn.TEXTJOIN(", ",TRUE, IF(COUNTIF(A165,"*"&amp;Afferenti!$A$1:'Afferenti'!$A$46&amp;"*"), Afferenti!$F$1:'Afferenti'!$F$46, ""))</f>
        <v>0</v>
      </c>
    </row>
    <row r="166" spans="1:25" x14ac:dyDescent="0.2">
      <c r="A166" s="2" t="s">
        <v>1144</v>
      </c>
      <c r="B166" s="2" t="s">
        <v>1145</v>
      </c>
      <c r="C166" s="2" t="s">
        <v>1146</v>
      </c>
      <c r="D166" s="2" t="s">
        <v>1147</v>
      </c>
      <c r="E166" s="2" t="s">
        <v>8</v>
      </c>
      <c r="F166" s="2" t="s">
        <v>616</v>
      </c>
      <c r="G166" s="2" t="s">
        <v>1150</v>
      </c>
      <c r="H166" s="2">
        <v>2</v>
      </c>
      <c r="I166" s="2" t="s">
        <v>1151</v>
      </c>
      <c r="J166" s="2" t="s">
        <v>11</v>
      </c>
      <c r="K166" s="2">
        <v>2019</v>
      </c>
      <c r="L166" s="2" t="s">
        <v>630</v>
      </c>
      <c r="M166" s="2">
        <v>40</v>
      </c>
      <c r="N166" s="2">
        <v>5.4240000000000004</v>
      </c>
      <c r="O166" s="2" t="s">
        <v>13</v>
      </c>
      <c r="P166" s="2">
        <v>32.932000000000002</v>
      </c>
      <c r="Q166" s="2" t="s">
        <v>14</v>
      </c>
      <c r="R166" s="2">
        <v>33</v>
      </c>
      <c r="W166" s="5" t="str" cm="1">
        <f t="array" ref="W166">_xlfn.TEXTJOIN(", ",TRUE, IF(COUNTIF(G166,"*"&amp;Afferenti!$A$1:'Afferenti'!$A$46&amp;"*"), Afferenti!$A$1:'Afferenti'!$A$46, ""))</f>
        <v>BOTTIGLI</v>
      </c>
      <c r="X166" s="5" t="str" cm="1">
        <f t="array" ref="X166">_xlfn.TEXTJOIN(", ",TRUE, IF(COUNTIF(A166,"*"&amp;Afferenti!$A$1:'Afferenti'!$A$46&amp;"*"), Afferenti!$E$1:'Afferenti'!$E$46, ""))</f>
        <v>0</v>
      </c>
      <c r="Y166" s="5" t="str" cm="1">
        <f t="array" ref="Y166">_xlfn.TEXTJOIN(", ",TRUE, IF(COUNTIF(A166,"*"&amp;Afferenti!$A$1:'Afferenti'!$A$46&amp;"*"), Afferenti!$F$1:'Afferenti'!$F$46, ""))</f>
        <v>0</v>
      </c>
    </row>
    <row r="167" spans="1:25" x14ac:dyDescent="0.2">
      <c r="A167" s="2" t="s">
        <v>1144</v>
      </c>
      <c r="B167" s="2" t="s">
        <v>1145</v>
      </c>
      <c r="C167" s="2" t="s">
        <v>1146</v>
      </c>
      <c r="D167" s="2" t="s">
        <v>1147</v>
      </c>
      <c r="E167" s="2" t="s">
        <v>8</v>
      </c>
      <c r="F167" s="2" t="s">
        <v>616</v>
      </c>
      <c r="G167" s="2" t="s">
        <v>1150</v>
      </c>
      <c r="H167" s="2">
        <v>2</v>
      </c>
      <c r="I167" s="2" t="s">
        <v>1152</v>
      </c>
      <c r="J167" s="2" t="s">
        <v>11</v>
      </c>
      <c r="K167" s="2">
        <v>2019</v>
      </c>
      <c r="L167" s="2" t="s">
        <v>1153</v>
      </c>
      <c r="M167" s="2">
        <v>42</v>
      </c>
      <c r="N167" s="2">
        <v>2.5</v>
      </c>
      <c r="O167" s="2" t="s">
        <v>13</v>
      </c>
      <c r="P167" s="2">
        <v>20.611999999999998</v>
      </c>
      <c r="Q167" s="2" t="s">
        <v>13</v>
      </c>
      <c r="R167" s="2">
        <v>39</v>
      </c>
      <c r="S167" s="2">
        <v>8.51</v>
      </c>
      <c r="T167" s="2" t="s">
        <v>13</v>
      </c>
      <c r="U167" s="2">
        <v>38.234999999999999</v>
      </c>
      <c r="V167" s="2" t="s">
        <v>14</v>
      </c>
      <c r="W167" s="5" t="str" cm="1">
        <f t="array" ref="W167">_xlfn.TEXTJOIN(", ",TRUE, IF(COUNTIF(G167,"*"&amp;Afferenti!$A$1:'Afferenti'!$A$46&amp;"*"), Afferenti!$A$1:'Afferenti'!$A$46, ""))</f>
        <v>BOTTIGLI</v>
      </c>
      <c r="X167" s="5" t="str" cm="1">
        <f t="array" ref="X167">_xlfn.TEXTJOIN(", ",TRUE, IF(COUNTIF(A167,"*"&amp;Afferenti!$A$1:'Afferenti'!$A$46&amp;"*"), Afferenti!$E$1:'Afferenti'!$E$46, ""))</f>
        <v>0</v>
      </c>
      <c r="Y167" s="5" t="str" cm="1">
        <f t="array" ref="Y167">_xlfn.TEXTJOIN(", ",TRUE, IF(COUNTIF(A167,"*"&amp;Afferenti!$A$1:'Afferenti'!$A$46&amp;"*"), Afferenti!$F$1:'Afferenti'!$F$46, ""))</f>
        <v>0</v>
      </c>
    </row>
    <row r="168" spans="1:25" x14ac:dyDescent="0.2">
      <c r="A168" s="2" t="s">
        <v>1144</v>
      </c>
      <c r="B168" s="2" t="s">
        <v>1145</v>
      </c>
      <c r="C168" s="2" t="s">
        <v>1146</v>
      </c>
      <c r="D168" s="2" t="s">
        <v>1147</v>
      </c>
      <c r="E168" s="2" t="s">
        <v>8</v>
      </c>
      <c r="F168" s="2" t="s">
        <v>616</v>
      </c>
      <c r="G168" s="2" t="s">
        <v>1150</v>
      </c>
      <c r="H168" s="2">
        <v>2</v>
      </c>
      <c r="I168" s="2" t="s">
        <v>1154</v>
      </c>
      <c r="J168" s="2" t="s">
        <v>109</v>
      </c>
      <c r="K168" s="2">
        <v>2018</v>
      </c>
      <c r="M168" s="2">
        <v>20</v>
      </c>
      <c r="N168" s="2">
        <v>5.6689999999999996</v>
      </c>
      <c r="O168" s="2" t="s">
        <v>13</v>
      </c>
      <c r="P168" s="2">
        <v>26.05</v>
      </c>
      <c r="Q168" s="2" t="s">
        <v>14</v>
      </c>
      <c r="R168" s="2">
        <v>18</v>
      </c>
      <c r="S168" s="2">
        <v>6.19</v>
      </c>
      <c r="T168" s="2" t="s">
        <v>13</v>
      </c>
      <c r="W168" s="5" t="str" cm="1">
        <f t="array" ref="W168">_xlfn.TEXTJOIN(", ",TRUE, IF(COUNTIF(G168,"*"&amp;Afferenti!$A$1:'Afferenti'!$A$46&amp;"*"), Afferenti!$A$1:'Afferenti'!$A$46, ""))</f>
        <v>BOTTIGLI</v>
      </c>
      <c r="X168" s="5" t="str" cm="1">
        <f t="array" ref="X168">_xlfn.TEXTJOIN(", ",TRUE, IF(COUNTIF(A168,"*"&amp;Afferenti!$A$1:'Afferenti'!$A$46&amp;"*"), Afferenti!$E$1:'Afferenti'!$E$46, ""))</f>
        <v>0</v>
      </c>
      <c r="Y168" s="5" t="str" cm="1">
        <f t="array" ref="Y168">_xlfn.TEXTJOIN(", ",TRUE, IF(COUNTIF(A168,"*"&amp;Afferenti!$A$1:'Afferenti'!$A$46&amp;"*"), Afferenti!$F$1:'Afferenti'!$F$46, ""))</f>
        <v>0</v>
      </c>
    </row>
    <row r="169" spans="1:25" x14ac:dyDescent="0.2">
      <c r="A169" s="2" t="s">
        <v>1144</v>
      </c>
      <c r="B169" s="2" t="s">
        <v>1145</v>
      </c>
      <c r="C169" s="2" t="s">
        <v>1146</v>
      </c>
      <c r="D169" s="2" t="s">
        <v>1147</v>
      </c>
      <c r="E169" s="2" t="s">
        <v>8</v>
      </c>
      <c r="F169" s="2" t="s">
        <v>616</v>
      </c>
      <c r="G169" s="2" t="s">
        <v>1150</v>
      </c>
      <c r="H169" s="2">
        <v>2</v>
      </c>
      <c r="I169" s="2" t="s">
        <v>1155</v>
      </c>
      <c r="J169" s="2" t="s">
        <v>11</v>
      </c>
      <c r="K169" s="2">
        <v>2019</v>
      </c>
      <c r="L169" s="2" t="s">
        <v>1156</v>
      </c>
      <c r="M169" s="2">
        <v>35</v>
      </c>
      <c r="N169" s="2">
        <v>6.2530000000000001</v>
      </c>
      <c r="O169" s="2" t="s">
        <v>13</v>
      </c>
      <c r="P169" s="2">
        <v>36.929000000000002</v>
      </c>
      <c r="Q169" s="2" t="s">
        <v>14</v>
      </c>
      <c r="R169" s="2">
        <v>28</v>
      </c>
      <c r="S169" s="2">
        <v>8.39</v>
      </c>
      <c r="T169" s="2" t="s">
        <v>13</v>
      </c>
      <c r="U169" s="2">
        <v>34.615000000000002</v>
      </c>
      <c r="V169" s="2" t="s">
        <v>14</v>
      </c>
      <c r="W169" s="5" t="str" cm="1">
        <f t="array" ref="W169">_xlfn.TEXTJOIN(", ",TRUE, IF(COUNTIF(G169,"*"&amp;Afferenti!$A$1:'Afferenti'!$A$46&amp;"*"), Afferenti!$A$1:'Afferenti'!$A$46, ""))</f>
        <v>BOTTIGLI</v>
      </c>
      <c r="X169" s="5" t="str" cm="1">
        <f t="array" ref="X169">_xlfn.TEXTJOIN(", ",TRUE, IF(COUNTIF(A169,"*"&amp;Afferenti!$A$1:'Afferenti'!$A$46&amp;"*"), Afferenti!$E$1:'Afferenti'!$E$46, ""))</f>
        <v>0</v>
      </c>
      <c r="Y169" s="5" t="str" cm="1">
        <f t="array" ref="Y169">_xlfn.TEXTJOIN(", ",TRUE, IF(COUNTIF(A169,"*"&amp;Afferenti!$A$1:'Afferenti'!$A$46&amp;"*"), Afferenti!$F$1:'Afferenti'!$F$46, ""))</f>
        <v>0</v>
      </c>
    </row>
    <row r="170" spans="1:25" x14ac:dyDescent="0.2">
      <c r="A170" s="2" t="s">
        <v>1144</v>
      </c>
      <c r="B170" s="2" t="s">
        <v>1145</v>
      </c>
      <c r="C170" s="2" t="s">
        <v>1146</v>
      </c>
      <c r="D170" s="2" t="s">
        <v>1147</v>
      </c>
      <c r="E170" s="2" t="s">
        <v>8</v>
      </c>
      <c r="F170" s="2" t="s">
        <v>616</v>
      </c>
      <c r="G170" s="2" t="s">
        <v>656</v>
      </c>
      <c r="H170" s="2">
        <v>3</v>
      </c>
      <c r="I170" s="2" t="s">
        <v>657</v>
      </c>
      <c r="J170" s="2" t="s">
        <v>11</v>
      </c>
      <c r="K170" s="2">
        <v>2019</v>
      </c>
      <c r="L170" s="2" t="s">
        <v>658</v>
      </c>
      <c r="M170" s="2">
        <v>42</v>
      </c>
      <c r="N170" s="2">
        <v>3.859</v>
      </c>
      <c r="O170" s="2" t="s">
        <v>13</v>
      </c>
      <c r="R170" s="2">
        <v>41</v>
      </c>
      <c r="W170" s="5" t="str" cm="1">
        <f t="array" ref="W170">_xlfn.TEXTJOIN(", ",TRUE, IF(COUNTIF(G170,"*"&amp;Afferenti!$A$1:'Afferenti'!$A$46&amp;"*"), Afferenti!$A$1:'Afferenti'!$A$46, ""))</f>
        <v>BOTTIGLI, DELOGU</v>
      </c>
      <c r="X170" s="5" t="str" cm="1">
        <f t="array" ref="X170">_xlfn.TEXTJOIN(", ",TRUE, IF(COUNTIF(A170,"*"&amp;Afferenti!$A$1:'Afferenti'!$A$46&amp;"*"), Afferenti!$E$1:'Afferenti'!$E$46, ""))</f>
        <v>0</v>
      </c>
      <c r="Y170" s="5" t="str" cm="1">
        <f t="array" ref="Y170">_xlfn.TEXTJOIN(", ",TRUE, IF(COUNTIF(A170,"*"&amp;Afferenti!$A$1:'Afferenti'!$A$46&amp;"*"), Afferenti!$F$1:'Afferenti'!$F$46, ""))</f>
        <v>0</v>
      </c>
    </row>
    <row r="171" spans="1:25" x14ac:dyDescent="0.2">
      <c r="A171" s="2" t="s">
        <v>1144</v>
      </c>
      <c r="B171" s="2" t="s">
        <v>1145</v>
      </c>
      <c r="C171" s="2" t="s">
        <v>1146</v>
      </c>
      <c r="D171" s="2" t="s">
        <v>1147</v>
      </c>
      <c r="E171" s="2" t="s">
        <v>8</v>
      </c>
      <c r="F171" s="2" t="s">
        <v>616</v>
      </c>
      <c r="G171" s="2" t="s">
        <v>1157</v>
      </c>
      <c r="H171" s="2">
        <v>3</v>
      </c>
      <c r="I171" s="2" t="s">
        <v>1158</v>
      </c>
      <c r="J171" s="2" t="s">
        <v>11</v>
      </c>
      <c r="K171" s="2">
        <v>2018</v>
      </c>
      <c r="L171" s="2" t="s">
        <v>1159</v>
      </c>
      <c r="M171" s="2">
        <v>28</v>
      </c>
      <c r="N171" s="2">
        <v>19.559000000000001</v>
      </c>
      <c r="O171" s="2" t="s">
        <v>13</v>
      </c>
      <c r="P171" s="2">
        <v>40.380000000000003</v>
      </c>
      <c r="Q171" s="2" t="s">
        <v>14</v>
      </c>
      <c r="R171" s="2">
        <v>25</v>
      </c>
      <c r="S171" s="2">
        <v>17.8</v>
      </c>
      <c r="T171" s="2" t="s">
        <v>13</v>
      </c>
      <c r="U171" s="2">
        <v>57.716050000000003</v>
      </c>
      <c r="V171" s="2" t="s">
        <v>26</v>
      </c>
      <c r="W171" s="5" t="str" cm="1">
        <f t="array" ref="W171">_xlfn.TEXTJOIN(", ",TRUE, IF(COUNTIF(G171,"*"&amp;Afferenti!$A$1:'Afferenti'!$A$46&amp;"*"), Afferenti!$A$1:'Afferenti'!$A$46, ""))</f>
        <v>BOTTIGLI</v>
      </c>
      <c r="X171" s="5" t="str" cm="1">
        <f t="array" ref="X171">_xlfn.TEXTJOIN(", ",TRUE, IF(COUNTIF(A171,"*"&amp;Afferenti!$A$1:'Afferenti'!$A$46&amp;"*"), Afferenti!$E$1:'Afferenti'!$E$46, ""))</f>
        <v>0</v>
      </c>
      <c r="Y171" s="5" t="str" cm="1">
        <f t="array" ref="Y171">_xlfn.TEXTJOIN(", ",TRUE, IF(COUNTIF(A171,"*"&amp;Afferenti!$A$1:'Afferenti'!$A$46&amp;"*"), Afferenti!$F$1:'Afferenti'!$F$46, ""))</f>
        <v>0</v>
      </c>
    </row>
    <row r="172" spans="1:25" x14ac:dyDescent="0.2">
      <c r="A172" s="2" t="s">
        <v>1144</v>
      </c>
      <c r="B172" s="2" t="s">
        <v>1145</v>
      </c>
      <c r="C172" s="2" t="s">
        <v>1146</v>
      </c>
      <c r="D172" s="2" t="s">
        <v>1147</v>
      </c>
      <c r="E172" s="2" t="s">
        <v>8</v>
      </c>
      <c r="F172" s="2" t="s">
        <v>616</v>
      </c>
      <c r="G172" s="2" t="s">
        <v>659</v>
      </c>
      <c r="H172" s="2">
        <v>3</v>
      </c>
      <c r="I172" s="2" t="s">
        <v>660</v>
      </c>
      <c r="J172" s="2" t="s">
        <v>11</v>
      </c>
      <c r="K172" s="2">
        <v>2019</v>
      </c>
      <c r="L172" s="2" t="s">
        <v>649</v>
      </c>
      <c r="M172" s="2">
        <v>47</v>
      </c>
      <c r="N172" s="2">
        <v>2.4289999999999998</v>
      </c>
      <c r="O172" s="2" t="s">
        <v>13</v>
      </c>
      <c r="P172" s="2">
        <v>28.042999999999999</v>
      </c>
      <c r="Q172" s="2" t="s">
        <v>14</v>
      </c>
      <c r="R172" s="2">
        <v>42</v>
      </c>
      <c r="S172" s="2">
        <v>4.21</v>
      </c>
      <c r="T172" s="2" t="s">
        <v>13</v>
      </c>
      <c r="U172" s="2">
        <v>43.814</v>
      </c>
      <c r="V172" s="2" t="s">
        <v>14</v>
      </c>
      <c r="W172" s="5" t="str" cm="1">
        <f t="array" ref="W172">_xlfn.TEXTJOIN(", ",TRUE, IF(COUNTIF(G172,"*"&amp;Afferenti!$A$1:'Afferenti'!$A$46&amp;"*"), Afferenti!$A$1:'Afferenti'!$A$46, ""))</f>
        <v>BOTTIGLI, DELOGU</v>
      </c>
      <c r="X172" s="5" t="str" cm="1">
        <f t="array" ref="X172">_xlfn.TEXTJOIN(", ",TRUE, IF(COUNTIF(A172,"*"&amp;Afferenti!$A$1:'Afferenti'!$A$46&amp;"*"), Afferenti!$E$1:'Afferenti'!$E$46, ""))</f>
        <v>0</v>
      </c>
      <c r="Y172" s="5" t="str" cm="1">
        <f t="array" ref="Y172">_xlfn.TEXTJOIN(", ",TRUE, IF(COUNTIF(A172,"*"&amp;Afferenti!$A$1:'Afferenti'!$A$46&amp;"*"), Afferenti!$F$1:'Afferenti'!$F$46, ""))</f>
        <v>0</v>
      </c>
    </row>
    <row r="173" spans="1:25" x14ac:dyDescent="0.2">
      <c r="A173" s="2" t="s">
        <v>1144</v>
      </c>
      <c r="B173" s="2" t="s">
        <v>1145</v>
      </c>
      <c r="C173" s="2" t="s">
        <v>1146</v>
      </c>
      <c r="D173" s="2" t="s">
        <v>1147</v>
      </c>
      <c r="E173" s="2" t="s">
        <v>8</v>
      </c>
      <c r="F173" s="2" t="s">
        <v>616</v>
      </c>
      <c r="G173" s="2" t="s">
        <v>770</v>
      </c>
      <c r="H173" s="2">
        <v>5</v>
      </c>
      <c r="I173" s="2" t="s">
        <v>771</v>
      </c>
      <c r="J173" s="2" t="s">
        <v>11</v>
      </c>
      <c r="K173" s="2">
        <v>2019</v>
      </c>
      <c r="L173" s="2" t="s">
        <v>611</v>
      </c>
      <c r="M173" s="2">
        <v>55</v>
      </c>
      <c r="N173" s="2">
        <v>3.327</v>
      </c>
      <c r="O173" s="2" t="s">
        <v>13</v>
      </c>
      <c r="P173" s="2">
        <v>0.46700000000000003</v>
      </c>
      <c r="Q173" s="2" t="s">
        <v>13</v>
      </c>
      <c r="R173" s="2">
        <v>40</v>
      </c>
      <c r="S173" s="2">
        <v>8.44</v>
      </c>
      <c r="T173" s="2" t="s">
        <v>13</v>
      </c>
      <c r="U173" s="2">
        <v>22.414000000000001</v>
      </c>
      <c r="V173" s="2" t="s">
        <v>13</v>
      </c>
      <c r="W173" s="5" t="str" cm="1">
        <f t="array" ref="W173">_xlfn.TEXTJOIN(", ",TRUE, IF(COUNTIF(G173,"*"&amp;Afferenti!$A$1:'Afferenti'!$A$46&amp;"*"), Afferenti!$A$1:'Afferenti'!$A$46, ""))</f>
        <v>BOTTIGLI, TURINI</v>
      </c>
      <c r="X173" s="5" t="str" cm="1">
        <f t="array" ref="X173">_xlfn.TEXTJOIN(", ",TRUE, IF(COUNTIF(A173,"*"&amp;Afferenti!$A$1:'Afferenti'!$A$46&amp;"*"), Afferenti!$E$1:'Afferenti'!$E$46, ""))</f>
        <v>0</v>
      </c>
      <c r="Y173" s="5" t="str" cm="1">
        <f t="array" ref="Y173">_xlfn.TEXTJOIN(", ",TRUE, IF(COUNTIF(A173,"*"&amp;Afferenti!$A$1:'Afferenti'!$A$46&amp;"*"), Afferenti!$F$1:'Afferenti'!$F$46, ""))</f>
        <v>0</v>
      </c>
    </row>
    <row r="174" spans="1:25" x14ac:dyDescent="0.2">
      <c r="A174" s="2" t="s">
        <v>1144</v>
      </c>
      <c r="B174" s="2" t="s">
        <v>1145</v>
      </c>
      <c r="C174" s="2" t="s">
        <v>1146</v>
      </c>
      <c r="D174" s="2" t="s">
        <v>1147</v>
      </c>
      <c r="E174" s="2" t="s">
        <v>8</v>
      </c>
      <c r="F174" s="2" t="s">
        <v>616</v>
      </c>
      <c r="G174" s="2" t="s">
        <v>1160</v>
      </c>
      <c r="H174" s="2">
        <v>5</v>
      </c>
      <c r="I174" s="2" t="s">
        <v>1161</v>
      </c>
      <c r="J174" s="2" t="s">
        <v>11</v>
      </c>
      <c r="K174" s="2">
        <v>2018</v>
      </c>
      <c r="L174" s="2" t="s">
        <v>610</v>
      </c>
      <c r="M174" s="2">
        <v>43</v>
      </c>
      <c r="N174" s="2">
        <v>5.73</v>
      </c>
      <c r="O174" s="2" t="s">
        <v>13</v>
      </c>
      <c r="P174" s="2">
        <v>0.35699999999999998</v>
      </c>
      <c r="Q174" s="2" t="s">
        <v>13</v>
      </c>
      <c r="R174" s="2">
        <v>33</v>
      </c>
      <c r="S174" s="2">
        <v>13.6</v>
      </c>
      <c r="T174" s="2" t="s">
        <v>13</v>
      </c>
      <c r="U174" s="2">
        <v>15.517241500000001</v>
      </c>
      <c r="V174" s="2" t="s">
        <v>13</v>
      </c>
      <c r="W174" s="5" t="str" cm="1">
        <f t="array" ref="W174">_xlfn.TEXTJOIN(", ",TRUE, IF(COUNTIF(G174,"*"&amp;Afferenti!$A$1:'Afferenti'!$A$46&amp;"*"), Afferenti!$A$1:'Afferenti'!$A$46, ""))</f>
        <v>BOTTIGLI</v>
      </c>
      <c r="X174" s="5" t="str" cm="1">
        <f t="array" ref="X174">_xlfn.TEXTJOIN(", ",TRUE, IF(COUNTIF(A174,"*"&amp;Afferenti!$A$1:'Afferenti'!$A$46&amp;"*"), Afferenti!$E$1:'Afferenti'!$E$46, ""))</f>
        <v>0</v>
      </c>
      <c r="Y174" s="5" t="str" cm="1">
        <f t="array" ref="Y174">_xlfn.TEXTJOIN(", ",TRUE, IF(COUNTIF(A174,"*"&amp;Afferenti!$A$1:'Afferenti'!$A$46&amp;"*"), Afferenti!$F$1:'Afferenti'!$F$46, ""))</f>
        <v>0</v>
      </c>
    </row>
    <row r="175" spans="1:25" x14ac:dyDescent="0.2">
      <c r="A175" s="2" t="s">
        <v>1144</v>
      </c>
      <c r="B175" s="2" t="s">
        <v>1145</v>
      </c>
      <c r="C175" s="2" t="s">
        <v>1146</v>
      </c>
      <c r="D175" s="2" t="s">
        <v>1147</v>
      </c>
      <c r="E175" s="2" t="s">
        <v>8</v>
      </c>
      <c r="F175" s="2" t="s">
        <v>616</v>
      </c>
      <c r="G175" s="2" t="s">
        <v>772</v>
      </c>
      <c r="H175" s="2">
        <v>7</v>
      </c>
      <c r="I175" s="2" t="s">
        <v>773</v>
      </c>
      <c r="J175" s="2" t="s">
        <v>11</v>
      </c>
      <c r="K175" s="2">
        <v>2015</v>
      </c>
      <c r="L175" s="2" t="s">
        <v>774</v>
      </c>
      <c r="M175" s="2">
        <v>129</v>
      </c>
      <c r="N175" s="2">
        <v>1.1919999999999999</v>
      </c>
      <c r="O175" s="2" t="s">
        <v>13</v>
      </c>
      <c r="P175" s="2">
        <v>34.869999999999997</v>
      </c>
      <c r="Q175" s="2" t="s">
        <v>14</v>
      </c>
      <c r="R175" s="2">
        <v>100</v>
      </c>
      <c r="S175" s="2">
        <v>2.85</v>
      </c>
      <c r="T175" s="2" t="s">
        <v>13</v>
      </c>
      <c r="U175" s="2">
        <v>33.929000000000002</v>
      </c>
      <c r="V175" s="2" t="s">
        <v>14</v>
      </c>
      <c r="W175" s="5" t="str" cm="1">
        <f t="array" ref="W175">_xlfn.TEXTJOIN(", ",TRUE, IF(COUNTIF(G175,"*"&amp;Afferenti!$A$1:'Afferenti'!$A$46&amp;"*"), Afferenti!$A$1:'Afferenti'!$A$46, ""))</f>
        <v>BOTTIGLI, TURINI</v>
      </c>
      <c r="X175" s="5" t="str" cm="1">
        <f t="array" ref="X175">_xlfn.TEXTJOIN(", ",TRUE, IF(COUNTIF(A175,"*"&amp;Afferenti!$A$1:'Afferenti'!$A$46&amp;"*"), Afferenti!$E$1:'Afferenti'!$E$46, ""))</f>
        <v>0</v>
      </c>
      <c r="Y175" s="5" t="str" cm="1">
        <f t="array" ref="Y175">_xlfn.TEXTJOIN(", ",TRUE, IF(COUNTIF(A175,"*"&amp;Afferenti!$A$1:'Afferenti'!$A$46&amp;"*"), Afferenti!$F$1:'Afferenti'!$F$46, ""))</f>
        <v>0</v>
      </c>
    </row>
    <row r="176" spans="1:25" x14ac:dyDescent="0.2">
      <c r="A176" s="2" t="s">
        <v>1144</v>
      </c>
      <c r="B176" s="2" t="s">
        <v>1145</v>
      </c>
      <c r="C176" s="2" t="s">
        <v>1146</v>
      </c>
      <c r="D176" s="2" t="s">
        <v>1147</v>
      </c>
      <c r="E176" s="2" t="s">
        <v>8</v>
      </c>
      <c r="F176" s="2" t="s">
        <v>616</v>
      </c>
      <c r="G176" s="2" t="s">
        <v>772</v>
      </c>
      <c r="H176" s="2">
        <v>7</v>
      </c>
      <c r="I176" s="2" t="s">
        <v>775</v>
      </c>
      <c r="J176" s="2" t="s">
        <v>11</v>
      </c>
      <c r="K176" s="2">
        <v>2015</v>
      </c>
      <c r="L176" s="2" t="s">
        <v>611</v>
      </c>
      <c r="M176" s="2">
        <v>14</v>
      </c>
      <c r="N176" s="2">
        <v>34.734000000000002</v>
      </c>
      <c r="O176" s="2" t="s">
        <v>14</v>
      </c>
      <c r="P176" s="2">
        <v>9.5239999999999991</v>
      </c>
      <c r="Q176" s="2" t="s">
        <v>13</v>
      </c>
      <c r="R176" s="2">
        <v>8</v>
      </c>
      <c r="S176" s="2">
        <v>63.07</v>
      </c>
      <c r="T176" s="2" t="s">
        <v>26</v>
      </c>
      <c r="U176" s="2">
        <v>19.643000000000001</v>
      </c>
      <c r="V176" s="2" t="s">
        <v>13</v>
      </c>
      <c r="W176" s="5" t="str" cm="1">
        <f t="array" ref="W176">_xlfn.TEXTJOIN(", ",TRUE, IF(COUNTIF(G176,"*"&amp;Afferenti!$A$1:'Afferenti'!$A$46&amp;"*"), Afferenti!$A$1:'Afferenti'!$A$46, ""))</f>
        <v>BOTTIGLI, TURINI</v>
      </c>
      <c r="X176" s="5" t="str" cm="1">
        <f t="array" ref="X176">_xlfn.TEXTJOIN(", ",TRUE, IF(COUNTIF(A176,"*"&amp;Afferenti!$A$1:'Afferenti'!$A$46&amp;"*"), Afferenti!$E$1:'Afferenti'!$E$46, ""))</f>
        <v>0</v>
      </c>
      <c r="Y176" s="5" t="str" cm="1">
        <f t="array" ref="Y176">_xlfn.TEXTJOIN(", ",TRUE, IF(COUNTIF(A176,"*"&amp;Afferenti!$A$1:'Afferenti'!$A$46&amp;"*"), Afferenti!$F$1:'Afferenti'!$F$46, ""))</f>
        <v>0</v>
      </c>
    </row>
    <row r="177" spans="1:25" x14ac:dyDescent="0.2">
      <c r="A177" s="2" t="s">
        <v>1144</v>
      </c>
      <c r="B177" s="2" t="s">
        <v>1145</v>
      </c>
      <c r="C177" s="2" t="s">
        <v>1146</v>
      </c>
      <c r="D177" s="2" t="s">
        <v>1147</v>
      </c>
      <c r="E177" s="2" t="s">
        <v>8</v>
      </c>
      <c r="F177" s="2" t="s">
        <v>616</v>
      </c>
      <c r="G177" s="2" t="s">
        <v>776</v>
      </c>
      <c r="H177" s="2">
        <v>8</v>
      </c>
      <c r="I177" s="2" t="s">
        <v>777</v>
      </c>
      <c r="J177" s="2" t="s">
        <v>11</v>
      </c>
      <c r="K177" s="2">
        <v>2017</v>
      </c>
      <c r="L177" s="2" t="s">
        <v>230</v>
      </c>
      <c r="M177" s="2">
        <v>23</v>
      </c>
      <c r="N177" s="2">
        <v>10.115</v>
      </c>
      <c r="O177" s="2" t="s">
        <v>13</v>
      </c>
      <c r="P177" s="2">
        <v>58.868000000000002</v>
      </c>
      <c r="Q177" s="2" t="s">
        <v>26</v>
      </c>
      <c r="R177" s="2">
        <v>14</v>
      </c>
      <c r="S177" s="2">
        <v>40.42</v>
      </c>
      <c r="T177" s="2" t="s">
        <v>14</v>
      </c>
      <c r="U177" s="2">
        <v>71.311480000000003</v>
      </c>
      <c r="V177" s="2" t="s">
        <v>26</v>
      </c>
      <c r="W177" s="5" t="str" cm="1">
        <f t="array" ref="W177">_xlfn.TEXTJOIN(", ",TRUE, IF(COUNTIF(G177,"*"&amp;Afferenti!$A$1:'Afferenti'!$A$46&amp;"*"), Afferenti!$A$1:'Afferenti'!$A$46, ""))</f>
        <v>BOTTIGLI, TURINI</v>
      </c>
      <c r="X177" s="5" t="str" cm="1">
        <f t="array" ref="X177">_xlfn.TEXTJOIN(", ",TRUE, IF(COUNTIF(A177,"*"&amp;Afferenti!$A$1:'Afferenti'!$A$46&amp;"*"), Afferenti!$E$1:'Afferenti'!$E$46, ""))</f>
        <v>0</v>
      </c>
      <c r="Y177" s="5" t="str" cm="1">
        <f t="array" ref="Y177">_xlfn.TEXTJOIN(", ",TRUE, IF(COUNTIF(A177,"*"&amp;Afferenti!$A$1:'Afferenti'!$A$46&amp;"*"), Afferenti!$F$1:'Afferenti'!$F$46, ""))</f>
        <v>0</v>
      </c>
    </row>
    <row r="178" spans="1:25" x14ac:dyDescent="0.2">
      <c r="A178" s="2" t="s">
        <v>1144</v>
      </c>
      <c r="B178" s="2" t="s">
        <v>1145</v>
      </c>
      <c r="C178" s="2" t="s">
        <v>1146</v>
      </c>
      <c r="D178" s="2" t="s">
        <v>1147</v>
      </c>
      <c r="E178" s="2" t="s">
        <v>8</v>
      </c>
      <c r="F178" s="2" t="s">
        <v>616</v>
      </c>
      <c r="G178" s="2" t="s">
        <v>776</v>
      </c>
      <c r="H178" s="2">
        <v>8</v>
      </c>
      <c r="I178" s="2" t="s">
        <v>778</v>
      </c>
      <c r="J178" s="2" t="s">
        <v>11</v>
      </c>
      <c r="K178" s="2">
        <v>2019</v>
      </c>
      <c r="L178" s="2" t="s">
        <v>611</v>
      </c>
      <c r="M178" s="2">
        <v>95</v>
      </c>
      <c r="N178" s="2">
        <v>0.81200000000000006</v>
      </c>
      <c r="O178" s="2" t="s">
        <v>13</v>
      </c>
      <c r="P178" s="2">
        <v>0.46700000000000003</v>
      </c>
      <c r="Q178" s="2" t="s">
        <v>13</v>
      </c>
      <c r="R178" s="2">
        <v>78</v>
      </c>
      <c r="W178" s="5" t="str" cm="1">
        <f t="array" ref="W178">_xlfn.TEXTJOIN(", ",TRUE, IF(COUNTIF(G178,"*"&amp;Afferenti!$A$1:'Afferenti'!$A$46&amp;"*"), Afferenti!$A$1:'Afferenti'!$A$46, ""))</f>
        <v>BOTTIGLI, TURINI</v>
      </c>
      <c r="X178" s="5" t="str" cm="1">
        <f t="array" ref="X178">_xlfn.TEXTJOIN(", ",TRUE, IF(COUNTIF(A178,"*"&amp;Afferenti!$A$1:'Afferenti'!$A$46&amp;"*"), Afferenti!$E$1:'Afferenti'!$E$46, ""))</f>
        <v>0</v>
      </c>
      <c r="Y178" s="5" t="str" cm="1">
        <f t="array" ref="Y178">_xlfn.TEXTJOIN(", ",TRUE, IF(COUNTIF(A178,"*"&amp;Afferenti!$A$1:'Afferenti'!$A$46&amp;"*"), Afferenti!$F$1:'Afferenti'!$F$46, ""))</f>
        <v>0</v>
      </c>
    </row>
    <row r="179" spans="1:25" x14ac:dyDescent="0.2">
      <c r="A179" s="2" t="s">
        <v>1144</v>
      </c>
      <c r="B179" s="2" t="s">
        <v>1145</v>
      </c>
      <c r="C179" s="2" t="s">
        <v>1146</v>
      </c>
      <c r="D179" s="2" t="s">
        <v>1147</v>
      </c>
      <c r="E179" s="2" t="s">
        <v>8</v>
      </c>
      <c r="F179" s="2" t="s">
        <v>616</v>
      </c>
      <c r="G179" s="2" t="s">
        <v>776</v>
      </c>
      <c r="H179" s="2">
        <v>8</v>
      </c>
      <c r="I179" s="2" t="s">
        <v>779</v>
      </c>
      <c r="J179" s="2" t="s">
        <v>11</v>
      </c>
      <c r="K179" s="2">
        <v>2016</v>
      </c>
      <c r="L179" s="2" t="s">
        <v>611</v>
      </c>
      <c r="M179" s="2">
        <v>109</v>
      </c>
      <c r="N179" s="2">
        <v>1.6160000000000001</v>
      </c>
      <c r="O179" s="2" t="s">
        <v>13</v>
      </c>
      <c r="P179" s="2">
        <v>0.04</v>
      </c>
      <c r="Q179" s="2" t="s">
        <v>13</v>
      </c>
      <c r="R179" s="2">
        <v>85</v>
      </c>
      <c r="W179" s="5" t="str" cm="1">
        <f t="array" ref="W179">_xlfn.TEXTJOIN(", ",TRUE, IF(COUNTIF(G179,"*"&amp;Afferenti!$A$1:'Afferenti'!$A$46&amp;"*"), Afferenti!$A$1:'Afferenti'!$A$46, ""))</f>
        <v>BOTTIGLI, TURINI</v>
      </c>
      <c r="X179" s="5" t="str" cm="1">
        <f t="array" ref="X179">_xlfn.TEXTJOIN(", ",TRUE, IF(COUNTIF(A179,"*"&amp;Afferenti!$A$1:'Afferenti'!$A$46&amp;"*"), Afferenti!$E$1:'Afferenti'!$E$46, ""))</f>
        <v>0</v>
      </c>
      <c r="Y179" s="5" t="str" cm="1">
        <f t="array" ref="Y179">_xlfn.TEXTJOIN(", ",TRUE, IF(COUNTIF(A179,"*"&amp;Afferenti!$A$1:'Afferenti'!$A$46&amp;"*"), Afferenti!$F$1:'Afferenti'!$F$46, ""))</f>
        <v>0</v>
      </c>
    </row>
    <row r="180" spans="1:25" x14ac:dyDescent="0.2">
      <c r="A180" s="2" t="s">
        <v>1144</v>
      </c>
      <c r="B180" s="2" t="s">
        <v>1145</v>
      </c>
      <c r="C180" s="2" t="s">
        <v>1146</v>
      </c>
      <c r="D180" s="2" t="s">
        <v>1147</v>
      </c>
      <c r="E180" s="2" t="s">
        <v>8</v>
      </c>
      <c r="F180" s="2" t="s">
        <v>616</v>
      </c>
      <c r="G180" s="2" t="s">
        <v>780</v>
      </c>
      <c r="H180" s="2">
        <v>12</v>
      </c>
      <c r="I180" s="2" t="s">
        <v>781</v>
      </c>
      <c r="J180" s="2" t="s">
        <v>11</v>
      </c>
      <c r="K180" s="2">
        <v>2019</v>
      </c>
      <c r="L180" s="2" t="s">
        <v>611</v>
      </c>
      <c r="M180" s="2">
        <v>75</v>
      </c>
      <c r="N180" s="2">
        <v>1.44</v>
      </c>
      <c r="O180" s="2" t="s">
        <v>13</v>
      </c>
      <c r="P180" s="2">
        <v>0.46700000000000003</v>
      </c>
      <c r="Q180" s="2" t="s">
        <v>13</v>
      </c>
      <c r="R180" s="2">
        <v>67</v>
      </c>
      <c r="S180" s="2">
        <v>2.73</v>
      </c>
      <c r="T180" s="2" t="s">
        <v>13</v>
      </c>
      <c r="U180" s="2">
        <v>22.414000000000001</v>
      </c>
      <c r="V180" s="2" t="s">
        <v>13</v>
      </c>
      <c r="W180" s="5" t="str" cm="1">
        <f t="array" ref="W180">_xlfn.TEXTJOIN(", ",TRUE, IF(COUNTIF(G180,"*"&amp;Afferenti!$A$1:'Afferenti'!$A$46&amp;"*"), Afferenti!$A$1:'Afferenti'!$A$46, ""))</f>
        <v>BOTTIGLI, TURINI</v>
      </c>
      <c r="X180" s="5" t="str" cm="1">
        <f t="array" ref="X180">_xlfn.TEXTJOIN(", ",TRUE, IF(COUNTIF(A180,"*"&amp;Afferenti!$A$1:'Afferenti'!$A$46&amp;"*"), Afferenti!$E$1:'Afferenti'!$E$46, ""))</f>
        <v>0</v>
      </c>
      <c r="Y180" s="5" t="str" cm="1">
        <f t="array" ref="Y180">_xlfn.TEXTJOIN(", ",TRUE, IF(COUNTIF(A180,"*"&amp;Afferenti!$A$1:'Afferenti'!$A$46&amp;"*"), Afferenti!$F$1:'Afferenti'!$F$46, ""))</f>
        <v>0</v>
      </c>
    </row>
    <row r="181" spans="1:25" x14ac:dyDescent="0.2">
      <c r="A181" s="2" t="s">
        <v>193</v>
      </c>
      <c r="B181" s="2" t="s">
        <v>194</v>
      </c>
      <c r="C181" s="2" t="s">
        <v>195</v>
      </c>
      <c r="D181" s="2" t="s">
        <v>196</v>
      </c>
      <c r="E181" s="2" t="s">
        <v>101</v>
      </c>
      <c r="F181" s="2" t="s">
        <v>197</v>
      </c>
      <c r="G181" s="2" t="s">
        <v>198</v>
      </c>
      <c r="H181" s="2">
        <v>1</v>
      </c>
      <c r="I181" s="2" t="s">
        <v>199</v>
      </c>
      <c r="J181" s="2" t="s">
        <v>11</v>
      </c>
      <c r="K181" s="2">
        <v>2019</v>
      </c>
      <c r="L181" s="2" t="s">
        <v>200</v>
      </c>
      <c r="M181" s="2">
        <v>4</v>
      </c>
      <c r="N181" s="2">
        <v>61.387999999999998</v>
      </c>
      <c r="O181" s="2" t="s">
        <v>26</v>
      </c>
      <c r="P181" s="2">
        <v>26.416</v>
      </c>
      <c r="Q181" s="2" t="s">
        <v>14</v>
      </c>
      <c r="R181" s="2">
        <v>3</v>
      </c>
      <c r="S181" s="2">
        <v>76.34</v>
      </c>
      <c r="T181" s="2" t="s">
        <v>33</v>
      </c>
      <c r="U181" s="2">
        <v>34.515999999999998</v>
      </c>
      <c r="V181" s="2" t="s">
        <v>14</v>
      </c>
      <c r="W181" s="5" t="str" cm="1">
        <f t="array" ref="W181">_xlfn.TEXTJOIN(", ",TRUE, IF(COUNTIF(G181,"*"&amp;Afferenti!$A$1:'Afferenti'!$A$46&amp;"*"), Afferenti!$A$1:'Afferenti'!$A$46, ""))</f>
        <v>BROGI</v>
      </c>
      <c r="X181" s="5" t="str" cm="1">
        <f t="array" ref="X181">_xlfn.TEXTJOIN(", ",TRUE, IF(COUNTIF(A181,"*"&amp;Afferenti!$A$1:'Afferenti'!$A$46&amp;"*"), Afferenti!$E$1:'Afferenti'!$E$46, ""))</f>
        <v>1</v>
      </c>
      <c r="Y181" s="5" t="str" cm="1">
        <f t="array" ref="Y181">_xlfn.TEXTJOIN(", ",TRUE, IF(COUNTIF(A181,"*"&amp;Afferenti!$A$1:'Afferenti'!$A$46&amp;"*"), Afferenti!$F$1:'Afferenti'!$F$46, ""))</f>
        <v>1</v>
      </c>
    </row>
    <row r="182" spans="1:25" x14ac:dyDescent="0.2">
      <c r="A182" s="2" t="s">
        <v>193</v>
      </c>
      <c r="B182" s="2" t="s">
        <v>194</v>
      </c>
      <c r="C182" s="2" t="s">
        <v>195</v>
      </c>
      <c r="D182" s="2" t="s">
        <v>196</v>
      </c>
      <c r="E182" s="2" t="s">
        <v>101</v>
      </c>
      <c r="F182" s="2" t="s">
        <v>197</v>
      </c>
      <c r="G182" s="2" t="s">
        <v>201</v>
      </c>
      <c r="H182" s="2">
        <v>2</v>
      </c>
      <c r="I182" s="2" t="s">
        <v>202</v>
      </c>
      <c r="J182" s="2" t="s">
        <v>109</v>
      </c>
      <c r="K182" s="2">
        <v>2016</v>
      </c>
      <c r="L182" s="2" t="s">
        <v>203</v>
      </c>
      <c r="M182" s="2">
        <v>15</v>
      </c>
      <c r="N182" s="2">
        <v>6.7140000000000004</v>
      </c>
      <c r="O182" s="2" t="s">
        <v>13</v>
      </c>
      <c r="R182" s="2">
        <v>15</v>
      </c>
      <c r="S182" s="2">
        <v>4.74</v>
      </c>
      <c r="T182" s="2" t="s">
        <v>13</v>
      </c>
      <c r="W182" s="5" t="str" cm="1">
        <f t="array" ref="W182">_xlfn.TEXTJOIN(", ",TRUE, IF(COUNTIF(G182,"*"&amp;Afferenti!$A$1:'Afferenti'!$A$46&amp;"*"), Afferenti!$A$1:'Afferenti'!$A$46, ""))</f>
        <v>BROGI, MARROCCHESI</v>
      </c>
      <c r="X182" s="5" t="str" cm="1">
        <f t="array" ref="X182">_xlfn.TEXTJOIN(", ",TRUE, IF(COUNTIF(A182,"*"&amp;Afferenti!$A$1:'Afferenti'!$A$46&amp;"*"), Afferenti!$E$1:'Afferenti'!$E$46, ""))</f>
        <v>1</v>
      </c>
      <c r="Y182" s="5" t="str" cm="1">
        <f t="array" ref="Y182">_xlfn.TEXTJOIN(", ",TRUE, IF(COUNTIF(A182,"*"&amp;Afferenti!$A$1:'Afferenti'!$A$46&amp;"*"), Afferenti!$F$1:'Afferenti'!$F$46, ""))</f>
        <v>1</v>
      </c>
    </row>
    <row r="183" spans="1:25" x14ac:dyDescent="0.2">
      <c r="A183" s="2" t="s">
        <v>193</v>
      </c>
      <c r="B183" s="2" t="s">
        <v>194</v>
      </c>
      <c r="C183" s="2" t="s">
        <v>195</v>
      </c>
      <c r="D183" s="2" t="s">
        <v>196</v>
      </c>
      <c r="E183" s="2" t="s">
        <v>101</v>
      </c>
      <c r="F183" s="2" t="s">
        <v>197</v>
      </c>
      <c r="G183" s="2" t="s">
        <v>201</v>
      </c>
      <c r="H183" s="2">
        <v>2</v>
      </c>
      <c r="I183" s="2" t="s">
        <v>204</v>
      </c>
      <c r="J183" s="2" t="s">
        <v>11</v>
      </c>
      <c r="K183" s="2">
        <v>2019</v>
      </c>
      <c r="L183" s="2" t="s">
        <v>205</v>
      </c>
      <c r="M183" s="2">
        <v>14</v>
      </c>
      <c r="N183" s="2">
        <v>23.167000000000002</v>
      </c>
      <c r="O183" s="2" t="s">
        <v>13</v>
      </c>
      <c r="P183" s="2">
        <v>42.424999999999997</v>
      </c>
      <c r="Q183" s="2" t="s">
        <v>14</v>
      </c>
      <c r="R183" s="2">
        <v>13</v>
      </c>
      <c r="W183" s="5" t="str" cm="1">
        <f t="array" ref="W183">_xlfn.TEXTJOIN(", ",TRUE, IF(COUNTIF(G183,"*"&amp;Afferenti!$A$1:'Afferenti'!$A$46&amp;"*"), Afferenti!$A$1:'Afferenti'!$A$46, ""))</f>
        <v>BROGI, MARROCCHESI</v>
      </c>
      <c r="X183" s="5" t="str" cm="1">
        <f t="array" ref="X183">_xlfn.TEXTJOIN(", ",TRUE, IF(COUNTIF(A183,"*"&amp;Afferenti!$A$1:'Afferenti'!$A$46&amp;"*"), Afferenti!$E$1:'Afferenti'!$E$46, ""))</f>
        <v>1</v>
      </c>
      <c r="Y183" s="5" t="str" cm="1">
        <f t="array" ref="Y183">_xlfn.TEXTJOIN(", ",TRUE, IF(COUNTIF(A183,"*"&amp;Afferenti!$A$1:'Afferenti'!$A$46&amp;"*"), Afferenti!$F$1:'Afferenti'!$F$46, ""))</f>
        <v>1</v>
      </c>
    </row>
    <row r="184" spans="1:25" x14ac:dyDescent="0.2">
      <c r="A184" s="2" t="s">
        <v>193</v>
      </c>
      <c r="B184" s="2" t="s">
        <v>194</v>
      </c>
      <c r="C184" s="2" t="s">
        <v>195</v>
      </c>
      <c r="D184" s="2" t="s">
        <v>196</v>
      </c>
      <c r="E184" s="2" t="s">
        <v>101</v>
      </c>
      <c r="F184" s="2" t="s">
        <v>197</v>
      </c>
      <c r="G184" s="2" t="s">
        <v>201</v>
      </c>
      <c r="H184" s="2">
        <v>2</v>
      </c>
      <c r="I184" s="2" t="s">
        <v>206</v>
      </c>
      <c r="J184" s="2" t="s">
        <v>11</v>
      </c>
      <c r="K184" s="2">
        <v>2017</v>
      </c>
      <c r="L184" s="2" t="s">
        <v>207</v>
      </c>
      <c r="M184" s="2">
        <v>15</v>
      </c>
      <c r="N184" s="2">
        <v>28.954000000000001</v>
      </c>
      <c r="O184" s="2" t="s">
        <v>14</v>
      </c>
      <c r="P184" s="2">
        <v>47.213999999999999</v>
      </c>
      <c r="Q184" s="2" t="s">
        <v>14</v>
      </c>
      <c r="R184" s="2">
        <v>14</v>
      </c>
      <c r="S184" s="2">
        <v>17.28</v>
      </c>
      <c r="T184" s="2" t="s">
        <v>13</v>
      </c>
      <c r="U184" s="2">
        <v>28.787877999999999</v>
      </c>
      <c r="V184" s="2" t="s">
        <v>14</v>
      </c>
      <c r="W184" s="5" t="str" cm="1">
        <f t="array" ref="W184">_xlfn.TEXTJOIN(", ",TRUE, IF(COUNTIF(G184,"*"&amp;Afferenti!$A$1:'Afferenti'!$A$46&amp;"*"), Afferenti!$A$1:'Afferenti'!$A$46, ""))</f>
        <v>BROGI, MARROCCHESI</v>
      </c>
      <c r="X184" s="5" t="str" cm="1">
        <f t="array" ref="X184">_xlfn.TEXTJOIN(", ",TRUE, IF(COUNTIF(A184,"*"&amp;Afferenti!$A$1:'Afferenti'!$A$46&amp;"*"), Afferenti!$E$1:'Afferenti'!$E$46, ""))</f>
        <v>1</v>
      </c>
      <c r="Y184" s="5" t="str" cm="1">
        <f t="array" ref="Y184">_xlfn.TEXTJOIN(", ",TRUE, IF(COUNTIF(A184,"*"&amp;Afferenti!$A$1:'Afferenti'!$A$46&amp;"*"), Afferenti!$F$1:'Afferenti'!$F$46, ""))</f>
        <v>1</v>
      </c>
    </row>
    <row r="185" spans="1:25" x14ac:dyDescent="0.2">
      <c r="A185" s="2" t="s">
        <v>193</v>
      </c>
      <c r="B185" s="2" t="s">
        <v>194</v>
      </c>
      <c r="C185" s="2" t="s">
        <v>195</v>
      </c>
      <c r="D185" s="2" t="s">
        <v>196</v>
      </c>
      <c r="E185" s="2" t="s">
        <v>101</v>
      </c>
      <c r="F185" s="2" t="s">
        <v>197</v>
      </c>
      <c r="G185" s="2" t="s">
        <v>201</v>
      </c>
      <c r="H185" s="2">
        <v>2</v>
      </c>
      <c r="I185" s="2" t="s">
        <v>208</v>
      </c>
      <c r="J185" s="2" t="s">
        <v>109</v>
      </c>
      <c r="K185" s="2">
        <v>2016</v>
      </c>
      <c r="M185" s="2">
        <v>0</v>
      </c>
      <c r="N185" s="2">
        <v>50.204999999999998</v>
      </c>
      <c r="O185" s="2" t="s">
        <v>26</v>
      </c>
      <c r="R185" s="2">
        <v>0</v>
      </c>
      <c r="S185" s="2">
        <v>100</v>
      </c>
      <c r="T185" s="2" t="s">
        <v>33</v>
      </c>
      <c r="W185" s="5" t="str" cm="1">
        <f t="array" ref="W185">_xlfn.TEXTJOIN(", ",TRUE, IF(COUNTIF(G185,"*"&amp;Afferenti!$A$1:'Afferenti'!$A$46&amp;"*"), Afferenti!$A$1:'Afferenti'!$A$46, ""))</f>
        <v>BROGI, MARROCCHESI</v>
      </c>
      <c r="X185" s="5" t="str" cm="1">
        <f t="array" ref="X185">_xlfn.TEXTJOIN(", ",TRUE, IF(COUNTIF(A185,"*"&amp;Afferenti!$A$1:'Afferenti'!$A$46&amp;"*"), Afferenti!$E$1:'Afferenti'!$E$46, ""))</f>
        <v>1</v>
      </c>
      <c r="Y185" s="5" t="str" cm="1">
        <f t="array" ref="Y185">_xlfn.TEXTJOIN(", ",TRUE, IF(COUNTIF(A185,"*"&amp;Afferenti!$A$1:'Afferenti'!$A$46&amp;"*"), Afferenti!$F$1:'Afferenti'!$F$46, ""))</f>
        <v>1</v>
      </c>
    </row>
    <row r="186" spans="1:25" x14ac:dyDescent="0.2">
      <c r="A186" s="2" t="s">
        <v>193</v>
      </c>
      <c r="B186" s="2" t="s">
        <v>194</v>
      </c>
      <c r="C186" s="2" t="s">
        <v>195</v>
      </c>
      <c r="D186" s="2" t="s">
        <v>196</v>
      </c>
      <c r="E186" s="2" t="s">
        <v>101</v>
      </c>
      <c r="F186" s="2" t="s">
        <v>197</v>
      </c>
      <c r="G186" s="2" t="s">
        <v>201</v>
      </c>
      <c r="H186" s="2">
        <v>2</v>
      </c>
      <c r="I186" s="2" t="s">
        <v>209</v>
      </c>
      <c r="J186" s="2" t="s">
        <v>11</v>
      </c>
      <c r="K186" s="2">
        <v>2018</v>
      </c>
      <c r="L186" s="2" t="s">
        <v>210</v>
      </c>
      <c r="M186" s="2">
        <v>5</v>
      </c>
      <c r="N186" s="2">
        <v>62.292000000000002</v>
      </c>
      <c r="O186" s="2" t="s">
        <v>26</v>
      </c>
      <c r="P186" s="2">
        <v>19.167000000000002</v>
      </c>
      <c r="Q186" s="2" t="s">
        <v>13</v>
      </c>
      <c r="R186" s="2">
        <v>3</v>
      </c>
      <c r="S186" s="2">
        <v>69.989999999999995</v>
      </c>
      <c r="T186" s="2" t="s">
        <v>26</v>
      </c>
      <c r="U186" s="2">
        <v>10</v>
      </c>
      <c r="V186" s="2" t="s">
        <v>13</v>
      </c>
      <c r="W186" s="5" t="str" cm="1">
        <f t="array" ref="W186">_xlfn.TEXTJOIN(", ",TRUE, IF(COUNTIF(G186,"*"&amp;Afferenti!$A$1:'Afferenti'!$A$46&amp;"*"), Afferenti!$A$1:'Afferenti'!$A$46, ""))</f>
        <v>BROGI, MARROCCHESI</v>
      </c>
      <c r="X186" s="5" t="str" cm="1">
        <f t="array" ref="X186">_xlfn.TEXTJOIN(", ",TRUE, IF(COUNTIF(A186,"*"&amp;Afferenti!$A$1:'Afferenti'!$A$46&amp;"*"), Afferenti!$E$1:'Afferenti'!$E$46, ""))</f>
        <v>1</v>
      </c>
      <c r="Y186" s="5" t="str" cm="1">
        <f t="array" ref="Y186">_xlfn.TEXTJOIN(", ",TRUE, IF(COUNTIF(A186,"*"&amp;Afferenti!$A$1:'Afferenti'!$A$46&amp;"*"), Afferenti!$F$1:'Afferenti'!$F$46, ""))</f>
        <v>1</v>
      </c>
    </row>
    <row r="187" spans="1:25" x14ac:dyDescent="0.2">
      <c r="A187" s="2" t="s">
        <v>193</v>
      </c>
      <c r="B187" s="2" t="s">
        <v>194</v>
      </c>
      <c r="C187" s="2" t="s">
        <v>195</v>
      </c>
      <c r="D187" s="2" t="s">
        <v>196</v>
      </c>
      <c r="E187" s="2" t="s">
        <v>101</v>
      </c>
      <c r="F187" s="2" t="s">
        <v>197</v>
      </c>
      <c r="G187" s="2" t="s">
        <v>211</v>
      </c>
      <c r="H187" s="2">
        <v>3</v>
      </c>
      <c r="I187" s="2" t="s">
        <v>212</v>
      </c>
      <c r="J187" s="2" t="s">
        <v>11</v>
      </c>
      <c r="K187" s="2">
        <v>2017</v>
      </c>
      <c r="L187" s="2" t="s">
        <v>213</v>
      </c>
      <c r="M187" s="2">
        <v>22</v>
      </c>
      <c r="N187" s="2">
        <v>25.131</v>
      </c>
      <c r="O187" s="2" t="s">
        <v>14</v>
      </c>
      <c r="P187" s="2">
        <v>25.84</v>
      </c>
      <c r="Q187" s="2" t="s">
        <v>14</v>
      </c>
      <c r="R187" s="2">
        <v>17</v>
      </c>
      <c r="S187" s="2">
        <v>32.35</v>
      </c>
      <c r="T187" s="2" t="s">
        <v>14</v>
      </c>
      <c r="U187" s="2">
        <v>31.73077</v>
      </c>
      <c r="V187" s="2" t="s">
        <v>14</v>
      </c>
      <c r="W187" s="5" t="str" cm="1">
        <f t="array" ref="W187">_xlfn.TEXTJOIN(", ",TRUE, IF(COUNTIF(G187,"*"&amp;Afferenti!$A$1:'Afferenti'!$A$46&amp;"*"), Afferenti!$A$1:'Afferenti'!$A$46, ""))</f>
        <v>BROGI, MARROCCHESI</v>
      </c>
      <c r="X187" s="5" t="str" cm="1">
        <f t="array" ref="X187">_xlfn.TEXTJOIN(", ",TRUE, IF(COUNTIF(A187,"*"&amp;Afferenti!$A$1:'Afferenti'!$A$46&amp;"*"), Afferenti!$E$1:'Afferenti'!$E$46, ""))</f>
        <v>1</v>
      </c>
      <c r="Y187" s="5" t="str" cm="1">
        <f t="array" ref="Y187">_xlfn.TEXTJOIN(", ",TRUE, IF(COUNTIF(A187,"*"&amp;Afferenti!$A$1:'Afferenti'!$A$46&amp;"*"), Afferenti!$F$1:'Afferenti'!$F$46, ""))</f>
        <v>1</v>
      </c>
    </row>
    <row r="188" spans="1:25" x14ac:dyDescent="0.2">
      <c r="A188" s="2" t="s">
        <v>193</v>
      </c>
      <c r="B188" s="2" t="s">
        <v>194</v>
      </c>
      <c r="C188" s="2" t="s">
        <v>195</v>
      </c>
      <c r="D188" s="2" t="s">
        <v>196</v>
      </c>
      <c r="E188" s="2" t="s">
        <v>101</v>
      </c>
      <c r="F188" s="2" t="s">
        <v>197</v>
      </c>
      <c r="G188" s="2" t="s">
        <v>214</v>
      </c>
      <c r="H188" s="2">
        <v>3</v>
      </c>
      <c r="I188" s="2" t="s">
        <v>215</v>
      </c>
      <c r="J188" s="2" t="s">
        <v>109</v>
      </c>
      <c r="K188" s="2">
        <v>2015</v>
      </c>
      <c r="L188" s="2" t="s">
        <v>216</v>
      </c>
      <c r="M188" s="2">
        <v>7</v>
      </c>
      <c r="N188" s="2">
        <v>0.97099999999999997</v>
      </c>
      <c r="O188" s="2" t="s">
        <v>13</v>
      </c>
      <c r="W188" s="5" t="str" cm="1">
        <f t="array" ref="W188">_xlfn.TEXTJOIN(", ",TRUE, IF(COUNTIF(G188,"*"&amp;Afferenti!$A$1:'Afferenti'!$A$46&amp;"*"), Afferenti!$A$1:'Afferenti'!$A$46, ""))</f>
        <v>BROGI, MAESTRO, MARROCCHESI</v>
      </c>
      <c r="X188" s="5" t="str" cm="1">
        <f t="array" ref="X188">_xlfn.TEXTJOIN(", ",TRUE, IF(COUNTIF(A188,"*"&amp;Afferenti!$A$1:'Afferenti'!$A$46&amp;"*"), Afferenti!$E$1:'Afferenti'!$E$46, ""))</f>
        <v>1</v>
      </c>
      <c r="Y188" s="5" t="str" cm="1">
        <f t="array" ref="Y188">_xlfn.TEXTJOIN(", ",TRUE, IF(COUNTIF(A188,"*"&amp;Afferenti!$A$1:'Afferenti'!$A$46&amp;"*"), Afferenti!$F$1:'Afferenti'!$F$46, ""))</f>
        <v>1</v>
      </c>
    </row>
    <row r="189" spans="1:25" x14ac:dyDescent="0.2">
      <c r="A189" s="2" t="s">
        <v>859</v>
      </c>
      <c r="B189" s="2" t="s">
        <v>324</v>
      </c>
      <c r="C189" s="2" t="s">
        <v>860</v>
      </c>
      <c r="D189" s="2" t="s">
        <v>861</v>
      </c>
      <c r="E189" s="2" t="s">
        <v>101</v>
      </c>
      <c r="F189" s="2" t="s">
        <v>102</v>
      </c>
      <c r="G189" s="2" t="s">
        <v>862</v>
      </c>
      <c r="H189" s="2">
        <v>1</v>
      </c>
      <c r="I189" s="2" t="s">
        <v>863</v>
      </c>
      <c r="J189" s="2" t="s">
        <v>11</v>
      </c>
      <c r="K189" s="2">
        <v>2018</v>
      </c>
      <c r="L189" s="2" t="s">
        <v>599</v>
      </c>
      <c r="M189" s="2">
        <v>5</v>
      </c>
      <c r="N189" s="2">
        <v>51.100999999999999</v>
      </c>
      <c r="O189" s="2" t="s">
        <v>26</v>
      </c>
      <c r="P189" s="2">
        <v>46.331000000000003</v>
      </c>
      <c r="Q189" s="2" t="s">
        <v>14</v>
      </c>
      <c r="R189" s="2">
        <v>5</v>
      </c>
      <c r="S189" s="2">
        <v>74.989999999999995</v>
      </c>
      <c r="T189" s="2" t="s">
        <v>26</v>
      </c>
      <c r="U189" s="2">
        <v>66.363640000000004</v>
      </c>
      <c r="V189" s="2" t="s">
        <v>26</v>
      </c>
      <c r="W189" s="5" t="str" cm="1">
        <f t="array" ref="W189">_xlfn.TEXTJOIN(", ",TRUE, IF(COUNTIF(G189,"*"&amp;Afferenti!$A$1:'Afferenti'!$A$46&amp;"*"), Afferenti!$A$1:'Afferenti'!$A$46, ""))</f>
        <v>CALIANI</v>
      </c>
      <c r="X189" s="5" t="str" cm="1">
        <f t="array" ref="X189">_xlfn.TEXTJOIN(", ",TRUE, IF(COUNTIF(A189,"*"&amp;Afferenti!$A$1:'Afferenti'!$A$46&amp;"*"), Afferenti!$E$1:'Afferenti'!$E$46, ""))</f>
        <v>0</v>
      </c>
      <c r="Y189" s="5" t="str" cm="1">
        <f t="array" ref="Y189">_xlfn.TEXTJOIN(", ",TRUE, IF(COUNTIF(A189,"*"&amp;Afferenti!$A$1:'Afferenti'!$A$46&amp;"*"), Afferenti!$F$1:'Afferenti'!$F$46, ""))</f>
        <v>1</v>
      </c>
    </row>
    <row r="190" spans="1:25" x14ac:dyDescent="0.2">
      <c r="A190" s="2" t="s">
        <v>859</v>
      </c>
      <c r="B190" s="2" t="s">
        <v>324</v>
      </c>
      <c r="C190" s="2" t="s">
        <v>860</v>
      </c>
      <c r="D190" s="2" t="s">
        <v>861</v>
      </c>
      <c r="E190" s="2" t="s">
        <v>101</v>
      </c>
      <c r="F190" s="2" t="s">
        <v>102</v>
      </c>
      <c r="G190" s="2" t="s">
        <v>440</v>
      </c>
      <c r="H190" s="2">
        <v>2</v>
      </c>
      <c r="I190" s="2" t="s">
        <v>441</v>
      </c>
      <c r="J190" s="2" t="s">
        <v>11</v>
      </c>
      <c r="K190" s="2">
        <v>2019</v>
      </c>
      <c r="L190" s="2" t="s">
        <v>161</v>
      </c>
      <c r="M190" s="2">
        <v>9</v>
      </c>
      <c r="N190" s="2">
        <v>50.89</v>
      </c>
      <c r="O190" s="2" t="s">
        <v>26</v>
      </c>
      <c r="P190" s="2">
        <v>13.287000000000001</v>
      </c>
      <c r="Q190" s="2" t="s">
        <v>13</v>
      </c>
      <c r="R190" s="2">
        <v>7</v>
      </c>
      <c r="S190" s="2">
        <v>34.17</v>
      </c>
      <c r="T190" s="2" t="s">
        <v>14</v>
      </c>
      <c r="U190" s="2">
        <v>2.6629999999999998</v>
      </c>
      <c r="V190" s="2" t="s">
        <v>13</v>
      </c>
      <c r="W190" s="5" t="str" cm="1">
        <f t="array" ref="W190">_xlfn.TEXTJOIN(", ",TRUE, IF(COUNTIF(G190,"*"&amp;Afferenti!$A$1:'Afferenti'!$A$46&amp;"*"), Afferenti!$A$1:'Afferenti'!$A$46, ""))</f>
        <v>CALIANI, FOSSI</v>
      </c>
      <c r="X190" s="5" t="str" cm="1">
        <f t="array" ref="X190">_xlfn.TEXTJOIN(", ",TRUE, IF(COUNTIF(A190,"*"&amp;Afferenti!$A$1:'Afferenti'!$A$46&amp;"*"), Afferenti!$E$1:'Afferenti'!$E$46, ""))</f>
        <v>0</v>
      </c>
      <c r="Y190" s="5" t="str" cm="1">
        <f t="array" ref="Y190">_xlfn.TEXTJOIN(", ",TRUE, IF(COUNTIF(A190,"*"&amp;Afferenti!$A$1:'Afferenti'!$A$46&amp;"*"), Afferenti!$F$1:'Afferenti'!$F$46, ""))</f>
        <v>1</v>
      </c>
    </row>
    <row r="191" spans="1:25" x14ac:dyDescent="0.2">
      <c r="A191" s="2" t="s">
        <v>859</v>
      </c>
      <c r="B191" s="2" t="s">
        <v>324</v>
      </c>
      <c r="C191" s="2" t="s">
        <v>860</v>
      </c>
      <c r="D191" s="2" t="s">
        <v>861</v>
      </c>
      <c r="E191" s="2" t="s">
        <v>101</v>
      </c>
      <c r="F191" s="2" t="s">
        <v>102</v>
      </c>
      <c r="G191" s="2" t="s">
        <v>597</v>
      </c>
      <c r="H191" s="2">
        <v>3</v>
      </c>
      <c r="I191" s="2" t="s">
        <v>598</v>
      </c>
      <c r="J191" s="2" t="s">
        <v>11</v>
      </c>
      <c r="K191" s="2">
        <v>2019</v>
      </c>
      <c r="L191" s="2" t="s">
        <v>599</v>
      </c>
      <c r="M191" s="2">
        <v>9</v>
      </c>
      <c r="N191" s="2">
        <v>27.064</v>
      </c>
      <c r="O191" s="2" t="s">
        <v>14</v>
      </c>
      <c r="P191" s="2">
        <v>43.52</v>
      </c>
      <c r="Q191" s="2" t="s">
        <v>14</v>
      </c>
      <c r="R191" s="2">
        <v>5</v>
      </c>
      <c r="S191" s="2">
        <v>66.09</v>
      </c>
      <c r="T191" s="2" t="s">
        <v>26</v>
      </c>
      <c r="U191" s="2">
        <v>76.626999999999995</v>
      </c>
      <c r="V191" s="2" t="s">
        <v>33</v>
      </c>
      <c r="W191" s="5" t="str" cm="1">
        <f t="array" ref="W191">_xlfn.TEXTJOIN(", ",TRUE, IF(COUNTIF(G191,"*"&amp;Afferenti!$A$1:'Afferenti'!$A$46&amp;"*"), Afferenti!$A$1:'Afferenti'!$A$46, ""))</f>
        <v>CALIANI, CASINI</v>
      </c>
      <c r="X191" s="5" t="str" cm="1">
        <f t="array" ref="X191">_xlfn.TEXTJOIN(", ",TRUE, IF(COUNTIF(A191,"*"&amp;Afferenti!$A$1:'Afferenti'!$A$46&amp;"*"), Afferenti!$E$1:'Afferenti'!$E$46, ""))</f>
        <v>0</v>
      </c>
      <c r="Y191" s="5" t="str" cm="1">
        <f t="array" ref="Y191">_xlfn.TEXTJOIN(", ",TRUE, IF(COUNTIF(A191,"*"&amp;Afferenti!$A$1:'Afferenti'!$A$46&amp;"*"), Afferenti!$F$1:'Afferenti'!$F$46, ""))</f>
        <v>1</v>
      </c>
    </row>
    <row r="192" spans="1:25" x14ac:dyDescent="0.2">
      <c r="A192" s="2" t="s">
        <v>859</v>
      </c>
      <c r="B192" s="2" t="s">
        <v>324</v>
      </c>
      <c r="C192" s="2" t="s">
        <v>860</v>
      </c>
      <c r="D192" s="2" t="s">
        <v>861</v>
      </c>
      <c r="E192" s="2" t="s">
        <v>101</v>
      </c>
      <c r="F192" s="2" t="s">
        <v>102</v>
      </c>
      <c r="G192" s="2" t="s">
        <v>864</v>
      </c>
      <c r="H192" s="2">
        <v>3</v>
      </c>
      <c r="I192" s="2" t="s">
        <v>865</v>
      </c>
      <c r="J192" s="2" t="s">
        <v>11</v>
      </c>
      <c r="K192" s="2">
        <v>2019</v>
      </c>
      <c r="L192" s="2" t="s">
        <v>328</v>
      </c>
      <c r="M192" s="2">
        <v>30</v>
      </c>
      <c r="N192" s="2">
        <v>21.832999999999998</v>
      </c>
      <c r="O192" s="2" t="s">
        <v>13</v>
      </c>
      <c r="P192" s="2">
        <v>20.911000000000001</v>
      </c>
      <c r="Q192" s="2" t="s">
        <v>13</v>
      </c>
      <c r="R192" s="2">
        <v>26</v>
      </c>
      <c r="S192" s="2">
        <v>20.92</v>
      </c>
      <c r="T192" s="2" t="s">
        <v>13</v>
      </c>
      <c r="U192" s="2">
        <v>8.1129999999999995</v>
      </c>
      <c r="V192" s="2" t="s">
        <v>13</v>
      </c>
      <c r="W192" s="5" t="str" cm="1">
        <f t="array" ref="W192">_xlfn.TEXTJOIN(", ",TRUE, IF(COUNTIF(G192,"*"&amp;Afferenti!$A$1:'Afferenti'!$A$46&amp;"*"), Afferenti!$A$1:'Afferenti'!$A$46, ""))</f>
        <v>CALIANI</v>
      </c>
      <c r="X192" s="5" t="str" cm="1">
        <f t="array" ref="X192">_xlfn.TEXTJOIN(", ",TRUE, IF(COUNTIF(A192,"*"&amp;Afferenti!$A$1:'Afferenti'!$A$46&amp;"*"), Afferenti!$E$1:'Afferenti'!$E$46, ""))</f>
        <v>0</v>
      </c>
      <c r="Y192" s="5" t="str" cm="1">
        <f t="array" ref="Y192">_xlfn.TEXTJOIN(", ",TRUE, IF(COUNTIF(A192,"*"&amp;Afferenti!$A$1:'Afferenti'!$A$46&amp;"*"), Afferenti!$F$1:'Afferenti'!$F$46, ""))</f>
        <v>1</v>
      </c>
    </row>
    <row r="193" spans="1:25" x14ac:dyDescent="0.2">
      <c r="A193" s="2" t="s">
        <v>859</v>
      </c>
      <c r="B193" s="2" t="s">
        <v>324</v>
      </c>
      <c r="C193" s="2" t="s">
        <v>860</v>
      </c>
      <c r="D193" s="2" t="s">
        <v>861</v>
      </c>
      <c r="E193" s="2" t="s">
        <v>101</v>
      </c>
      <c r="F193" s="2" t="s">
        <v>102</v>
      </c>
      <c r="G193" s="2" t="s">
        <v>462</v>
      </c>
      <c r="H193" s="2">
        <v>3</v>
      </c>
      <c r="I193" s="2" t="s">
        <v>463</v>
      </c>
      <c r="J193" s="2" t="s">
        <v>109</v>
      </c>
      <c r="K193" s="2">
        <v>2018</v>
      </c>
      <c r="W193" s="5" t="str" cm="1">
        <f t="array" ref="W193">_xlfn.TEXTJOIN(", ",TRUE, IF(COUNTIF(G193,"*"&amp;Afferenti!$A$1:'Afferenti'!$A$46&amp;"*"), Afferenti!$A$1:'Afferenti'!$A$46, ""))</f>
        <v>CALIANI, CASINI, FOSSI</v>
      </c>
      <c r="X193" s="5" t="str" cm="1">
        <f t="array" ref="X193">_xlfn.TEXTJOIN(", ",TRUE, IF(COUNTIF(A193,"*"&amp;Afferenti!$A$1:'Afferenti'!$A$46&amp;"*"), Afferenti!$E$1:'Afferenti'!$E$46, ""))</f>
        <v>0</v>
      </c>
      <c r="Y193" s="5" t="str" cm="1">
        <f t="array" ref="Y193">_xlfn.TEXTJOIN(", ",TRUE, IF(COUNTIF(A193,"*"&amp;Afferenti!$A$1:'Afferenti'!$A$46&amp;"*"), Afferenti!$F$1:'Afferenti'!$F$46, ""))</f>
        <v>1</v>
      </c>
    </row>
    <row r="194" spans="1:25" x14ac:dyDescent="0.2">
      <c r="A194" s="2" t="s">
        <v>859</v>
      </c>
      <c r="B194" s="2" t="s">
        <v>324</v>
      </c>
      <c r="C194" s="2" t="s">
        <v>860</v>
      </c>
      <c r="D194" s="2" t="s">
        <v>861</v>
      </c>
      <c r="E194" s="2" t="s">
        <v>101</v>
      </c>
      <c r="F194" s="2" t="s">
        <v>102</v>
      </c>
      <c r="G194" s="2" t="s">
        <v>600</v>
      </c>
      <c r="H194" s="2">
        <v>4</v>
      </c>
      <c r="I194" s="2" t="s">
        <v>601</v>
      </c>
      <c r="J194" s="2" t="s">
        <v>43</v>
      </c>
      <c r="K194" s="2">
        <v>2019</v>
      </c>
      <c r="W194" s="5" t="str" cm="1">
        <f t="array" ref="W194">_xlfn.TEXTJOIN(", ",TRUE, IF(COUNTIF(G194,"*"&amp;Afferenti!$A$1:'Afferenti'!$A$46&amp;"*"), Afferenti!$A$1:'Afferenti'!$A$46, ""))</f>
        <v>CALIANI, CASINI</v>
      </c>
      <c r="X194" s="5" t="str" cm="1">
        <f t="array" ref="X194">_xlfn.TEXTJOIN(", ",TRUE, IF(COUNTIF(A194,"*"&amp;Afferenti!$A$1:'Afferenti'!$A$46&amp;"*"), Afferenti!$E$1:'Afferenti'!$E$46, ""))</f>
        <v>0</v>
      </c>
      <c r="Y194" s="5" t="str" cm="1">
        <f t="array" ref="Y194">_xlfn.TEXTJOIN(", ",TRUE, IF(COUNTIF(A194,"*"&amp;Afferenti!$A$1:'Afferenti'!$A$46&amp;"*"), Afferenti!$F$1:'Afferenti'!$F$46, ""))</f>
        <v>1</v>
      </c>
    </row>
    <row r="195" spans="1:25" x14ac:dyDescent="0.2">
      <c r="A195" s="2" t="s">
        <v>859</v>
      </c>
      <c r="B195" s="2" t="s">
        <v>324</v>
      </c>
      <c r="C195" s="2" t="s">
        <v>860</v>
      </c>
      <c r="D195" s="2" t="s">
        <v>861</v>
      </c>
      <c r="E195" s="2" t="s">
        <v>101</v>
      </c>
      <c r="F195" s="2" t="s">
        <v>102</v>
      </c>
      <c r="G195" s="2" t="s">
        <v>131</v>
      </c>
      <c r="H195" s="2">
        <v>4</v>
      </c>
      <c r="I195" s="2" t="s">
        <v>132</v>
      </c>
      <c r="J195" s="2" t="s">
        <v>99</v>
      </c>
      <c r="K195" s="2">
        <v>2016</v>
      </c>
      <c r="W195" s="5" t="str" cm="1">
        <f t="array" ref="W195">_xlfn.TEXTJOIN(", ",TRUE, IF(COUNTIF(G195,"*"&amp;Afferenti!$A$1:'Afferenti'!$A$46&amp;"*"), Afferenti!$A$1:'Afferenti'!$A$46, ""))</f>
        <v>CALIANI, MARSILI</v>
      </c>
      <c r="X195" s="5" t="str" cm="1">
        <f t="array" ref="X195">_xlfn.TEXTJOIN(", ",TRUE, IF(COUNTIF(A195,"*"&amp;Afferenti!$A$1:'Afferenti'!$A$46&amp;"*"), Afferenti!$E$1:'Afferenti'!$E$46, ""))</f>
        <v>0</v>
      </c>
      <c r="Y195" s="5" t="str" cm="1">
        <f t="array" ref="Y195">_xlfn.TEXTJOIN(", ",TRUE, IF(COUNTIF(A195,"*"&amp;Afferenti!$A$1:'Afferenti'!$A$46&amp;"*"), Afferenti!$F$1:'Afferenti'!$F$46, ""))</f>
        <v>1</v>
      </c>
    </row>
    <row r="196" spans="1:25" x14ac:dyDescent="0.2">
      <c r="A196" s="2" t="s">
        <v>859</v>
      </c>
      <c r="B196" s="2" t="s">
        <v>324</v>
      </c>
      <c r="C196" s="2" t="s">
        <v>860</v>
      </c>
      <c r="D196" s="2" t="s">
        <v>861</v>
      </c>
      <c r="E196" s="2" t="s">
        <v>101</v>
      </c>
      <c r="F196" s="2" t="s">
        <v>102</v>
      </c>
      <c r="G196" s="2" t="s">
        <v>482</v>
      </c>
      <c r="H196" s="2">
        <v>4</v>
      </c>
      <c r="I196" s="2" t="s">
        <v>483</v>
      </c>
      <c r="J196" s="2" t="s">
        <v>43</v>
      </c>
      <c r="K196" s="2">
        <v>2019</v>
      </c>
      <c r="L196" s="2" t="s">
        <v>484</v>
      </c>
      <c r="W196" s="5" t="str" cm="1">
        <f t="array" ref="W196">_xlfn.TEXTJOIN(", ",TRUE, IF(COUNTIF(G196,"*"&amp;Afferenti!$A$1:'Afferenti'!$A$46&amp;"*"), Afferenti!$A$1:'Afferenti'!$A$46, ""))</f>
        <v>CALIANI, CASINI, FOSSI</v>
      </c>
      <c r="X196" s="5" t="str" cm="1">
        <f t="array" ref="X196">_xlfn.TEXTJOIN(", ",TRUE, IF(COUNTIF(A196,"*"&amp;Afferenti!$A$1:'Afferenti'!$A$46&amp;"*"), Afferenti!$E$1:'Afferenti'!$E$46, ""))</f>
        <v>0</v>
      </c>
      <c r="Y196" s="5" t="str" cm="1">
        <f t="array" ref="Y196">_xlfn.TEXTJOIN(", ",TRUE, IF(COUNTIF(A196,"*"&amp;Afferenti!$A$1:'Afferenti'!$A$46&amp;"*"), Afferenti!$F$1:'Afferenti'!$F$46, ""))</f>
        <v>1</v>
      </c>
    </row>
    <row r="197" spans="1:25" x14ac:dyDescent="0.2">
      <c r="A197" s="2" t="s">
        <v>859</v>
      </c>
      <c r="B197" s="2" t="s">
        <v>324</v>
      </c>
      <c r="C197" s="2" t="s">
        <v>860</v>
      </c>
      <c r="D197" s="2" t="s">
        <v>861</v>
      </c>
      <c r="E197" s="2" t="s">
        <v>101</v>
      </c>
      <c r="F197" s="2" t="s">
        <v>102</v>
      </c>
      <c r="G197" s="2" t="s">
        <v>485</v>
      </c>
      <c r="H197" s="2">
        <v>4</v>
      </c>
      <c r="I197" s="2" t="s">
        <v>486</v>
      </c>
      <c r="J197" s="2" t="s">
        <v>11</v>
      </c>
      <c r="K197" s="2">
        <v>2019</v>
      </c>
      <c r="L197" s="2" t="s">
        <v>487</v>
      </c>
      <c r="M197" s="2">
        <v>9</v>
      </c>
      <c r="N197" s="2">
        <v>23.225999999999999</v>
      </c>
      <c r="O197" s="2" t="s">
        <v>13</v>
      </c>
      <c r="P197" s="2">
        <v>20.099</v>
      </c>
      <c r="Q197" s="2" t="s">
        <v>13</v>
      </c>
      <c r="R197" s="2">
        <v>8</v>
      </c>
      <c r="S197" s="2">
        <v>32.46</v>
      </c>
      <c r="T197" s="2" t="s">
        <v>14</v>
      </c>
      <c r="U197" s="2">
        <v>25.177</v>
      </c>
      <c r="V197" s="2" t="s">
        <v>14</v>
      </c>
      <c r="W197" s="5" t="str" cm="1">
        <f t="array" ref="W197">_xlfn.TEXTJOIN(", ",TRUE, IF(COUNTIF(G197,"*"&amp;Afferenti!$A$1:'Afferenti'!$A$46&amp;"*"), Afferenti!$A$1:'Afferenti'!$A$46, ""))</f>
        <v>CALIANI, CASINI, FOSSI</v>
      </c>
      <c r="X197" s="5" t="str" cm="1">
        <f t="array" ref="X197">_xlfn.TEXTJOIN(", ",TRUE, IF(COUNTIF(A197,"*"&amp;Afferenti!$A$1:'Afferenti'!$A$46&amp;"*"), Afferenti!$E$1:'Afferenti'!$E$46, ""))</f>
        <v>0</v>
      </c>
      <c r="Y197" s="5" t="str" cm="1">
        <f t="array" ref="Y197">_xlfn.TEXTJOIN(", ",TRUE, IF(COUNTIF(A197,"*"&amp;Afferenti!$A$1:'Afferenti'!$A$46&amp;"*"), Afferenti!$F$1:'Afferenti'!$F$46, ""))</f>
        <v>1</v>
      </c>
    </row>
    <row r="198" spans="1:25" x14ac:dyDescent="0.2">
      <c r="A198" s="2" t="s">
        <v>859</v>
      </c>
      <c r="B198" s="2" t="s">
        <v>324</v>
      </c>
      <c r="C198" s="2" t="s">
        <v>860</v>
      </c>
      <c r="D198" s="2" t="s">
        <v>861</v>
      </c>
      <c r="E198" s="2" t="s">
        <v>101</v>
      </c>
      <c r="F198" s="2" t="s">
        <v>102</v>
      </c>
      <c r="G198" s="2" t="s">
        <v>607</v>
      </c>
      <c r="H198" s="2">
        <v>5</v>
      </c>
      <c r="I198" s="2" t="s">
        <v>608</v>
      </c>
      <c r="J198" s="2" t="s">
        <v>43</v>
      </c>
      <c r="K198" s="2">
        <v>2019</v>
      </c>
      <c r="W198" s="5" t="str" cm="1">
        <f t="array" ref="W198">_xlfn.TEXTJOIN(", ",TRUE, IF(COUNTIF(G198,"*"&amp;Afferenti!$A$1:'Afferenti'!$A$46&amp;"*"), Afferenti!$A$1:'Afferenti'!$A$46, ""))</f>
        <v>CALIANI, CASINI</v>
      </c>
      <c r="X198" s="5" t="str" cm="1">
        <f t="array" ref="X198">_xlfn.TEXTJOIN(", ",TRUE, IF(COUNTIF(A198,"*"&amp;Afferenti!$A$1:'Afferenti'!$A$46&amp;"*"), Afferenti!$E$1:'Afferenti'!$E$46, ""))</f>
        <v>0</v>
      </c>
      <c r="Y198" s="5" t="str" cm="1">
        <f t="array" ref="Y198">_xlfn.TEXTJOIN(", ",TRUE, IF(COUNTIF(A198,"*"&amp;Afferenti!$A$1:'Afferenti'!$A$46&amp;"*"), Afferenti!$F$1:'Afferenti'!$F$46, ""))</f>
        <v>1</v>
      </c>
    </row>
    <row r="199" spans="1:25" x14ac:dyDescent="0.2">
      <c r="A199" s="2" t="s">
        <v>859</v>
      </c>
      <c r="B199" s="2" t="s">
        <v>324</v>
      </c>
      <c r="C199" s="2" t="s">
        <v>860</v>
      </c>
      <c r="D199" s="2" t="s">
        <v>861</v>
      </c>
      <c r="E199" s="2" t="s">
        <v>101</v>
      </c>
      <c r="F199" s="2" t="s">
        <v>102</v>
      </c>
      <c r="G199" s="2" t="s">
        <v>490</v>
      </c>
      <c r="H199" s="2">
        <v>5</v>
      </c>
      <c r="I199" s="2" t="s">
        <v>491</v>
      </c>
      <c r="J199" s="2" t="s">
        <v>11</v>
      </c>
      <c r="K199" s="2">
        <v>2017</v>
      </c>
      <c r="L199" s="2" t="s">
        <v>492</v>
      </c>
      <c r="M199" s="2">
        <v>18</v>
      </c>
      <c r="N199" s="2">
        <v>21.827000000000002</v>
      </c>
      <c r="O199" s="2" t="s">
        <v>13</v>
      </c>
      <c r="P199" s="2">
        <v>12.58</v>
      </c>
      <c r="Q199" s="2" t="s">
        <v>13</v>
      </c>
      <c r="R199" s="2">
        <v>16</v>
      </c>
      <c r="S199" s="2">
        <v>37.799999999999997</v>
      </c>
      <c r="T199" s="2" t="s">
        <v>14</v>
      </c>
      <c r="U199" s="2">
        <v>22.058823</v>
      </c>
      <c r="V199" s="2" t="s">
        <v>13</v>
      </c>
      <c r="W199" s="5" t="str" cm="1">
        <f t="array" ref="W199">_xlfn.TEXTJOIN(", ",TRUE, IF(COUNTIF(G199,"*"&amp;Afferenti!$A$1:'Afferenti'!$A$46&amp;"*"), Afferenti!$A$1:'Afferenti'!$A$46, ""))</f>
        <v>CALIANI, CASINI, FOSSI</v>
      </c>
      <c r="X199" s="5" t="str" cm="1">
        <f t="array" ref="X199">_xlfn.TEXTJOIN(", ",TRUE, IF(COUNTIF(A199,"*"&amp;Afferenti!$A$1:'Afferenti'!$A$46&amp;"*"), Afferenti!$E$1:'Afferenti'!$E$46, ""))</f>
        <v>0</v>
      </c>
      <c r="Y199" s="5" t="str" cm="1">
        <f t="array" ref="Y199">_xlfn.TEXTJOIN(", ",TRUE, IF(COUNTIF(A199,"*"&amp;Afferenti!$A$1:'Afferenti'!$A$46&amp;"*"), Afferenti!$F$1:'Afferenti'!$F$46, ""))</f>
        <v>1</v>
      </c>
    </row>
    <row r="200" spans="1:25" x14ac:dyDescent="0.2">
      <c r="A200" s="2" t="s">
        <v>859</v>
      </c>
      <c r="B200" s="2" t="s">
        <v>324</v>
      </c>
      <c r="C200" s="2" t="s">
        <v>860</v>
      </c>
      <c r="D200" s="2" t="s">
        <v>861</v>
      </c>
      <c r="E200" s="2" t="s">
        <v>101</v>
      </c>
      <c r="F200" s="2" t="s">
        <v>102</v>
      </c>
      <c r="G200" s="2" t="s">
        <v>162</v>
      </c>
      <c r="H200" s="2">
        <v>5</v>
      </c>
      <c r="I200" s="2" t="s">
        <v>163</v>
      </c>
      <c r="J200" s="2" t="s">
        <v>11</v>
      </c>
      <c r="K200" s="2">
        <v>2018</v>
      </c>
      <c r="L200" s="2" t="s">
        <v>126</v>
      </c>
      <c r="M200" s="2">
        <v>225</v>
      </c>
      <c r="N200" s="2">
        <v>1.681</v>
      </c>
      <c r="O200" s="2" t="s">
        <v>13</v>
      </c>
      <c r="P200" s="2">
        <v>4.2610000000000001</v>
      </c>
      <c r="Q200" s="2" t="s">
        <v>13</v>
      </c>
      <c r="R200" s="2">
        <v>181</v>
      </c>
      <c r="S200" s="2">
        <v>7.61</v>
      </c>
      <c r="T200" s="2" t="s">
        <v>13</v>
      </c>
      <c r="U200" s="2">
        <v>9.7609560000000002</v>
      </c>
      <c r="V200" s="2" t="s">
        <v>13</v>
      </c>
      <c r="W200" s="5" t="str" cm="1">
        <f t="array" ref="W200">_xlfn.TEXTJOIN(", ",TRUE, IF(COUNTIF(G200,"*"&amp;Afferenti!$A$1:'Afferenti'!$A$46&amp;"*"), Afferenti!$A$1:'Afferenti'!$A$46, ""))</f>
        <v>CALIANI, CASINI, FOSSI, PANTI</v>
      </c>
      <c r="X200" s="5" t="str" cm="1">
        <f t="array" ref="X200">_xlfn.TEXTJOIN(", ",TRUE, IF(COUNTIF(A200,"*"&amp;Afferenti!$A$1:'Afferenti'!$A$46&amp;"*"), Afferenti!$E$1:'Afferenti'!$E$46, ""))</f>
        <v>0</v>
      </c>
      <c r="Y200" s="5" t="str" cm="1">
        <f t="array" ref="Y200">_xlfn.TEXTJOIN(", ",TRUE, IF(COUNTIF(A200,"*"&amp;Afferenti!$A$1:'Afferenti'!$A$46&amp;"*"), Afferenti!$F$1:'Afferenti'!$F$46, ""))</f>
        <v>1</v>
      </c>
    </row>
    <row r="201" spans="1:25" x14ac:dyDescent="0.2">
      <c r="A201" s="2" t="s">
        <v>859</v>
      </c>
      <c r="B201" s="2" t="s">
        <v>324</v>
      </c>
      <c r="C201" s="2" t="s">
        <v>860</v>
      </c>
      <c r="D201" s="2" t="s">
        <v>861</v>
      </c>
      <c r="E201" s="2" t="s">
        <v>101</v>
      </c>
      <c r="F201" s="2" t="s">
        <v>102</v>
      </c>
      <c r="G201" s="2" t="s">
        <v>164</v>
      </c>
      <c r="H201" s="2">
        <v>5</v>
      </c>
      <c r="I201" s="2" t="s">
        <v>165</v>
      </c>
      <c r="J201" s="2" t="s">
        <v>43</v>
      </c>
      <c r="K201" s="2">
        <v>2015</v>
      </c>
      <c r="W201" s="5" t="str" cm="1">
        <f t="array" ref="W201">_xlfn.TEXTJOIN(", ",TRUE, IF(COUNTIF(G201,"*"&amp;Afferenti!$A$1:'Afferenti'!$A$46&amp;"*"), Afferenti!$A$1:'Afferenti'!$A$46, ""))</f>
        <v>CALIANI, FOSSI, PANTI</v>
      </c>
      <c r="X201" s="5" t="str" cm="1">
        <f t="array" ref="X201">_xlfn.TEXTJOIN(", ",TRUE, IF(COUNTIF(A201,"*"&amp;Afferenti!$A$1:'Afferenti'!$A$46&amp;"*"), Afferenti!$E$1:'Afferenti'!$E$46, ""))</f>
        <v>0</v>
      </c>
      <c r="Y201" s="5" t="str" cm="1">
        <f t="array" ref="Y201">_xlfn.TEXTJOIN(", ",TRUE, IF(COUNTIF(A201,"*"&amp;Afferenti!$A$1:'Afferenti'!$A$46&amp;"*"), Afferenti!$F$1:'Afferenti'!$F$46, ""))</f>
        <v>1</v>
      </c>
    </row>
    <row r="202" spans="1:25" x14ac:dyDescent="0.2">
      <c r="A202" s="2" t="s">
        <v>859</v>
      </c>
      <c r="B202" s="2" t="s">
        <v>324</v>
      </c>
      <c r="C202" s="2" t="s">
        <v>860</v>
      </c>
      <c r="D202" s="2" t="s">
        <v>861</v>
      </c>
      <c r="E202" s="2" t="s">
        <v>101</v>
      </c>
      <c r="F202" s="2" t="s">
        <v>102</v>
      </c>
      <c r="G202" s="2" t="s">
        <v>166</v>
      </c>
      <c r="H202" s="2">
        <v>5</v>
      </c>
      <c r="I202" s="2" t="s">
        <v>167</v>
      </c>
      <c r="J202" s="2" t="s">
        <v>43</v>
      </c>
      <c r="K202" s="2">
        <v>2015</v>
      </c>
      <c r="W202" s="5" t="str" cm="1">
        <f t="array" ref="W202">_xlfn.TEXTJOIN(", ",TRUE, IF(COUNTIF(G202,"*"&amp;Afferenti!$A$1:'Afferenti'!$A$46&amp;"*"), Afferenti!$A$1:'Afferenti'!$A$46, ""))</f>
        <v>CALIANI, FOSSI, MARSILI, PANTI</v>
      </c>
      <c r="X202" s="5" t="str" cm="1">
        <f t="array" ref="X202">_xlfn.TEXTJOIN(", ",TRUE, IF(COUNTIF(A202,"*"&amp;Afferenti!$A$1:'Afferenti'!$A$46&amp;"*"), Afferenti!$E$1:'Afferenti'!$E$46, ""))</f>
        <v>0</v>
      </c>
      <c r="Y202" s="5" t="str" cm="1">
        <f t="array" ref="Y202">_xlfn.TEXTJOIN(", ",TRUE, IF(COUNTIF(A202,"*"&amp;Afferenti!$A$1:'Afferenti'!$A$46&amp;"*"), Afferenti!$F$1:'Afferenti'!$F$46, ""))</f>
        <v>1</v>
      </c>
    </row>
    <row r="203" spans="1:25" x14ac:dyDescent="0.2">
      <c r="A203" s="2" t="s">
        <v>859</v>
      </c>
      <c r="B203" s="2" t="s">
        <v>324</v>
      </c>
      <c r="C203" s="2" t="s">
        <v>860</v>
      </c>
      <c r="D203" s="2" t="s">
        <v>861</v>
      </c>
      <c r="E203" s="2" t="s">
        <v>101</v>
      </c>
      <c r="F203" s="2" t="s">
        <v>102</v>
      </c>
      <c r="G203" s="2" t="s">
        <v>183</v>
      </c>
      <c r="H203" s="2">
        <v>7</v>
      </c>
      <c r="I203" s="2" t="s">
        <v>184</v>
      </c>
      <c r="J203" s="2" t="s">
        <v>92</v>
      </c>
      <c r="K203" s="2">
        <v>2017</v>
      </c>
      <c r="W203" s="5" t="str" cm="1">
        <f t="array" ref="W203">_xlfn.TEXTJOIN(", ",TRUE, IF(COUNTIF(G203,"*"&amp;Afferenti!$A$1:'Afferenti'!$A$46&amp;"*"), Afferenti!$A$1:'Afferenti'!$A$46, ""))</f>
        <v>CALIANI, CASINI, FOSSI, PANTI</v>
      </c>
      <c r="X203" s="5" t="str" cm="1">
        <f t="array" ref="X203">_xlfn.TEXTJOIN(", ",TRUE, IF(COUNTIF(A203,"*"&amp;Afferenti!$A$1:'Afferenti'!$A$46&amp;"*"), Afferenti!$E$1:'Afferenti'!$E$46, ""))</f>
        <v>0</v>
      </c>
      <c r="Y203" s="5" t="str" cm="1">
        <f t="array" ref="Y203">_xlfn.TEXTJOIN(", ",TRUE, IF(COUNTIF(A203,"*"&amp;Afferenti!$A$1:'Afferenti'!$A$46&amp;"*"), Afferenti!$F$1:'Afferenti'!$F$46, ""))</f>
        <v>1</v>
      </c>
    </row>
    <row r="204" spans="1:25" x14ac:dyDescent="0.2">
      <c r="A204" s="2" t="s">
        <v>859</v>
      </c>
      <c r="B204" s="2" t="s">
        <v>324</v>
      </c>
      <c r="C204" s="2" t="s">
        <v>860</v>
      </c>
      <c r="D204" s="2" t="s">
        <v>861</v>
      </c>
      <c r="E204" s="2" t="s">
        <v>101</v>
      </c>
      <c r="F204" s="2" t="s">
        <v>102</v>
      </c>
      <c r="G204" s="2" t="s">
        <v>185</v>
      </c>
      <c r="H204" s="2">
        <v>7</v>
      </c>
      <c r="I204" s="2" t="s">
        <v>186</v>
      </c>
      <c r="J204" s="2" t="s">
        <v>11</v>
      </c>
      <c r="K204" s="2">
        <v>2018</v>
      </c>
      <c r="L204" s="2" t="s">
        <v>105</v>
      </c>
      <c r="M204" s="2">
        <v>124</v>
      </c>
      <c r="N204" s="2">
        <v>0.46800000000000003</v>
      </c>
      <c r="O204" s="2" t="s">
        <v>13</v>
      </c>
      <c r="P204" s="2">
        <v>5.9180000000000001</v>
      </c>
      <c r="Q204" s="2" t="s">
        <v>13</v>
      </c>
      <c r="R204" s="2">
        <v>113</v>
      </c>
      <c r="S204" s="2">
        <v>2.2000000000000002</v>
      </c>
      <c r="T204" s="2" t="s">
        <v>13</v>
      </c>
      <c r="U204" s="2">
        <v>4.1666664999999998</v>
      </c>
      <c r="V204" s="2" t="s">
        <v>13</v>
      </c>
      <c r="W204" s="5" t="str" cm="1">
        <f t="array" ref="W204">_xlfn.TEXTJOIN(", ",TRUE, IF(COUNTIF(G204,"*"&amp;Afferenti!$A$1:'Afferenti'!$A$46&amp;"*"), Afferenti!$A$1:'Afferenti'!$A$46, ""))</f>
        <v>CALIANI, FOSSI, PANTI</v>
      </c>
      <c r="X204" s="5" t="str" cm="1">
        <f t="array" ref="X204">_xlfn.TEXTJOIN(", ",TRUE, IF(COUNTIF(A204,"*"&amp;Afferenti!$A$1:'Afferenti'!$A$46&amp;"*"), Afferenti!$E$1:'Afferenti'!$E$46, ""))</f>
        <v>0</v>
      </c>
      <c r="Y204" s="5" t="str" cm="1">
        <f t="array" ref="Y204">_xlfn.TEXTJOIN(", ",TRUE, IF(COUNTIF(A204,"*"&amp;Afferenti!$A$1:'Afferenti'!$A$46&amp;"*"), Afferenti!$F$1:'Afferenti'!$F$46, ""))</f>
        <v>1</v>
      </c>
    </row>
    <row r="205" spans="1:25" x14ac:dyDescent="0.2">
      <c r="A205" s="2" t="s">
        <v>859</v>
      </c>
      <c r="B205" s="2" t="s">
        <v>324</v>
      </c>
      <c r="C205" s="2" t="s">
        <v>860</v>
      </c>
      <c r="D205" s="2" t="s">
        <v>861</v>
      </c>
      <c r="E205" s="2" t="s">
        <v>101</v>
      </c>
      <c r="F205" s="2" t="s">
        <v>102</v>
      </c>
      <c r="G205" s="2" t="s">
        <v>498</v>
      </c>
      <c r="H205" s="2">
        <v>7</v>
      </c>
      <c r="I205" s="2" t="s">
        <v>499</v>
      </c>
      <c r="J205" s="2" t="s">
        <v>109</v>
      </c>
      <c r="K205" s="2">
        <v>2018</v>
      </c>
      <c r="W205" s="5" t="str" cm="1">
        <f t="array" ref="W205">_xlfn.TEXTJOIN(", ",TRUE, IF(COUNTIF(G205,"*"&amp;Afferenti!$A$1:'Afferenti'!$A$46&amp;"*"), Afferenti!$A$1:'Afferenti'!$A$46, ""))</f>
        <v>CALIANI, CASINI, FOSSI, MARSILI</v>
      </c>
      <c r="X205" s="5" t="str" cm="1">
        <f t="array" ref="X205">_xlfn.TEXTJOIN(", ",TRUE, IF(COUNTIF(A205,"*"&amp;Afferenti!$A$1:'Afferenti'!$A$46&amp;"*"), Afferenti!$E$1:'Afferenti'!$E$46, ""))</f>
        <v>0</v>
      </c>
      <c r="Y205" s="5" t="str" cm="1">
        <f t="array" ref="Y205">_xlfn.TEXTJOIN(", ",TRUE, IF(COUNTIF(A205,"*"&amp;Afferenti!$A$1:'Afferenti'!$A$46&amp;"*"), Afferenti!$F$1:'Afferenti'!$F$46, ""))</f>
        <v>1</v>
      </c>
    </row>
    <row r="206" spans="1:25" x14ac:dyDescent="0.2">
      <c r="A206" s="2" t="s">
        <v>859</v>
      </c>
      <c r="B206" s="2" t="s">
        <v>324</v>
      </c>
      <c r="C206" s="2" t="s">
        <v>860</v>
      </c>
      <c r="D206" s="2" t="s">
        <v>861</v>
      </c>
      <c r="E206" s="2" t="s">
        <v>101</v>
      </c>
      <c r="F206" s="2" t="s">
        <v>102</v>
      </c>
      <c r="G206" s="2" t="s">
        <v>500</v>
      </c>
      <c r="H206" s="2">
        <v>9</v>
      </c>
      <c r="I206" s="2" t="s">
        <v>501</v>
      </c>
      <c r="J206" s="2" t="s">
        <v>11</v>
      </c>
      <c r="K206" s="2">
        <v>2018</v>
      </c>
      <c r="L206" s="2" t="s">
        <v>328</v>
      </c>
      <c r="M206" s="2">
        <v>36</v>
      </c>
      <c r="N206" s="2">
        <v>19.242999999999999</v>
      </c>
      <c r="O206" s="2" t="s">
        <v>13</v>
      </c>
      <c r="P206" s="2">
        <v>13.275</v>
      </c>
      <c r="Q206" s="2" t="s">
        <v>13</v>
      </c>
      <c r="R206" s="2">
        <v>34</v>
      </c>
      <c r="S206" s="2">
        <v>19.260000000000002</v>
      </c>
      <c r="T206" s="2" t="s">
        <v>13</v>
      </c>
      <c r="U206" s="2">
        <v>10.557769</v>
      </c>
      <c r="V206" s="2" t="s">
        <v>13</v>
      </c>
      <c r="W206" s="5" t="str" cm="1">
        <f t="array" ref="W206">_xlfn.TEXTJOIN(", ",TRUE, IF(COUNTIF(G206,"*"&amp;Afferenti!$A$1:'Afferenti'!$A$46&amp;"*"), Afferenti!$A$1:'Afferenti'!$A$46, ""))</f>
        <v>CALIANI, CASINI, FOSSI, MARSILI</v>
      </c>
      <c r="X206" s="5" t="str" cm="1">
        <f t="array" ref="X206">_xlfn.TEXTJOIN(", ",TRUE, IF(COUNTIF(A206,"*"&amp;Afferenti!$A$1:'Afferenti'!$A$46&amp;"*"), Afferenti!$E$1:'Afferenti'!$E$46, ""))</f>
        <v>0</v>
      </c>
      <c r="Y206" s="5" t="str" cm="1">
        <f t="array" ref="Y206">_xlfn.TEXTJOIN(", ",TRUE, IF(COUNTIF(A206,"*"&amp;Afferenti!$A$1:'Afferenti'!$A$46&amp;"*"), Afferenti!$F$1:'Afferenti'!$F$46, ""))</f>
        <v>1</v>
      </c>
    </row>
    <row r="207" spans="1:25" x14ac:dyDescent="0.2">
      <c r="A207" s="2" t="s">
        <v>859</v>
      </c>
      <c r="B207" s="2" t="s">
        <v>324</v>
      </c>
      <c r="C207" s="2" t="s">
        <v>860</v>
      </c>
      <c r="D207" s="2" t="s">
        <v>861</v>
      </c>
      <c r="E207" s="2" t="s">
        <v>101</v>
      </c>
      <c r="F207" s="2" t="s">
        <v>102</v>
      </c>
      <c r="G207" s="2" t="s">
        <v>189</v>
      </c>
      <c r="H207" s="2">
        <v>9</v>
      </c>
      <c r="I207" s="2" t="s">
        <v>190</v>
      </c>
      <c r="J207" s="2" t="s">
        <v>43</v>
      </c>
      <c r="K207" s="2">
        <v>2015</v>
      </c>
      <c r="W207" s="5" t="str" cm="1">
        <f t="array" ref="W207">_xlfn.TEXTJOIN(", ",TRUE, IF(COUNTIF(G207,"*"&amp;Afferenti!$A$1:'Afferenti'!$A$46&amp;"*"), Afferenti!$A$1:'Afferenti'!$A$46, ""))</f>
        <v>CALIANI, FOSSI, MARSILI, PANTI</v>
      </c>
      <c r="X207" s="5" t="str" cm="1">
        <f t="array" ref="X207">_xlfn.TEXTJOIN(", ",TRUE, IF(COUNTIF(A207,"*"&amp;Afferenti!$A$1:'Afferenti'!$A$46&amp;"*"), Afferenti!$E$1:'Afferenti'!$E$46, ""))</f>
        <v>0</v>
      </c>
      <c r="Y207" s="5" t="str" cm="1">
        <f t="array" ref="Y207">_xlfn.TEXTJOIN(", ",TRUE, IF(COUNTIF(A207,"*"&amp;Afferenti!$A$1:'Afferenti'!$A$46&amp;"*"), Afferenti!$F$1:'Afferenti'!$F$46, ""))</f>
        <v>1</v>
      </c>
    </row>
    <row r="208" spans="1:25" x14ac:dyDescent="0.2">
      <c r="A208" s="2" t="s">
        <v>859</v>
      </c>
      <c r="B208" s="2" t="s">
        <v>324</v>
      </c>
      <c r="C208" s="2" t="s">
        <v>860</v>
      </c>
      <c r="D208" s="2" t="s">
        <v>861</v>
      </c>
      <c r="E208" s="2" t="s">
        <v>101</v>
      </c>
      <c r="F208" s="2" t="s">
        <v>102</v>
      </c>
      <c r="G208" s="2" t="s">
        <v>191</v>
      </c>
      <c r="H208" s="2">
        <v>9</v>
      </c>
      <c r="I208" s="2" t="s">
        <v>192</v>
      </c>
      <c r="J208" s="2" t="s">
        <v>11</v>
      </c>
      <c r="K208" s="2">
        <v>2016</v>
      </c>
      <c r="L208" s="2" t="s">
        <v>126</v>
      </c>
      <c r="M208" s="2">
        <v>270</v>
      </c>
      <c r="N208" s="2">
        <v>0.192</v>
      </c>
      <c r="O208" s="2" t="s">
        <v>13</v>
      </c>
      <c r="P208" s="2">
        <v>11.727</v>
      </c>
      <c r="Q208" s="2" t="s">
        <v>13</v>
      </c>
      <c r="R208" s="2">
        <v>235</v>
      </c>
      <c r="S208" s="2">
        <v>0.67</v>
      </c>
      <c r="T208" s="2" t="s">
        <v>13</v>
      </c>
      <c r="U208" s="2">
        <v>8.5152839999999994</v>
      </c>
      <c r="V208" s="2" t="s">
        <v>13</v>
      </c>
      <c r="W208" s="5" t="str" cm="1">
        <f t="array" ref="W208">_xlfn.TEXTJOIN(", ",TRUE, IF(COUNTIF(G208,"*"&amp;Afferenti!$A$1:'Afferenti'!$A$46&amp;"*"), Afferenti!$A$1:'Afferenti'!$A$46, ""))</f>
        <v>CALIANI, FOSSI, MARSILI, PANTI</v>
      </c>
      <c r="X208" s="5" t="str" cm="1">
        <f t="array" ref="X208">_xlfn.TEXTJOIN(", ",TRUE, IF(COUNTIF(A208,"*"&amp;Afferenti!$A$1:'Afferenti'!$A$46&amp;"*"), Afferenti!$E$1:'Afferenti'!$E$46, ""))</f>
        <v>0</v>
      </c>
      <c r="Y208" s="5" t="str" cm="1">
        <f t="array" ref="Y208">_xlfn.TEXTJOIN(", ",TRUE, IF(COUNTIF(A208,"*"&amp;Afferenti!$A$1:'Afferenti'!$A$46&amp;"*"), Afferenti!$F$1:'Afferenti'!$F$46, ""))</f>
        <v>1</v>
      </c>
    </row>
    <row r="209" spans="1:25" x14ac:dyDescent="0.2">
      <c r="A209" s="2" t="s">
        <v>591</v>
      </c>
      <c r="B209" s="2" t="s">
        <v>592</v>
      </c>
      <c r="C209" s="2" t="s">
        <v>593</v>
      </c>
      <c r="E209" s="2" t="s">
        <v>280</v>
      </c>
      <c r="F209" s="2" t="s">
        <v>102</v>
      </c>
      <c r="G209" s="2" t="s">
        <v>594</v>
      </c>
      <c r="H209" s="2">
        <v>2</v>
      </c>
      <c r="I209" s="2" t="s">
        <v>595</v>
      </c>
      <c r="J209" s="2" t="s">
        <v>11</v>
      </c>
      <c r="K209" s="2">
        <v>2019</v>
      </c>
      <c r="L209" s="2" t="s">
        <v>596</v>
      </c>
      <c r="M209" s="2">
        <v>15</v>
      </c>
      <c r="N209" s="2">
        <v>39.935000000000002</v>
      </c>
      <c r="O209" s="2" t="s">
        <v>14</v>
      </c>
      <c r="P209" s="2">
        <v>42.957999999999998</v>
      </c>
      <c r="Q209" s="2" t="s">
        <v>14</v>
      </c>
      <c r="R209" s="2">
        <v>13</v>
      </c>
      <c r="S209" s="2">
        <v>38.53</v>
      </c>
      <c r="T209" s="2" t="s">
        <v>14</v>
      </c>
      <c r="U209" s="2">
        <v>24.213999999999999</v>
      </c>
      <c r="V209" s="2" t="s">
        <v>13</v>
      </c>
      <c r="W209" s="5" t="str" cm="1">
        <f t="array" ref="W209">_xlfn.TEXTJOIN(", ",TRUE, IF(COUNTIF(G209,"*"&amp;Afferenti!$A$1:'Afferenti'!$A$46&amp;"*"), Afferenti!$A$1:'Afferenti'!$A$46, ""))</f>
        <v>CASINI, MARSILI</v>
      </c>
      <c r="X209" s="5" t="str" cm="1">
        <f t="array" ref="X209">_xlfn.TEXTJOIN(", ",TRUE, IF(COUNTIF(A209,"*"&amp;Afferenti!$A$1:'Afferenti'!$A$46&amp;"*"), Afferenti!$E$1:'Afferenti'!$E$46, ""))</f>
        <v>1</v>
      </c>
      <c r="Y209" s="5" t="str" cm="1">
        <f t="array" ref="Y209">_xlfn.TEXTJOIN(", ",TRUE, IF(COUNTIF(A209,"*"&amp;Afferenti!$A$1:'Afferenti'!$A$46&amp;"*"), Afferenti!$F$1:'Afferenti'!$F$46, ""))</f>
        <v>0</v>
      </c>
    </row>
    <row r="210" spans="1:25" x14ac:dyDescent="0.2">
      <c r="A210" s="2" t="s">
        <v>591</v>
      </c>
      <c r="B210" s="2" t="s">
        <v>592</v>
      </c>
      <c r="C210" s="2" t="s">
        <v>593</v>
      </c>
      <c r="E210" s="2" t="s">
        <v>280</v>
      </c>
      <c r="F210" s="2" t="s">
        <v>102</v>
      </c>
      <c r="G210" s="2" t="s">
        <v>438</v>
      </c>
      <c r="H210" s="2">
        <v>2</v>
      </c>
      <c r="I210" s="2" t="s">
        <v>439</v>
      </c>
      <c r="J210" s="2" t="s">
        <v>109</v>
      </c>
      <c r="K210" s="2">
        <v>2018</v>
      </c>
      <c r="W210" s="5" t="str" cm="1">
        <f t="array" ref="W210">_xlfn.TEXTJOIN(", ",TRUE, IF(COUNTIF(G210,"*"&amp;Afferenti!$A$1:'Afferenti'!$A$46&amp;"*"), Afferenti!$A$1:'Afferenti'!$A$46, ""))</f>
        <v>CASINI, FOSSI</v>
      </c>
      <c r="X210" s="5" t="str" cm="1">
        <f t="array" ref="X210">_xlfn.TEXTJOIN(", ",TRUE, IF(COUNTIF(A210,"*"&amp;Afferenti!$A$1:'Afferenti'!$A$46&amp;"*"), Afferenti!$E$1:'Afferenti'!$E$46, ""))</f>
        <v>1</v>
      </c>
      <c r="Y210" s="5" t="str" cm="1">
        <f t="array" ref="Y210">_xlfn.TEXTJOIN(", ",TRUE, IF(COUNTIF(A210,"*"&amp;Afferenti!$A$1:'Afferenti'!$A$46&amp;"*"), Afferenti!$F$1:'Afferenti'!$F$46, ""))</f>
        <v>0</v>
      </c>
    </row>
    <row r="211" spans="1:25" x14ac:dyDescent="0.2">
      <c r="A211" s="2" t="s">
        <v>591</v>
      </c>
      <c r="B211" s="2" t="s">
        <v>592</v>
      </c>
      <c r="C211" s="2" t="s">
        <v>593</v>
      </c>
      <c r="E211" s="2" t="s">
        <v>280</v>
      </c>
      <c r="F211" s="2" t="s">
        <v>102</v>
      </c>
      <c r="G211" s="2" t="s">
        <v>142</v>
      </c>
      <c r="H211" s="2">
        <v>4</v>
      </c>
      <c r="I211" s="2" t="s">
        <v>143</v>
      </c>
      <c r="J211" s="2" t="s">
        <v>92</v>
      </c>
      <c r="K211" s="2">
        <v>2016</v>
      </c>
      <c r="W211" s="5" t="str" cm="1">
        <f t="array" ref="W211">_xlfn.TEXTJOIN(", ",TRUE, IF(COUNTIF(G211,"*"&amp;Afferenti!$A$1:'Afferenti'!$A$46&amp;"*"), Afferenti!$A$1:'Afferenti'!$A$46, ""))</f>
        <v>CASINI, FOSSI, MARSILI</v>
      </c>
      <c r="X211" s="5" t="str" cm="1">
        <f t="array" ref="X211">_xlfn.TEXTJOIN(", ",TRUE, IF(COUNTIF(A211,"*"&amp;Afferenti!$A$1:'Afferenti'!$A$46&amp;"*"), Afferenti!$E$1:'Afferenti'!$E$46, ""))</f>
        <v>1</v>
      </c>
      <c r="Y211" s="5" t="str" cm="1">
        <f t="array" ref="Y211">_xlfn.TEXTJOIN(", ",TRUE, IF(COUNTIF(A211,"*"&amp;Afferenti!$A$1:'Afferenti'!$A$46&amp;"*"), Afferenti!$F$1:'Afferenti'!$F$46, ""))</f>
        <v>0</v>
      </c>
    </row>
    <row r="212" spans="1:25" x14ac:dyDescent="0.2">
      <c r="A212" s="2" t="s">
        <v>591</v>
      </c>
      <c r="B212" s="2" t="s">
        <v>592</v>
      </c>
      <c r="C212" s="2" t="s">
        <v>593</v>
      </c>
      <c r="E212" s="2" t="s">
        <v>280</v>
      </c>
      <c r="F212" s="2" t="s">
        <v>102</v>
      </c>
      <c r="G212" s="2" t="s">
        <v>602</v>
      </c>
      <c r="H212" s="2">
        <v>4</v>
      </c>
      <c r="I212" s="2" t="s">
        <v>603</v>
      </c>
      <c r="J212" s="2" t="s">
        <v>109</v>
      </c>
      <c r="K212" s="2">
        <v>2017</v>
      </c>
      <c r="W212" s="5" t="str" cm="1">
        <f t="array" ref="W212">_xlfn.TEXTJOIN(", ",TRUE, IF(COUNTIF(G212,"*"&amp;Afferenti!$A$1:'Afferenti'!$A$46&amp;"*"), Afferenti!$A$1:'Afferenti'!$A$46, ""))</f>
        <v>CASINI, MARSILI</v>
      </c>
      <c r="X212" s="5" t="str" cm="1">
        <f t="array" ref="X212">_xlfn.TEXTJOIN(", ",TRUE, IF(COUNTIF(A212,"*"&amp;Afferenti!$A$1:'Afferenti'!$A$46&amp;"*"), Afferenti!$E$1:'Afferenti'!$E$46, ""))</f>
        <v>1</v>
      </c>
      <c r="Y212" s="5" t="str" cm="1">
        <f t="array" ref="Y212">_xlfn.TEXTJOIN(", ",TRUE, IF(COUNTIF(A212,"*"&amp;Afferenti!$A$1:'Afferenti'!$A$46&amp;"*"), Afferenti!$F$1:'Afferenti'!$F$46, ""))</f>
        <v>0</v>
      </c>
    </row>
    <row r="213" spans="1:25" x14ac:dyDescent="0.2">
      <c r="A213" s="2" t="s">
        <v>591</v>
      </c>
      <c r="B213" s="2" t="s">
        <v>592</v>
      </c>
      <c r="C213" s="2" t="s">
        <v>593</v>
      </c>
      <c r="E213" s="2" t="s">
        <v>280</v>
      </c>
      <c r="F213" s="2" t="s">
        <v>102</v>
      </c>
      <c r="G213" s="2" t="s">
        <v>604</v>
      </c>
      <c r="H213" s="2">
        <v>5</v>
      </c>
      <c r="I213" s="2" t="s">
        <v>605</v>
      </c>
      <c r="J213" s="2" t="s">
        <v>11</v>
      </c>
      <c r="K213" s="2">
        <v>2016</v>
      </c>
      <c r="L213" s="2" t="s">
        <v>606</v>
      </c>
      <c r="M213" s="2">
        <v>4</v>
      </c>
      <c r="N213" s="2">
        <v>74.004999999999995</v>
      </c>
      <c r="O213" s="2" t="s">
        <v>26</v>
      </c>
      <c r="P213" s="2">
        <v>15.997</v>
      </c>
      <c r="Q213" s="2" t="s">
        <v>13</v>
      </c>
      <c r="R213" s="2">
        <v>3</v>
      </c>
      <c r="S213" s="2">
        <v>74.06</v>
      </c>
      <c r="T213" s="2" t="s">
        <v>26</v>
      </c>
      <c r="U213" s="2">
        <v>2.6785714999999999</v>
      </c>
      <c r="V213" s="2" t="s">
        <v>13</v>
      </c>
      <c r="W213" s="5" t="str" cm="1">
        <f t="array" ref="W213">_xlfn.TEXTJOIN(", ",TRUE, IF(COUNTIF(G213,"*"&amp;Afferenti!$A$1:'Afferenti'!$A$46&amp;"*"), Afferenti!$A$1:'Afferenti'!$A$46, ""))</f>
        <v>CASINI</v>
      </c>
      <c r="X213" s="5" t="str" cm="1">
        <f t="array" ref="X213">_xlfn.TEXTJOIN(", ",TRUE, IF(COUNTIF(A213,"*"&amp;Afferenti!$A$1:'Afferenti'!$A$46&amp;"*"), Afferenti!$E$1:'Afferenti'!$E$46, ""))</f>
        <v>1</v>
      </c>
      <c r="Y213" s="5" t="str" cm="1">
        <f t="array" ref="Y213">_xlfn.TEXTJOIN(", ",TRUE, IF(COUNTIF(A213,"*"&amp;Afferenti!$A$1:'Afferenti'!$A$46&amp;"*"), Afferenti!$F$1:'Afferenti'!$F$46, ""))</f>
        <v>0</v>
      </c>
    </row>
    <row r="214" spans="1:25" x14ac:dyDescent="0.2">
      <c r="A214" s="2" t="s">
        <v>591</v>
      </c>
      <c r="B214" s="2" t="s">
        <v>592</v>
      </c>
      <c r="C214" s="2" t="s">
        <v>593</v>
      </c>
      <c r="E214" s="2" t="s">
        <v>280</v>
      </c>
      <c r="F214" s="2" t="s">
        <v>102</v>
      </c>
      <c r="G214" s="2" t="s">
        <v>155</v>
      </c>
      <c r="H214" s="2">
        <v>5</v>
      </c>
      <c r="I214" s="2" t="s">
        <v>156</v>
      </c>
      <c r="J214" s="2" t="s">
        <v>11</v>
      </c>
      <c r="K214" s="2">
        <v>2019</v>
      </c>
      <c r="L214" s="2" t="s">
        <v>105</v>
      </c>
      <c r="M214" s="2">
        <v>125</v>
      </c>
      <c r="N214" s="2">
        <v>0.185</v>
      </c>
      <c r="O214" s="2" t="s">
        <v>13</v>
      </c>
      <c r="P214" s="2">
        <v>3.1749999999999998</v>
      </c>
      <c r="Q214" s="2" t="s">
        <v>13</v>
      </c>
      <c r="R214" s="2">
        <v>116</v>
      </c>
      <c r="S214" s="2">
        <v>1.29</v>
      </c>
      <c r="T214" s="2" t="s">
        <v>13</v>
      </c>
      <c r="U214" s="2">
        <v>25.849</v>
      </c>
      <c r="V214" s="2" t="s">
        <v>14</v>
      </c>
      <c r="W214" s="5" t="str" cm="1">
        <f t="array" ref="W214">_xlfn.TEXTJOIN(", ",TRUE, IF(COUNTIF(G214,"*"&amp;Afferenti!$A$1:'Afferenti'!$A$46&amp;"*"), Afferenti!$A$1:'Afferenti'!$A$46, ""))</f>
        <v>CASINI, FOSSI</v>
      </c>
      <c r="X214" s="5" t="str" cm="1">
        <f t="array" ref="X214">_xlfn.TEXTJOIN(", ",TRUE, IF(COUNTIF(A214,"*"&amp;Afferenti!$A$1:'Afferenti'!$A$46&amp;"*"), Afferenti!$E$1:'Afferenti'!$E$46, ""))</f>
        <v>1</v>
      </c>
      <c r="Y214" s="5" t="str" cm="1">
        <f t="array" ref="Y214">_xlfn.TEXTJOIN(", ",TRUE, IF(COUNTIF(A214,"*"&amp;Afferenti!$A$1:'Afferenti'!$A$46&amp;"*"), Afferenti!$F$1:'Afferenti'!$F$46, ""))</f>
        <v>0</v>
      </c>
    </row>
    <row r="215" spans="1:25" x14ac:dyDescent="0.2">
      <c r="A215" s="2" t="s">
        <v>591</v>
      </c>
      <c r="B215" s="2" t="s">
        <v>592</v>
      </c>
      <c r="C215" s="2" t="s">
        <v>593</v>
      </c>
      <c r="E215" s="2" t="s">
        <v>280</v>
      </c>
      <c r="F215" s="2" t="s">
        <v>102</v>
      </c>
      <c r="G215" s="2" t="s">
        <v>179</v>
      </c>
      <c r="H215" s="2">
        <v>6</v>
      </c>
      <c r="I215" s="2" t="s">
        <v>180</v>
      </c>
      <c r="J215" s="2" t="s">
        <v>109</v>
      </c>
      <c r="K215" s="2">
        <v>2018</v>
      </c>
      <c r="W215" s="5" t="str" cm="1">
        <f t="array" ref="W215">_xlfn.TEXTJOIN(", ",TRUE, IF(COUNTIF(G215,"*"&amp;Afferenti!$A$1:'Afferenti'!$A$46&amp;"*"), Afferenti!$A$1:'Afferenti'!$A$46, ""))</f>
        <v>CASINI, FOSSI</v>
      </c>
      <c r="X215" s="5" t="str" cm="1">
        <f t="array" ref="X215">_xlfn.TEXTJOIN(", ",TRUE, IF(COUNTIF(A215,"*"&amp;Afferenti!$A$1:'Afferenti'!$A$46&amp;"*"), Afferenti!$E$1:'Afferenti'!$E$46, ""))</f>
        <v>1</v>
      </c>
      <c r="Y215" s="5" t="str" cm="1">
        <f t="array" ref="Y215">_xlfn.TEXTJOIN(", ",TRUE, IF(COUNTIF(A215,"*"&amp;Afferenti!$A$1:'Afferenti'!$A$46&amp;"*"), Afferenti!$F$1:'Afferenti'!$F$46, ""))</f>
        <v>0</v>
      </c>
    </row>
    <row r="216" spans="1:25" x14ac:dyDescent="0.2">
      <c r="A216" s="2" t="s">
        <v>591</v>
      </c>
      <c r="B216" s="2" t="s">
        <v>592</v>
      </c>
      <c r="C216" s="2" t="s">
        <v>593</v>
      </c>
      <c r="E216" s="2" t="s">
        <v>280</v>
      </c>
      <c r="F216" s="2" t="s">
        <v>102</v>
      </c>
      <c r="G216" s="2" t="s">
        <v>493</v>
      </c>
      <c r="H216" s="2">
        <v>6</v>
      </c>
      <c r="I216" s="2" t="s">
        <v>494</v>
      </c>
      <c r="J216" s="2" t="s">
        <v>11</v>
      </c>
      <c r="K216" s="2">
        <v>2016</v>
      </c>
      <c r="L216" s="2" t="s">
        <v>495</v>
      </c>
      <c r="W216" s="5" t="str" cm="1">
        <f t="array" ref="W216">_xlfn.TEXTJOIN(", ",TRUE, IF(COUNTIF(G216,"*"&amp;Afferenti!$A$1:'Afferenti'!$A$46&amp;"*"), Afferenti!$A$1:'Afferenti'!$A$46, ""))</f>
        <v>CASINI, FOSSI, MARSILI</v>
      </c>
      <c r="X216" s="5" t="str" cm="1">
        <f t="array" ref="X216">_xlfn.TEXTJOIN(", ",TRUE, IF(COUNTIF(A216,"*"&amp;Afferenti!$A$1:'Afferenti'!$A$46&amp;"*"), Afferenti!$E$1:'Afferenti'!$E$46, ""))</f>
        <v>1</v>
      </c>
      <c r="Y216" s="5" t="str" cm="1">
        <f t="array" ref="Y216">_xlfn.TEXTJOIN(", ",TRUE, IF(COUNTIF(A216,"*"&amp;Afferenti!$A$1:'Afferenti'!$A$46&amp;"*"), Afferenti!$F$1:'Afferenti'!$F$46, ""))</f>
        <v>0</v>
      </c>
    </row>
    <row r="217" spans="1:25" x14ac:dyDescent="0.2">
      <c r="A217" s="2" t="s">
        <v>591</v>
      </c>
      <c r="B217" s="2" t="s">
        <v>592</v>
      </c>
      <c r="C217" s="2" t="s">
        <v>593</v>
      </c>
      <c r="E217" s="2" t="s">
        <v>280</v>
      </c>
      <c r="F217" s="2" t="s">
        <v>102</v>
      </c>
      <c r="G217" s="2" t="s">
        <v>496</v>
      </c>
      <c r="H217" s="2">
        <v>6</v>
      </c>
      <c r="I217" s="2" t="s">
        <v>497</v>
      </c>
      <c r="J217" s="2" t="s">
        <v>43</v>
      </c>
      <c r="K217" s="2">
        <v>2015</v>
      </c>
      <c r="W217" s="5" t="str" cm="1">
        <f t="array" ref="W217">_xlfn.TEXTJOIN(", ",TRUE, IF(COUNTIF(G217,"*"&amp;Afferenti!$A$1:'Afferenti'!$A$46&amp;"*"), Afferenti!$A$1:'Afferenti'!$A$46, ""))</f>
        <v>CASINI, FOSSI, MARSILI</v>
      </c>
      <c r="X217" s="5" t="str" cm="1">
        <f t="array" ref="X217">_xlfn.TEXTJOIN(", ",TRUE, IF(COUNTIF(A217,"*"&amp;Afferenti!$A$1:'Afferenti'!$A$46&amp;"*"), Afferenti!$E$1:'Afferenti'!$E$46, ""))</f>
        <v>1</v>
      </c>
      <c r="Y217" s="5" t="str" cm="1">
        <f t="array" ref="Y217">_xlfn.TEXTJOIN(", ",TRUE, IF(COUNTIF(A217,"*"&amp;Afferenti!$A$1:'Afferenti'!$A$46&amp;"*"), Afferenti!$F$1:'Afferenti'!$F$46, ""))</f>
        <v>0</v>
      </c>
    </row>
    <row r="218" spans="1:25" x14ac:dyDescent="0.2">
      <c r="A218" s="2" t="s">
        <v>1162</v>
      </c>
      <c r="B218" s="2" t="s">
        <v>1163</v>
      </c>
      <c r="C218" s="2" t="s">
        <v>1164</v>
      </c>
      <c r="D218" s="2" t="s">
        <v>1165</v>
      </c>
      <c r="E218" s="2" t="s">
        <v>8</v>
      </c>
      <c r="F218" s="2" t="s">
        <v>1166</v>
      </c>
      <c r="G218" s="2" t="s">
        <v>1167</v>
      </c>
      <c r="H218" s="2">
        <v>1</v>
      </c>
      <c r="I218" s="2" t="s">
        <v>1168</v>
      </c>
      <c r="J218" s="2" t="s">
        <v>11</v>
      </c>
      <c r="K218" s="2">
        <v>2019</v>
      </c>
      <c r="L218" s="2" t="s">
        <v>1169</v>
      </c>
      <c r="M218" s="2">
        <v>22</v>
      </c>
      <c r="N218" s="2">
        <v>3.3359999999999999</v>
      </c>
      <c r="O218" s="2" t="s">
        <v>13</v>
      </c>
      <c r="P218" s="2">
        <v>35.207000000000001</v>
      </c>
      <c r="Q218" s="2" t="s">
        <v>14</v>
      </c>
      <c r="R218" s="2">
        <v>20</v>
      </c>
      <c r="S218" s="2">
        <v>3.76</v>
      </c>
      <c r="T218" s="2" t="s">
        <v>13</v>
      </c>
      <c r="U218" s="2">
        <v>46.703000000000003</v>
      </c>
      <c r="V218" s="2" t="s">
        <v>14</v>
      </c>
      <c r="W218" s="5" t="str" cm="1">
        <f t="array" ref="W218">_xlfn.TEXTJOIN(", ",TRUE, IF(COUNTIF(G218,"*"&amp;Afferenti!$A$1:'Afferenti'!$A$46&amp;"*"), Afferenti!$A$1:'Afferenti'!$A$46, ""))</f>
        <v>COLTORTI</v>
      </c>
      <c r="X218" s="5" t="str" cm="1">
        <f t="array" ref="X218">_xlfn.TEXTJOIN(", ",TRUE, IF(COUNTIF(A218,"*"&amp;Afferenti!$A$1:'Afferenti'!$A$46&amp;"*"), Afferenti!$E$1:'Afferenti'!$E$46, ""))</f>
        <v>0</v>
      </c>
      <c r="Y218" s="5" t="str" cm="1">
        <f t="array" ref="Y218">_xlfn.TEXTJOIN(", ",TRUE, IF(COUNTIF(A218,"*"&amp;Afferenti!$A$1:'Afferenti'!$A$46&amp;"*"), Afferenti!$F$1:'Afferenti'!$F$46, ""))</f>
        <v>0</v>
      </c>
    </row>
    <row r="219" spans="1:25" x14ac:dyDescent="0.2">
      <c r="A219" s="2" t="s">
        <v>1162</v>
      </c>
      <c r="B219" s="2" t="s">
        <v>1163</v>
      </c>
      <c r="C219" s="2" t="s">
        <v>1164</v>
      </c>
      <c r="D219" s="2" t="s">
        <v>1165</v>
      </c>
      <c r="E219" s="2" t="s">
        <v>8</v>
      </c>
      <c r="F219" s="2" t="s">
        <v>1166</v>
      </c>
      <c r="G219" s="2" t="s">
        <v>1167</v>
      </c>
      <c r="H219" s="2">
        <v>1</v>
      </c>
      <c r="I219" s="2" t="s">
        <v>1170</v>
      </c>
      <c r="J219" s="2" t="s">
        <v>11</v>
      </c>
      <c r="K219" s="2">
        <v>2019</v>
      </c>
      <c r="L219" s="2" t="s">
        <v>1171</v>
      </c>
      <c r="M219" s="2">
        <v>11</v>
      </c>
      <c r="N219" s="2">
        <v>36.402999999999999</v>
      </c>
      <c r="O219" s="2" t="s">
        <v>14</v>
      </c>
      <c r="P219" s="2">
        <v>47.043999999999997</v>
      </c>
      <c r="Q219" s="2" t="s">
        <v>14</v>
      </c>
      <c r="R219" s="2">
        <v>11</v>
      </c>
      <c r="S219" s="2">
        <v>46.01</v>
      </c>
      <c r="T219" s="2" t="s">
        <v>14</v>
      </c>
      <c r="U219" s="2">
        <v>67.75</v>
      </c>
      <c r="V219" s="2" t="s">
        <v>26</v>
      </c>
      <c r="W219" s="5" t="str" cm="1">
        <f t="array" ref="W219">_xlfn.TEXTJOIN(", ",TRUE, IF(COUNTIF(G219,"*"&amp;Afferenti!$A$1:'Afferenti'!$A$46&amp;"*"), Afferenti!$A$1:'Afferenti'!$A$46, ""))</f>
        <v>COLTORTI</v>
      </c>
      <c r="X219" s="5" t="str" cm="1">
        <f t="array" ref="X219">_xlfn.TEXTJOIN(", ",TRUE, IF(COUNTIF(A219,"*"&amp;Afferenti!$A$1:'Afferenti'!$A$46&amp;"*"), Afferenti!$E$1:'Afferenti'!$E$46, ""))</f>
        <v>0</v>
      </c>
      <c r="Y219" s="5" t="str" cm="1">
        <f t="array" ref="Y219">_xlfn.TEXTJOIN(", ",TRUE, IF(COUNTIF(A219,"*"&amp;Afferenti!$A$1:'Afferenti'!$A$46&amp;"*"), Afferenti!$F$1:'Afferenti'!$F$46, ""))</f>
        <v>0</v>
      </c>
    </row>
    <row r="220" spans="1:25" x14ac:dyDescent="0.2">
      <c r="A220" s="2" t="s">
        <v>1162</v>
      </c>
      <c r="B220" s="2" t="s">
        <v>1163</v>
      </c>
      <c r="C220" s="2" t="s">
        <v>1164</v>
      </c>
      <c r="D220" s="2" t="s">
        <v>1165</v>
      </c>
      <c r="E220" s="2" t="s">
        <v>8</v>
      </c>
      <c r="F220" s="2" t="s">
        <v>1166</v>
      </c>
      <c r="G220" s="2" t="s">
        <v>1167</v>
      </c>
      <c r="H220" s="2">
        <v>1</v>
      </c>
      <c r="I220" s="2" t="s">
        <v>1172</v>
      </c>
      <c r="J220" s="2" t="s">
        <v>11</v>
      </c>
      <c r="K220" s="2">
        <v>2015</v>
      </c>
      <c r="L220" s="2" t="s">
        <v>60</v>
      </c>
      <c r="M220" s="2">
        <v>7</v>
      </c>
      <c r="N220" s="2">
        <v>70.69</v>
      </c>
      <c r="O220" s="2" t="s">
        <v>26</v>
      </c>
      <c r="P220" s="2">
        <v>35.668999999999997</v>
      </c>
      <c r="Q220" s="2" t="s">
        <v>14</v>
      </c>
      <c r="R220" s="2">
        <v>7</v>
      </c>
      <c r="S220" s="2">
        <v>77.03</v>
      </c>
      <c r="T220" s="2" t="s">
        <v>33</v>
      </c>
      <c r="U220" s="2">
        <v>36.140999999999998</v>
      </c>
      <c r="V220" s="2" t="s">
        <v>14</v>
      </c>
      <c r="W220" s="5" t="str" cm="1">
        <f t="array" ref="W220">_xlfn.TEXTJOIN(", ",TRUE, IF(COUNTIF(G220,"*"&amp;Afferenti!$A$1:'Afferenti'!$A$46&amp;"*"), Afferenti!$A$1:'Afferenti'!$A$46, ""))</f>
        <v>COLTORTI</v>
      </c>
      <c r="X220" s="5" t="str" cm="1">
        <f t="array" ref="X220">_xlfn.TEXTJOIN(", ",TRUE, IF(COUNTIF(A220,"*"&amp;Afferenti!$A$1:'Afferenti'!$A$46&amp;"*"), Afferenti!$E$1:'Afferenti'!$E$46, ""))</f>
        <v>0</v>
      </c>
      <c r="Y220" s="5" t="str" cm="1">
        <f t="array" ref="Y220">_xlfn.TEXTJOIN(", ",TRUE, IF(COUNTIF(A220,"*"&amp;Afferenti!$A$1:'Afferenti'!$A$46&amp;"*"), Afferenti!$F$1:'Afferenti'!$F$46, ""))</f>
        <v>0</v>
      </c>
    </row>
    <row r="221" spans="1:25" x14ac:dyDescent="0.2">
      <c r="A221" s="2" t="s">
        <v>1162</v>
      </c>
      <c r="B221" s="2" t="s">
        <v>1163</v>
      </c>
      <c r="C221" s="2" t="s">
        <v>1164</v>
      </c>
      <c r="D221" s="2" t="s">
        <v>1165</v>
      </c>
      <c r="E221" s="2" t="s">
        <v>8</v>
      </c>
      <c r="F221" s="2" t="s">
        <v>1166</v>
      </c>
      <c r="G221" s="2" t="s">
        <v>1167</v>
      </c>
      <c r="H221" s="2">
        <v>1</v>
      </c>
      <c r="I221" s="2" t="s">
        <v>1173</v>
      </c>
      <c r="J221" s="2" t="s">
        <v>11</v>
      </c>
      <c r="K221" s="2">
        <v>2019</v>
      </c>
      <c r="L221" s="2" t="s">
        <v>1174</v>
      </c>
      <c r="M221" s="2">
        <v>19</v>
      </c>
      <c r="N221" s="2">
        <v>17.475000000000001</v>
      </c>
      <c r="O221" s="2" t="s">
        <v>13</v>
      </c>
      <c r="P221" s="2">
        <v>20.242999999999999</v>
      </c>
      <c r="Q221" s="2" t="s">
        <v>13</v>
      </c>
      <c r="R221" s="2">
        <v>16</v>
      </c>
      <c r="S221" s="2">
        <v>28.04</v>
      </c>
      <c r="T221" s="2" t="s">
        <v>14</v>
      </c>
      <c r="U221" s="2">
        <v>26.25</v>
      </c>
      <c r="V221" s="2" t="s">
        <v>14</v>
      </c>
      <c r="W221" s="5" t="str" cm="1">
        <f t="array" ref="W221">_xlfn.TEXTJOIN(", ",TRUE, IF(COUNTIF(G221,"*"&amp;Afferenti!$A$1:'Afferenti'!$A$46&amp;"*"), Afferenti!$A$1:'Afferenti'!$A$46, ""))</f>
        <v>COLTORTI</v>
      </c>
      <c r="X221" s="5" t="str" cm="1">
        <f t="array" ref="X221">_xlfn.TEXTJOIN(", ",TRUE, IF(COUNTIF(A221,"*"&amp;Afferenti!$A$1:'Afferenti'!$A$46&amp;"*"), Afferenti!$E$1:'Afferenti'!$E$46, ""))</f>
        <v>0</v>
      </c>
      <c r="Y221" s="5" t="str" cm="1">
        <f t="array" ref="Y221">_xlfn.TEXTJOIN(", ",TRUE, IF(COUNTIF(A221,"*"&amp;Afferenti!$A$1:'Afferenti'!$A$46&amp;"*"), Afferenti!$F$1:'Afferenti'!$F$46, ""))</f>
        <v>0</v>
      </c>
    </row>
    <row r="222" spans="1:25" x14ac:dyDescent="0.2">
      <c r="A222" s="2" t="s">
        <v>1162</v>
      </c>
      <c r="B222" s="2" t="s">
        <v>1163</v>
      </c>
      <c r="C222" s="2" t="s">
        <v>1164</v>
      </c>
      <c r="D222" s="2" t="s">
        <v>1165</v>
      </c>
      <c r="E222" s="2" t="s">
        <v>8</v>
      </c>
      <c r="F222" s="2" t="s">
        <v>1166</v>
      </c>
      <c r="G222" s="2" t="s">
        <v>1175</v>
      </c>
      <c r="H222" s="2">
        <v>2</v>
      </c>
      <c r="I222" s="2" t="s">
        <v>1176</v>
      </c>
      <c r="J222" s="2" t="s">
        <v>92</v>
      </c>
      <c r="K222" s="2">
        <v>2017</v>
      </c>
      <c r="W222" s="5" t="str" cm="1">
        <f t="array" ref="W222">_xlfn.TEXTJOIN(", ",TRUE, IF(COUNTIF(G222,"*"&amp;Afferenti!$A$1:'Afferenti'!$A$46&amp;"*"), Afferenti!$A$1:'Afferenti'!$A$46, ""))</f>
        <v>COLTORTI</v>
      </c>
      <c r="X222" s="5" t="str" cm="1">
        <f t="array" ref="X222">_xlfn.TEXTJOIN(", ",TRUE, IF(COUNTIF(A222,"*"&amp;Afferenti!$A$1:'Afferenti'!$A$46&amp;"*"), Afferenti!$E$1:'Afferenti'!$E$46, ""))</f>
        <v>0</v>
      </c>
      <c r="Y222" s="5" t="str" cm="1">
        <f t="array" ref="Y222">_xlfn.TEXTJOIN(", ",TRUE, IF(COUNTIF(A222,"*"&amp;Afferenti!$A$1:'Afferenti'!$A$46&amp;"*"), Afferenti!$F$1:'Afferenti'!$F$46, ""))</f>
        <v>0</v>
      </c>
    </row>
    <row r="223" spans="1:25" x14ac:dyDescent="0.2">
      <c r="A223" s="2" t="s">
        <v>1162</v>
      </c>
      <c r="B223" s="2" t="s">
        <v>1163</v>
      </c>
      <c r="C223" s="2" t="s">
        <v>1164</v>
      </c>
      <c r="D223" s="2" t="s">
        <v>1165</v>
      </c>
      <c r="E223" s="2" t="s">
        <v>8</v>
      </c>
      <c r="F223" s="2" t="s">
        <v>1166</v>
      </c>
      <c r="G223" s="2" t="s">
        <v>1177</v>
      </c>
      <c r="H223" s="2">
        <v>2</v>
      </c>
      <c r="I223" s="2" t="s">
        <v>1178</v>
      </c>
      <c r="J223" s="2" t="s">
        <v>11</v>
      </c>
      <c r="K223" s="2">
        <v>2019</v>
      </c>
      <c r="L223" s="2" t="s">
        <v>711</v>
      </c>
      <c r="M223" s="2">
        <v>4</v>
      </c>
      <c r="N223" s="2">
        <v>63.432000000000002</v>
      </c>
      <c r="O223" s="2" t="s">
        <v>26</v>
      </c>
      <c r="P223" s="2">
        <v>10.236000000000001</v>
      </c>
      <c r="Q223" s="2" t="s">
        <v>13</v>
      </c>
      <c r="R223" s="2">
        <v>4</v>
      </c>
      <c r="S223" s="2">
        <v>73.59</v>
      </c>
      <c r="T223" s="2" t="s">
        <v>26</v>
      </c>
      <c r="U223" s="2">
        <v>13.75</v>
      </c>
      <c r="V223" s="2" t="s">
        <v>13</v>
      </c>
      <c r="W223" s="5" t="str" cm="1">
        <f t="array" ref="W223">_xlfn.TEXTJOIN(", ",TRUE, IF(COUNTIF(G223,"*"&amp;Afferenti!$A$1:'Afferenti'!$A$46&amp;"*"), Afferenti!$A$1:'Afferenti'!$A$46, ""))</f>
        <v>COLTORTI</v>
      </c>
      <c r="X223" s="5" t="str" cm="1">
        <f t="array" ref="X223">_xlfn.TEXTJOIN(", ",TRUE, IF(COUNTIF(A223,"*"&amp;Afferenti!$A$1:'Afferenti'!$A$46&amp;"*"), Afferenti!$E$1:'Afferenti'!$E$46, ""))</f>
        <v>0</v>
      </c>
      <c r="Y223" s="5" t="str" cm="1">
        <f t="array" ref="Y223">_xlfn.TEXTJOIN(", ",TRUE, IF(COUNTIF(A223,"*"&amp;Afferenti!$A$1:'Afferenti'!$A$46&amp;"*"), Afferenti!$F$1:'Afferenti'!$F$46, ""))</f>
        <v>0</v>
      </c>
    </row>
    <row r="224" spans="1:25" x14ac:dyDescent="0.2">
      <c r="A224" s="2" t="s">
        <v>1162</v>
      </c>
      <c r="B224" s="2" t="s">
        <v>1163</v>
      </c>
      <c r="C224" s="2" t="s">
        <v>1164</v>
      </c>
      <c r="D224" s="2" t="s">
        <v>1165</v>
      </c>
      <c r="E224" s="2" t="s">
        <v>8</v>
      </c>
      <c r="F224" s="2" t="s">
        <v>1166</v>
      </c>
      <c r="G224" s="2" t="s">
        <v>1179</v>
      </c>
      <c r="H224" s="2">
        <v>2</v>
      </c>
      <c r="I224" s="2" t="s">
        <v>1180</v>
      </c>
      <c r="J224" s="2" t="s">
        <v>11</v>
      </c>
      <c r="K224" s="2">
        <v>2015</v>
      </c>
      <c r="L224" s="2" t="s">
        <v>1181</v>
      </c>
      <c r="M224" s="2">
        <v>57</v>
      </c>
      <c r="N224" s="2">
        <v>15.840999999999999</v>
      </c>
      <c r="O224" s="2" t="s">
        <v>13</v>
      </c>
      <c r="P224" s="2">
        <v>14.018000000000001</v>
      </c>
      <c r="Q224" s="2" t="s">
        <v>13</v>
      </c>
      <c r="R224" s="2">
        <v>51</v>
      </c>
      <c r="S224" s="2">
        <v>11.87</v>
      </c>
      <c r="T224" s="2" t="s">
        <v>13</v>
      </c>
      <c r="U224" s="2">
        <v>16.667000000000002</v>
      </c>
      <c r="V224" s="2" t="s">
        <v>13</v>
      </c>
      <c r="W224" s="5" t="str" cm="1">
        <f t="array" ref="W224">_xlfn.TEXTJOIN(", ",TRUE, IF(COUNTIF(G224,"*"&amp;Afferenti!$A$1:'Afferenti'!$A$46&amp;"*"), Afferenti!$A$1:'Afferenti'!$A$46, ""))</f>
        <v>COLTORTI</v>
      </c>
      <c r="X224" s="5" t="str" cm="1">
        <f t="array" ref="X224">_xlfn.TEXTJOIN(", ",TRUE, IF(COUNTIF(A224,"*"&amp;Afferenti!$A$1:'Afferenti'!$A$46&amp;"*"), Afferenti!$E$1:'Afferenti'!$E$46, ""))</f>
        <v>0</v>
      </c>
      <c r="Y224" s="5" t="str" cm="1">
        <f t="array" ref="Y224">_xlfn.TEXTJOIN(", ",TRUE, IF(COUNTIF(A224,"*"&amp;Afferenti!$A$1:'Afferenti'!$A$46&amp;"*"), Afferenti!$F$1:'Afferenti'!$F$46, ""))</f>
        <v>0</v>
      </c>
    </row>
    <row r="225" spans="1:25" x14ac:dyDescent="0.2">
      <c r="A225" s="2" t="s">
        <v>1162</v>
      </c>
      <c r="B225" s="2" t="s">
        <v>1163</v>
      </c>
      <c r="C225" s="2" t="s">
        <v>1164</v>
      </c>
      <c r="D225" s="2" t="s">
        <v>1165</v>
      </c>
      <c r="E225" s="2" t="s">
        <v>8</v>
      </c>
      <c r="F225" s="2" t="s">
        <v>1166</v>
      </c>
      <c r="G225" s="2" t="s">
        <v>1182</v>
      </c>
      <c r="H225" s="2">
        <v>2</v>
      </c>
      <c r="I225" s="2" t="s">
        <v>1183</v>
      </c>
      <c r="J225" s="2" t="s">
        <v>11</v>
      </c>
      <c r="K225" s="2">
        <v>2015</v>
      </c>
      <c r="L225" s="2" t="s">
        <v>1184</v>
      </c>
      <c r="M225" s="2">
        <v>203</v>
      </c>
      <c r="N225" s="2">
        <v>2.63</v>
      </c>
      <c r="O225" s="2" t="s">
        <v>13</v>
      </c>
      <c r="P225" s="2">
        <v>4.3159999999999998</v>
      </c>
      <c r="Q225" s="2" t="s">
        <v>13</v>
      </c>
      <c r="R225" s="2">
        <v>196</v>
      </c>
      <c r="S225" s="2">
        <v>2.0699999999999998</v>
      </c>
      <c r="T225" s="2" t="s">
        <v>13</v>
      </c>
      <c r="U225" s="2">
        <v>2.3809999999999998</v>
      </c>
      <c r="V225" s="2" t="s">
        <v>13</v>
      </c>
      <c r="W225" s="5" t="str" cm="1">
        <f t="array" ref="W225">_xlfn.TEXTJOIN(", ",TRUE, IF(COUNTIF(G225,"*"&amp;Afferenti!$A$1:'Afferenti'!$A$46&amp;"*"), Afferenti!$A$1:'Afferenti'!$A$46, ""))</f>
        <v>COLTORTI</v>
      </c>
      <c r="X225" s="5" t="str" cm="1">
        <f t="array" ref="X225">_xlfn.TEXTJOIN(", ",TRUE, IF(COUNTIF(A225,"*"&amp;Afferenti!$A$1:'Afferenti'!$A$46&amp;"*"), Afferenti!$E$1:'Afferenti'!$E$46, ""))</f>
        <v>0</v>
      </c>
      <c r="Y225" s="5" t="str" cm="1">
        <f t="array" ref="Y225">_xlfn.TEXTJOIN(", ",TRUE, IF(COUNTIF(A225,"*"&amp;Afferenti!$A$1:'Afferenti'!$A$46&amp;"*"), Afferenti!$F$1:'Afferenti'!$F$46, ""))</f>
        <v>0</v>
      </c>
    </row>
    <row r="226" spans="1:25" x14ac:dyDescent="0.2">
      <c r="A226" s="2" t="s">
        <v>1162</v>
      </c>
      <c r="B226" s="2" t="s">
        <v>1163</v>
      </c>
      <c r="C226" s="2" t="s">
        <v>1164</v>
      </c>
      <c r="D226" s="2" t="s">
        <v>1165</v>
      </c>
      <c r="E226" s="2" t="s">
        <v>8</v>
      </c>
      <c r="F226" s="2" t="s">
        <v>1166</v>
      </c>
      <c r="G226" s="2" t="s">
        <v>1185</v>
      </c>
      <c r="H226" s="2">
        <v>2</v>
      </c>
      <c r="I226" s="2" t="s">
        <v>1186</v>
      </c>
      <c r="J226" s="2" t="s">
        <v>291</v>
      </c>
      <c r="K226" s="2">
        <v>2015</v>
      </c>
      <c r="L226" s="2" t="s">
        <v>1091</v>
      </c>
      <c r="M226" s="2">
        <v>21</v>
      </c>
      <c r="N226" s="2">
        <v>9.2129999999999992</v>
      </c>
      <c r="O226" s="2" t="s">
        <v>13</v>
      </c>
      <c r="P226" s="2">
        <v>75.983999999999995</v>
      </c>
      <c r="Q226" s="2" t="s">
        <v>33</v>
      </c>
      <c r="R226" s="2">
        <v>16</v>
      </c>
      <c r="S226" s="2">
        <v>51.55</v>
      </c>
      <c r="T226" s="2" t="s">
        <v>26</v>
      </c>
      <c r="U226" s="2">
        <v>92.856999999999999</v>
      </c>
      <c r="V226" s="2" t="s">
        <v>33</v>
      </c>
      <c r="W226" s="5" t="str" cm="1">
        <f t="array" ref="W226">_xlfn.TEXTJOIN(", ",TRUE, IF(COUNTIF(G226,"*"&amp;Afferenti!$A$1:'Afferenti'!$A$46&amp;"*"), Afferenti!$A$1:'Afferenti'!$A$46, ""))</f>
        <v>COLTORTI, FANTOZZI</v>
      </c>
      <c r="X226" s="5" t="str" cm="1">
        <f t="array" ref="X226">_xlfn.TEXTJOIN(", ",TRUE, IF(COUNTIF(A226,"*"&amp;Afferenti!$A$1:'Afferenti'!$A$46&amp;"*"), Afferenti!$E$1:'Afferenti'!$E$46, ""))</f>
        <v>0</v>
      </c>
      <c r="Y226" s="5" t="str" cm="1">
        <f t="array" ref="Y226">_xlfn.TEXTJOIN(", ",TRUE, IF(COUNTIF(A226,"*"&amp;Afferenti!$A$1:'Afferenti'!$A$46&amp;"*"), Afferenti!$F$1:'Afferenti'!$F$46, ""))</f>
        <v>0</v>
      </c>
    </row>
    <row r="227" spans="1:25" x14ac:dyDescent="0.2">
      <c r="A227" s="2" t="s">
        <v>1162</v>
      </c>
      <c r="B227" s="2" t="s">
        <v>1163</v>
      </c>
      <c r="C227" s="2" t="s">
        <v>1164</v>
      </c>
      <c r="D227" s="2" t="s">
        <v>1165</v>
      </c>
      <c r="E227" s="2" t="s">
        <v>8</v>
      </c>
      <c r="F227" s="2" t="s">
        <v>1166</v>
      </c>
      <c r="G227" s="2" t="s">
        <v>1187</v>
      </c>
      <c r="H227" s="2">
        <v>3</v>
      </c>
      <c r="I227" s="2" t="s">
        <v>1188</v>
      </c>
      <c r="J227" s="2" t="s">
        <v>92</v>
      </c>
      <c r="K227" s="2">
        <v>2017</v>
      </c>
      <c r="M227" s="2">
        <v>1</v>
      </c>
      <c r="N227" s="2">
        <v>68.353999999999999</v>
      </c>
      <c r="O227" s="2" t="s">
        <v>26</v>
      </c>
      <c r="R227" s="2">
        <v>0</v>
      </c>
      <c r="S227" s="2">
        <v>100</v>
      </c>
      <c r="T227" s="2" t="s">
        <v>33</v>
      </c>
      <c r="W227" s="5" t="str" cm="1">
        <f t="array" ref="W227">_xlfn.TEXTJOIN(", ",TRUE, IF(COUNTIF(G227,"*"&amp;Afferenti!$A$1:'Afferenti'!$A$46&amp;"*"), Afferenti!$A$1:'Afferenti'!$A$46, ""))</f>
        <v>COLTORTI, FANTOZZI</v>
      </c>
      <c r="X227" s="5" t="str" cm="1">
        <f t="array" ref="X227">_xlfn.TEXTJOIN(", ",TRUE, IF(COUNTIF(A227,"*"&amp;Afferenti!$A$1:'Afferenti'!$A$46&amp;"*"), Afferenti!$E$1:'Afferenti'!$E$46, ""))</f>
        <v>0</v>
      </c>
      <c r="Y227" s="5" t="str" cm="1">
        <f t="array" ref="Y227">_xlfn.TEXTJOIN(", ",TRUE, IF(COUNTIF(A227,"*"&amp;Afferenti!$A$1:'Afferenti'!$A$46&amp;"*"), Afferenti!$F$1:'Afferenti'!$F$46, ""))</f>
        <v>0</v>
      </c>
    </row>
    <row r="228" spans="1:25" x14ac:dyDescent="0.2">
      <c r="A228" s="2" t="s">
        <v>1162</v>
      </c>
      <c r="B228" s="2" t="s">
        <v>1163</v>
      </c>
      <c r="C228" s="2" t="s">
        <v>1164</v>
      </c>
      <c r="D228" s="2" t="s">
        <v>1165</v>
      </c>
      <c r="E228" s="2" t="s">
        <v>8</v>
      </c>
      <c r="F228" s="2" t="s">
        <v>1166</v>
      </c>
      <c r="G228" s="2" t="s">
        <v>1135</v>
      </c>
      <c r="H228" s="2">
        <v>4</v>
      </c>
      <c r="I228" s="2" t="s">
        <v>1136</v>
      </c>
      <c r="J228" s="2" t="s">
        <v>109</v>
      </c>
      <c r="K228" s="2">
        <v>2015</v>
      </c>
      <c r="L228" s="2" t="s">
        <v>303</v>
      </c>
      <c r="M228" s="2">
        <v>1</v>
      </c>
      <c r="N228" s="2">
        <v>88.897999999999996</v>
      </c>
      <c r="O228" s="2" t="s">
        <v>33</v>
      </c>
      <c r="P228" s="2">
        <v>92.387</v>
      </c>
      <c r="Q228" s="2" t="s">
        <v>33</v>
      </c>
      <c r="R228" s="2">
        <v>1</v>
      </c>
      <c r="S228" s="2">
        <v>97.12</v>
      </c>
      <c r="T228" s="2" t="s">
        <v>33</v>
      </c>
      <c r="W228" s="5" t="str" cm="1">
        <f t="array" ref="W228">_xlfn.TEXTJOIN(", ",TRUE, IF(COUNTIF(G228,"*"&amp;Afferenti!$A$1:'Afferenti'!$A$46&amp;"*"), Afferenti!$A$1:'Afferenti'!$A$46, ""))</f>
        <v>COLTORTI, SALVINI</v>
      </c>
      <c r="X228" s="5" t="str" cm="1">
        <f t="array" ref="X228">_xlfn.TEXTJOIN(", ",TRUE, IF(COUNTIF(A228,"*"&amp;Afferenti!$A$1:'Afferenti'!$A$46&amp;"*"), Afferenti!$E$1:'Afferenti'!$E$46, ""))</f>
        <v>0</v>
      </c>
      <c r="Y228" s="5" t="str" cm="1">
        <f t="array" ref="Y228">_xlfn.TEXTJOIN(", ",TRUE, IF(COUNTIF(A228,"*"&amp;Afferenti!$A$1:'Afferenti'!$A$46&amp;"*"), Afferenti!$F$1:'Afferenti'!$F$46, ""))</f>
        <v>0</v>
      </c>
    </row>
    <row r="229" spans="1:25" x14ac:dyDescent="0.2">
      <c r="A229" s="2" t="s">
        <v>1162</v>
      </c>
      <c r="B229" s="2" t="s">
        <v>1163</v>
      </c>
      <c r="C229" s="2" t="s">
        <v>1164</v>
      </c>
      <c r="D229" s="2" t="s">
        <v>1165</v>
      </c>
      <c r="E229" s="2" t="s">
        <v>8</v>
      </c>
      <c r="F229" s="2" t="s">
        <v>1166</v>
      </c>
      <c r="G229" s="2" t="s">
        <v>1189</v>
      </c>
      <c r="H229" s="2">
        <v>4</v>
      </c>
      <c r="I229" s="2" t="s">
        <v>1190</v>
      </c>
      <c r="J229" s="2" t="s">
        <v>92</v>
      </c>
      <c r="K229" s="2">
        <v>2015</v>
      </c>
      <c r="M229" s="2">
        <v>10</v>
      </c>
      <c r="N229" s="2">
        <v>15.19</v>
      </c>
      <c r="O229" s="2" t="s">
        <v>13</v>
      </c>
      <c r="W229" s="5" t="str" cm="1">
        <f t="array" ref="W229">_xlfn.TEXTJOIN(", ",TRUE, IF(COUNTIF(G229,"*"&amp;Afferenti!$A$1:'Afferenti'!$A$46&amp;"*"), Afferenti!$A$1:'Afferenti'!$A$46, ""))</f>
        <v>COLTORTI, FANTOZZI</v>
      </c>
      <c r="X229" s="5" t="str" cm="1">
        <f t="array" ref="X229">_xlfn.TEXTJOIN(", ",TRUE, IF(COUNTIF(A229,"*"&amp;Afferenti!$A$1:'Afferenti'!$A$46&amp;"*"), Afferenti!$E$1:'Afferenti'!$E$46, ""))</f>
        <v>0</v>
      </c>
      <c r="Y229" s="5" t="str" cm="1">
        <f t="array" ref="Y229">_xlfn.TEXTJOIN(", ",TRUE, IF(COUNTIF(A229,"*"&amp;Afferenti!$A$1:'Afferenti'!$A$46&amp;"*"), Afferenti!$F$1:'Afferenti'!$F$46, ""))</f>
        <v>0</v>
      </c>
    </row>
    <row r="230" spans="1:25" x14ac:dyDescent="0.2">
      <c r="A230" s="2" t="s">
        <v>278</v>
      </c>
      <c r="B230" s="2" t="s">
        <v>194</v>
      </c>
      <c r="C230" s="2" t="s">
        <v>279</v>
      </c>
      <c r="E230" s="2" t="s">
        <v>280</v>
      </c>
      <c r="F230" s="2" t="s">
        <v>281</v>
      </c>
      <c r="G230" s="2" t="s">
        <v>282</v>
      </c>
      <c r="H230" s="2">
        <v>1</v>
      </c>
      <c r="I230" s="2" t="s">
        <v>283</v>
      </c>
      <c r="J230" s="2" t="s">
        <v>11</v>
      </c>
      <c r="K230" s="2">
        <v>2016</v>
      </c>
      <c r="L230" s="2" t="s">
        <v>284</v>
      </c>
      <c r="M230" s="2">
        <v>77</v>
      </c>
      <c r="N230" s="2">
        <v>3.5779999999999998</v>
      </c>
      <c r="O230" s="2" t="s">
        <v>13</v>
      </c>
      <c r="P230" s="2">
        <v>33.673999999999999</v>
      </c>
      <c r="Q230" s="2" t="s">
        <v>14</v>
      </c>
      <c r="R230" s="2">
        <v>69</v>
      </c>
      <c r="S230" s="2">
        <v>3.42</v>
      </c>
      <c r="T230" s="2" t="s">
        <v>13</v>
      </c>
      <c r="U230" s="2">
        <v>66.326530000000005</v>
      </c>
      <c r="V230" s="2" t="s">
        <v>26</v>
      </c>
      <c r="W230" s="5" t="str" cm="1">
        <f t="array" ref="W230">_xlfn.TEXTJOIN(", ",TRUE, IF(COUNTIF(G230,"*"&amp;Afferenti!$A$1:'Afferenti'!$A$46&amp;"*"), Afferenti!$A$1:'Afferenti'!$A$46, ""))</f>
        <v>CONTI</v>
      </c>
      <c r="X230" s="5" t="str" cm="1">
        <f t="array" ref="X230">_xlfn.TEXTJOIN(", ",TRUE, IF(COUNTIF(A230,"*"&amp;Afferenti!$A$1:'Afferenti'!$A$46&amp;"*"), Afferenti!$E$1:'Afferenti'!$E$46, ""))</f>
        <v>1</v>
      </c>
      <c r="Y230" s="5" t="str" cm="1">
        <f t="array" ref="Y230">_xlfn.TEXTJOIN(", ",TRUE, IF(COUNTIF(A230,"*"&amp;Afferenti!$A$1:'Afferenti'!$A$46&amp;"*"), Afferenti!$F$1:'Afferenti'!$F$46, ""))</f>
        <v>0</v>
      </c>
    </row>
    <row r="231" spans="1:25" x14ac:dyDescent="0.2">
      <c r="A231" s="2" t="s">
        <v>278</v>
      </c>
      <c r="B231" s="2" t="s">
        <v>194</v>
      </c>
      <c r="C231" s="2" t="s">
        <v>279</v>
      </c>
      <c r="E231" s="2" t="s">
        <v>280</v>
      </c>
      <c r="F231" s="2" t="s">
        <v>281</v>
      </c>
      <c r="G231" s="2" t="s">
        <v>285</v>
      </c>
      <c r="H231" s="2">
        <v>3</v>
      </c>
      <c r="I231" s="2" t="s">
        <v>286</v>
      </c>
      <c r="J231" s="2" t="s">
        <v>11</v>
      </c>
      <c r="K231" s="2">
        <v>2019</v>
      </c>
      <c r="L231" s="2" t="s">
        <v>287</v>
      </c>
      <c r="M231" s="2">
        <v>3</v>
      </c>
      <c r="N231" s="2">
        <v>7.4249999999999998</v>
      </c>
      <c r="O231" s="2" t="s">
        <v>13</v>
      </c>
      <c r="R231" s="2">
        <v>3</v>
      </c>
      <c r="S231" s="2">
        <v>67.31</v>
      </c>
      <c r="T231" s="2" t="s">
        <v>26</v>
      </c>
      <c r="W231" s="5" t="str" cm="1">
        <f t="array" ref="W231">_xlfn.TEXTJOIN(", ",TRUE, IF(COUNTIF(G231,"*"&amp;Afferenti!$A$1:'Afferenti'!$A$46&amp;"*"), Afferenti!$A$1:'Afferenti'!$A$46, ""))</f>
        <v>CONTI, CORNAMUSINI</v>
      </c>
      <c r="X231" s="5" t="str" cm="1">
        <f t="array" ref="X231">_xlfn.TEXTJOIN(", ",TRUE, IF(COUNTIF(A231,"*"&amp;Afferenti!$A$1:'Afferenti'!$A$46&amp;"*"), Afferenti!$E$1:'Afferenti'!$E$46, ""))</f>
        <v>1</v>
      </c>
      <c r="Y231" s="5" t="str" cm="1">
        <f t="array" ref="Y231">_xlfn.TEXTJOIN(", ",TRUE, IF(COUNTIF(A231,"*"&amp;Afferenti!$A$1:'Afferenti'!$A$46&amp;"*"), Afferenti!$F$1:'Afferenti'!$F$46, ""))</f>
        <v>0</v>
      </c>
    </row>
    <row r="232" spans="1:25" x14ac:dyDescent="0.2">
      <c r="A232" s="2" t="s">
        <v>278</v>
      </c>
      <c r="B232" s="2" t="s">
        <v>194</v>
      </c>
      <c r="C232" s="2" t="s">
        <v>279</v>
      </c>
      <c r="E232" s="2" t="s">
        <v>280</v>
      </c>
      <c r="F232" s="2" t="s">
        <v>281</v>
      </c>
      <c r="G232" s="2" t="s">
        <v>285</v>
      </c>
      <c r="H232" s="2">
        <v>3</v>
      </c>
      <c r="I232" s="2" t="s">
        <v>288</v>
      </c>
      <c r="J232" s="2" t="s">
        <v>99</v>
      </c>
      <c r="K232" s="2">
        <v>2018</v>
      </c>
      <c r="W232" s="5" t="str" cm="1">
        <f t="array" ref="W232">_xlfn.TEXTJOIN(", ",TRUE, IF(COUNTIF(G232,"*"&amp;Afferenti!$A$1:'Afferenti'!$A$46&amp;"*"), Afferenti!$A$1:'Afferenti'!$A$46, ""))</f>
        <v>CONTI, CORNAMUSINI</v>
      </c>
      <c r="X232" s="5" t="str" cm="1">
        <f t="array" ref="X232">_xlfn.TEXTJOIN(", ",TRUE, IF(COUNTIF(A232,"*"&amp;Afferenti!$A$1:'Afferenti'!$A$46&amp;"*"), Afferenti!$E$1:'Afferenti'!$E$46, ""))</f>
        <v>1</v>
      </c>
      <c r="Y232" s="5" t="str" cm="1">
        <f t="array" ref="Y232">_xlfn.TEXTJOIN(", ",TRUE, IF(COUNTIF(A232,"*"&amp;Afferenti!$A$1:'Afferenti'!$A$46&amp;"*"), Afferenti!$F$1:'Afferenti'!$F$46, ""))</f>
        <v>0</v>
      </c>
    </row>
    <row r="233" spans="1:25" x14ac:dyDescent="0.2">
      <c r="A233" s="2" t="s">
        <v>278</v>
      </c>
      <c r="B233" s="2" t="s">
        <v>194</v>
      </c>
      <c r="C233" s="2" t="s">
        <v>279</v>
      </c>
      <c r="E233" s="2" t="s">
        <v>280</v>
      </c>
      <c r="F233" s="2" t="s">
        <v>281</v>
      </c>
      <c r="G233" s="2" t="s">
        <v>285</v>
      </c>
      <c r="H233" s="2">
        <v>3</v>
      </c>
      <c r="I233" s="2" t="s">
        <v>289</v>
      </c>
      <c r="J233" s="2" t="s">
        <v>99</v>
      </c>
      <c r="K233" s="2">
        <v>2019</v>
      </c>
      <c r="W233" s="5" t="str" cm="1">
        <f t="array" ref="W233">_xlfn.TEXTJOIN(", ",TRUE, IF(COUNTIF(G233,"*"&amp;Afferenti!$A$1:'Afferenti'!$A$46&amp;"*"), Afferenti!$A$1:'Afferenti'!$A$46, ""))</f>
        <v>CONTI, CORNAMUSINI</v>
      </c>
      <c r="X233" s="5" t="str" cm="1">
        <f t="array" ref="X233">_xlfn.TEXTJOIN(", ",TRUE, IF(COUNTIF(A233,"*"&amp;Afferenti!$A$1:'Afferenti'!$A$46&amp;"*"), Afferenti!$E$1:'Afferenti'!$E$46, ""))</f>
        <v>1</v>
      </c>
      <c r="Y233" s="5" t="str" cm="1">
        <f t="array" ref="Y233">_xlfn.TEXTJOIN(", ",TRUE, IF(COUNTIF(A233,"*"&amp;Afferenti!$A$1:'Afferenti'!$A$46&amp;"*"), Afferenti!$F$1:'Afferenti'!$F$46, ""))</f>
        <v>0</v>
      </c>
    </row>
    <row r="234" spans="1:25" x14ac:dyDescent="0.2">
      <c r="A234" s="2" t="s">
        <v>278</v>
      </c>
      <c r="B234" s="2" t="s">
        <v>194</v>
      </c>
      <c r="C234" s="2" t="s">
        <v>279</v>
      </c>
      <c r="E234" s="2" t="s">
        <v>280</v>
      </c>
      <c r="F234" s="2" t="s">
        <v>281</v>
      </c>
      <c r="G234" s="2" t="s">
        <v>285</v>
      </c>
      <c r="H234" s="2">
        <v>3</v>
      </c>
      <c r="I234" s="2" t="s">
        <v>290</v>
      </c>
      <c r="J234" s="2" t="s">
        <v>291</v>
      </c>
      <c r="K234" s="2">
        <v>2019</v>
      </c>
      <c r="W234" s="5" t="str" cm="1">
        <f t="array" ref="W234">_xlfn.TEXTJOIN(", ",TRUE, IF(COUNTIF(G234,"*"&amp;Afferenti!$A$1:'Afferenti'!$A$46&amp;"*"), Afferenti!$A$1:'Afferenti'!$A$46, ""))</f>
        <v>CONTI, CORNAMUSINI</v>
      </c>
      <c r="X234" s="5" t="str" cm="1">
        <f t="array" ref="X234">_xlfn.TEXTJOIN(", ",TRUE, IF(COUNTIF(A234,"*"&amp;Afferenti!$A$1:'Afferenti'!$A$46&amp;"*"), Afferenti!$E$1:'Afferenti'!$E$46, ""))</f>
        <v>1</v>
      </c>
      <c r="Y234" s="5" t="str" cm="1">
        <f t="array" ref="Y234">_xlfn.TEXTJOIN(", ",TRUE, IF(COUNTIF(A234,"*"&amp;Afferenti!$A$1:'Afferenti'!$A$46&amp;"*"), Afferenti!$F$1:'Afferenti'!$F$46, ""))</f>
        <v>0</v>
      </c>
    </row>
    <row r="235" spans="1:25" x14ac:dyDescent="0.2">
      <c r="A235" s="2" t="s">
        <v>278</v>
      </c>
      <c r="B235" s="2" t="s">
        <v>194</v>
      </c>
      <c r="C235" s="2" t="s">
        <v>279</v>
      </c>
      <c r="E235" s="2" t="s">
        <v>280</v>
      </c>
      <c r="F235" s="2" t="s">
        <v>281</v>
      </c>
      <c r="G235" s="2" t="s">
        <v>292</v>
      </c>
      <c r="H235" s="2">
        <v>3</v>
      </c>
      <c r="I235" s="2" t="s">
        <v>293</v>
      </c>
      <c r="J235" s="2" t="s">
        <v>11</v>
      </c>
      <c r="K235" s="2">
        <v>2017</v>
      </c>
      <c r="L235" s="2" t="s">
        <v>284</v>
      </c>
      <c r="M235" s="2">
        <v>10</v>
      </c>
      <c r="N235" s="2">
        <v>45.677</v>
      </c>
      <c r="O235" s="2" t="s">
        <v>14</v>
      </c>
      <c r="P235" s="2">
        <v>30.928999999999998</v>
      </c>
      <c r="Q235" s="2" t="s">
        <v>14</v>
      </c>
      <c r="R235" s="2">
        <v>8</v>
      </c>
      <c r="S235" s="2">
        <v>44.53</v>
      </c>
      <c r="T235" s="2" t="s">
        <v>14</v>
      </c>
      <c r="U235" s="2">
        <v>72.448980000000006</v>
      </c>
      <c r="V235" s="2" t="s">
        <v>26</v>
      </c>
      <c r="W235" s="5" t="str" cm="1">
        <f t="array" ref="W235">_xlfn.TEXTJOIN(", ",TRUE, IF(COUNTIF(G235,"*"&amp;Afferenti!$A$1:'Afferenti'!$A$46&amp;"*"), Afferenti!$A$1:'Afferenti'!$A$46, ""))</f>
        <v>CONTI, CORNAMUSINI</v>
      </c>
      <c r="X235" s="5" t="str" cm="1">
        <f t="array" ref="X235">_xlfn.TEXTJOIN(", ",TRUE, IF(COUNTIF(A235,"*"&amp;Afferenti!$A$1:'Afferenti'!$A$46&amp;"*"), Afferenti!$E$1:'Afferenti'!$E$46, ""))</f>
        <v>1</v>
      </c>
      <c r="Y235" s="5" t="str" cm="1">
        <f t="array" ref="Y235">_xlfn.TEXTJOIN(", ",TRUE, IF(COUNTIF(A235,"*"&amp;Afferenti!$A$1:'Afferenti'!$A$46&amp;"*"), Afferenti!$F$1:'Afferenti'!$F$46, ""))</f>
        <v>0</v>
      </c>
    </row>
    <row r="236" spans="1:25" x14ac:dyDescent="0.2">
      <c r="A236" s="2" t="s">
        <v>278</v>
      </c>
      <c r="B236" s="2" t="s">
        <v>194</v>
      </c>
      <c r="C236" s="2" t="s">
        <v>279</v>
      </c>
      <c r="E236" s="2" t="s">
        <v>280</v>
      </c>
      <c r="F236" s="2" t="s">
        <v>281</v>
      </c>
      <c r="G236" s="2" t="s">
        <v>294</v>
      </c>
      <c r="H236" s="2">
        <v>3</v>
      </c>
      <c r="I236" s="2" t="s">
        <v>295</v>
      </c>
      <c r="J236" s="2" t="s">
        <v>291</v>
      </c>
      <c r="K236" s="2">
        <v>2015</v>
      </c>
      <c r="W236" s="5" t="str" cm="1">
        <f t="array" ref="W236">_xlfn.TEXTJOIN(", ",TRUE, IF(COUNTIF(G236,"*"&amp;Afferenti!$A$1:'Afferenti'!$A$46&amp;"*"), Afferenti!$A$1:'Afferenti'!$A$46, ""))</f>
        <v>CONTI, CORNAMUSINI</v>
      </c>
      <c r="X236" s="5" t="str" cm="1">
        <f t="array" ref="X236">_xlfn.TEXTJOIN(", ",TRUE, IF(COUNTIF(A236,"*"&amp;Afferenti!$A$1:'Afferenti'!$A$46&amp;"*"), Afferenti!$E$1:'Afferenti'!$E$46, ""))</f>
        <v>1</v>
      </c>
      <c r="Y236" s="5" t="str" cm="1">
        <f t="array" ref="Y236">_xlfn.TEXTJOIN(", ",TRUE, IF(COUNTIF(A236,"*"&amp;Afferenti!$A$1:'Afferenti'!$A$46&amp;"*"), Afferenti!$F$1:'Afferenti'!$F$46, ""))</f>
        <v>0</v>
      </c>
    </row>
    <row r="237" spans="1:25" x14ac:dyDescent="0.2">
      <c r="A237" s="2" t="s">
        <v>278</v>
      </c>
      <c r="B237" s="2" t="s">
        <v>194</v>
      </c>
      <c r="C237" s="2" t="s">
        <v>279</v>
      </c>
      <c r="E237" s="2" t="s">
        <v>280</v>
      </c>
      <c r="F237" s="2" t="s">
        <v>281</v>
      </c>
      <c r="G237" s="2" t="s">
        <v>296</v>
      </c>
      <c r="H237" s="2">
        <v>3</v>
      </c>
      <c r="I237" s="2" t="s">
        <v>297</v>
      </c>
      <c r="J237" s="2" t="s">
        <v>109</v>
      </c>
      <c r="K237" s="2">
        <v>2017</v>
      </c>
      <c r="L237" s="2" t="s">
        <v>298</v>
      </c>
      <c r="W237" s="5" t="str" cm="1">
        <f t="array" ref="W237">_xlfn.TEXTJOIN(", ",TRUE, IF(COUNTIF(G237,"*"&amp;Afferenti!$A$1:'Afferenti'!$A$46&amp;"*"), Afferenti!$A$1:'Afferenti'!$A$46, ""))</f>
        <v>CONTI, CORNAMUSINI</v>
      </c>
      <c r="X237" s="5" t="str" cm="1">
        <f t="array" ref="X237">_xlfn.TEXTJOIN(", ",TRUE, IF(COUNTIF(A237,"*"&amp;Afferenti!$A$1:'Afferenti'!$A$46&amp;"*"), Afferenti!$E$1:'Afferenti'!$E$46, ""))</f>
        <v>1</v>
      </c>
      <c r="Y237" s="5" t="str" cm="1">
        <f t="array" ref="Y237">_xlfn.TEXTJOIN(", ",TRUE, IF(COUNTIF(A237,"*"&amp;Afferenti!$A$1:'Afferenti'!$A$46&amp;"*"), Afferenti!$F$1:'Afferenti'!$F$46, ""))</f>
        <v>0</v>
      </c>
    </row>
    <row r="238" spans="1:25" x14ac:dyDescent="0.2">
      <c r="A238" s="2" t="s">
        <v>278</v>
      </c>
      <c r="B238" s="2" t="s">
        <v>194</v>
      </c>
      <c r="C238" s="2" t="s">
        <v>279</v>
      </c>
      <c r="E238" s="2" t="s">
        <v>280</v>
      </c>
      <c r="F238" s="2" t="s">
        <v>281</v>
      </c>
      <c r="G238" s="2" t="s">
        <v>296</v>
      </c>
      <c r="H238" s="2">
        <v>3</v>
      </c>
      <c r="I238" s="2" t="s">
        <v>299</v>
      </c>
      <c r="J238" s="2" t="s">
        <v>11</v>
      </c>
      <c r="K238" s="2">
        <v>2018</v>
      </c>
      <c r="L238" s="2" t="s">
        <v>300</v>
      </c>
      <c r="M238" s="2">
        <v>8</v>
      </c>
      <c r="N238" s="2">
        <v>51.472999999999999</v>
      </c>
      <c r="O238" s="2" t="s">
        <v>26</v>
      </c>
      <c r="P238" s="2">
        <v>24.260999999999999</v>
      </c>
      <c r="Q238" s="2" t="s">
        <v>13</v>
      </c>
      <c r="R238" s="2">
        <v>7</v>
      </c>
      <c r="S238" s="2">
        <v>47.77</v>
      </c>
      <c r="T238" s="2" t="s">
        <v>14</v>
      </c>
      <c r="U238" s="2">
        <v>62.5</v>
      </c>
      <c r="V238" s="2" t="s">
        <v>26</v>
      </c>
      <c r="W238" s="5" t="str" cm="1">
        <f t="array" ref="W238">_xlfn.TEXTJOIN(", ",TRUE, IF(COUNTIF(G238,"*"&amp;Afferenti!$A$1:'Afferenti'!$A$46&amp;"*"), Afferenti!$A$1:'Afferenti'!$A$46, ""))</f>
        <v>CONTI, CORNAMUSINI</v>
      </c>
      <c r="X238" s="5" t="str" cm="1">
        <f t="array" ref="X238">_xlfn.TEXTJOIN(", ",TRUE, IF(COUNTIF(A238,"*"&amp;Afferenti!$A$1:'Afferenti'!$A$46&amp;"*"), Afferenti!$E$1:'Afferenti'!$E$46, ""))</f>
        <v>1</v>
      </c>
      <c r="Y238" s="5" t="str" cm="1">
        <f t="array" ref="Y238">_xlfn.TEXTJOIN(", ",TRUE, IF(COUNTIF(A238,"*"&amp;Afferenti!$A$1:'Afferenti'!$A$46&amp;"*"), Afferenti!$F$1:'Afferenti'!$F$46, ""))</f>
        <v>0</v>
      </c>
    </row>
    <row r="239" spans="1:25" x14ac:dyDescent="0.2">
      <c r="A239" s="2" t="s">
        <v>278</v>
      </c>
      <c r="B239" s="2" t="s">
        <v>194</v>
      </c>
      <c r="C239" s="2" t="s">
        <v>279</v>
      </c>
      <c r="E239" s="2" t="s">
        <v>280</v>
      </c>
      <c r="F239" s="2" t="s">
        <v>281</v>
      </c>
      <c r="G239" s="2" t="s">
        <v>301</v>
      </c>
      <c r="H239" s="2">
        <v>4</v>
      </c>
      <c r="I239" s="2" t="s">
        <v>302</v>
      </c>
      <c r="J239" s="2" t="s">
        <v>11</v>
      </c>
      <c r="K239" s="2">
        <v>2015</v>
      </c>
      <c r="L239" s="2" t="s">
        <v>303</v>
      </c>
      <c r="M239" s="2">
        <v>0</v>
      </c>
      <c r="N239" s="2">
        <v>43.768000000000001</v>
      </c>
      <c r="O239" s="2" t="s">
        <v>14</v>
      </c>
      <c r="P239" s="2">
        <v>92.391000000000005</v>
      </c>
      <c r="Q239" s="2" t="s">
        <v>33</v>
      </c>
      <c r="R239" s="2">
        <v>0</v>
      </c>
      <c r="S239" s="2">
        <v>100</v>
      </c>
      <c r="T239" s="2" t="s">
        <v>33</v>
      </c>
      <c r="W239" s="5" t="str" cm="1">
        <f t="array" ref="W239">_xlfn.TEXTJOIN(", ",TRUE, IF(COUNTIF(G239,"*"&amp;Afferenti!$A$1:'Afferenti'!$A$46&amp;"*"), Afferenti!$A$1:'Afferenti'!$A$46, ""))</f>
        <v>CONTI, CORNAMUSINI</v>
      </c>
      <c r="X239" s="5" t="str" cm="1">
        <f t="array" ref="X239">_xlfn.TEXTJOIN(", ",TRUE, IF(COUNTIF(A239,"*"&amp;Afferenti!$A$1:'Afferenti'!$A$46&amp;"*"), Afferenti!$E$1:'Afferenti'!$E$46, ""))</f>
        <v>1</v>
      </c>
      <c r="Y239" s="5" t="str" cm="1">
        <f t="array" ref="Y239">_xlfn.TEXTJOIN(", ",TRUE, IF(COUNTIF(A239,"*"&amp;Afferenti!$A$1:'Afferenti'!$A$46&amp;"*"), Afferenti!$F$1:'Afferenti'!$F$46, ""))</f>
        <v>0</v>
      </c>
    </row>
    <row r="240" spans="1:25" x14ac:dyDescent="0.2">
      <c r="A240" s="2" t="s">
        <v>278</v>
      </c>
      <c r="B240" s="2" t="s">
        <v>194</v>
      </c>
      <c r="C240" s="2" t="s">
        <v>279</v>
      </c>
      <c r="E240" s="2" t="s">
        <v>280</v>
      </c>
      <c r="F240" s="2" t="s">
        <v>281</v>
      </c>
      <c r="G240" s="2" t="s">
        <v>304</v>
      </c>
      <c r="H240" s="2">
        <v>4</v>
      </c>
      <c r="I240" s="2" t="s">
        <v>305</v>
      </c>
      <c r="J240" s="2" t="s">
        <v>72</v>
      </c>
      <c r="K240" s="2">
        <v>2015</v>
      </c>
      <c r="L240" s="2" t="s">
        <v>303</v>
      </c>
      <c r="W240" s="5" t="str" cm="1">
        <f t="array" ref="W240">_xlfn.TEXTJOIN(", ",TRUE, IF(COUNTIF(G240,"*"&amp;Afferenti!$A$1:'Afferenti'!$A$46&amp;"*"), Afferenti!$A$1:'Afferenti'!$A$46, ""))</f>
        <v>CONTI, CORNAMUSINI</v>
      </c>
      <c r="X240" s="5" t="str" cm="1">
        <f t="array" ref="X240">_xlfn.TEXTJOIN(", ",TRUE, IF(COUNTIF(A240,"*"&amp;Afferenti!$A$1:'Afferenti'!$A$46&amp;"*"), Afferenti!$E$1:'Afferenti'!$E$46, ""))</f>
        <v>1</v>
      </c>
      <c r="Y240" s="5" t="str" cm="1">
        <f t="array" ref="Y240">_xlfn.TEXTJOIN(", ",TRUE, IF(COUNTIF(A240,"*"&amp;Afferenti!$A$1:'Afferenti'!$A$46&amp;"*"), Afferenti!$F$1:'Afferenti'!$F$46, ""))</f>
        <v>0</v>
      </c>
    </row>
    <row r="241" spans="1:25" x14ac:dyDescent="0.2">
      <c r="A241" s="2" t="s">
        <v>278</v>
      </c>
      <c r="B241" s="2" t="s">
        <v>194</v>
      </c>
      <c r="C241" s="2" t="s">
        <v>279</v>
      </c>
      <c r="E241" s="2" t="s">
        <v>280</v>
      </c>
      <c r="F241" s="2" t="s">
        <v>281</v>
      </c>
      <c r="G241" s="2" t="s">
        <v>306</v>
      </c>
      <c r="H241" s="2">
        <v>5</v>
      </c>
      <c r="I241" s="2" t="s">
        <v>307</v>
      </c>
      <c r="J241" s="2" t="s">
        <v>11</v>
      </c>
      <c r="K241" s="2">
        <v>2018</v>
      </c>
      <c r="L241" s="2" t="s">
        <v>303</v>
      </c>
      <c r="M241" s="2">
        <v>0</v>
      </c>
      <c r="N241" s="2">
        <v>92.602000000000004</v>
      </c>
      <c r="O241" s="2" t="s">
        <v>33</v>
      </c>
      <c r="P241" s="2">
        <v>75.504999999999995</v>
      </c>
      <c r="Q241" s="2" t="s">
        <v>33</v>
      </c>
      <c r="R241" s="2">
        <v>0</v>
      </c>
      <c r="S241" s="2">
        <v>100</v>
      </c>
      <c r="T241" s="2" t="s">
        <v>33</v>
      </c>
      <c r="W241" s="5" t="str" cm="1">
        <f t="array" ref="W241">_xlfn.TEXTJOIN(", ",TRUE, IF(COUNTIF(G241,"*"&amp;Afferenti!$A$1:'Afferenti'!$A$46&amp;"*"), Afferenti!$A$1:'Afferenti'!$A$46, ""))</f>
        <v>CONTI, SALVINI</v>
      </c>
      <c r="X241" s="5" t="str" cm="1">
        <f t="array" ref="X241">_xlfn.TEXTJOIN(", ",TRUE, IF(COUNTIF(A241,"*"&amp;Afferenti!$A$1:'Afferenti'!$A$46&amp;"*"), Afferenti!$E$1:'Afferenti'!$E$46, ""))</f>
        <v>1</v>
      </c>
      <c r="Y241" s="5" t="str" cm="1">
        <f t="array" ref="Y241">_xlfn.TEXTJOIN(", ",TRUE, IF(COUNTIF(A241,"*"&amp;Afferenti!$A$1:'Afferenti'!$A$46&amp;"*"), Afferenti!$F$1:'Afferenti'!$F$46, ""))</f>
        <v>0</v>
      </c>
    </row>
    <row r="242" spans="1:25" x14ac:dyDescent="0.2">
      <c r="A242" s="2" t="s">
        <v>278</v>
      </c>
      <c r="B242" s="2" t="s">
        <v>194</v>
      </c>
      <c r="C242" s="2" t="s">
        <v>279</v>
      </c>
      <c r="E242" s="2" t="s">
        <v>280</v>
      </c>
      <c r="F242" s="2" t="s">
        <v>281</v>
      </c>
      <c r="G242" s="2" t="s">
        <v>308</v>
      </c>
      <c r="H242" s="2">
        <v>5</v>
      </c>
      <c r="I242" s="2" t="s">
        <v>309</v>
      </c>
      <c r="J242" s="2" t="s">
        <v>11</v>
      </c>
      <c r="K242" s="2">
        <v>2018</v>
      </c>
      <c r="L242" s="2" t="s">
        <v>303</v>
      </c>
      <c r="M242" s="2">
        <v>1</v>
      </c>
      <c r="N242" s="2">
        <v>85.909000000000006</v>
      </c>
      <c r="O242" s="2" t="s">
        <v>33</v>
      </c>
      <c r="P242" s="2">
        <v>75.504999999999995</v>
      </c>
      <c r="Q242" s="2" t="s">
        <v>33</v>
      </c>
      <c r="R242" s="2">
        <v>0</v>
      </c>
      <c r="S242" s="2">
        <v>100</v>
      </c>
      <c r="T242" s="2" t="s">
        <v>33</v>
      </c>
      <c r="W242" s="5" t="str" cm="1">
        <f t="array" ref="W242">_xlfn.TEXTJOIN(", ",TRUE, IF(COUNTIF(G242,"*"&amp;Afferenti!$A$1:'Afferenti'!$A$46&amp;"*"), Afferenti!$A$1:'Afferenti'!$A$46, ""))</f>
        <v>CONTI, CORNAMUSINI</v>
      </c>
      <c r="X242" s="5" t="str" cm="1">
        <f t="array" ref="X242">_xlfn.TEXTJOIN(", ",TRUE, IF(COUNTIF(A242,"*"&amp;Afferenti!$A$1:'Afferenti'!$A$46&amp;"*"), Afferenti!$E$1:'Afferenti'!$E$46, ""))</f>
        <v>1</v>
      </c>
      <c r="Y242" s="5" t="str" cm="1">
        <f t="array" ref="Y242">_xlfn.TEXTJOIN(", ",TRUE, IF(COUNTIF(A242,"*"&amp;Afferenti!$A$1:'Afferenti'!$A$46&amp;"*"), Afferenti!$F$1:'Afferenti'!$F$46, ""))</f>
        <v>0</v>
      </c>
    </row>
    <row r="243" spans="1:25" x14ac:dyDescent="0.2">
      <c r="A243" s="2" t="s">
        <v>278</v>
      </c>
      <c r="B243" s="2" t="s">
        <v>194</v>
      </c>
      <c r="C243" s="2" t="s">
        <v>279</v>
      </c>
      <c r="E243" s="2" t="s">
        <v>280</v>
      </c>
      <c r="F243" s="2" t="s">
        <v>281</v>
      </c>
      <c r="G243" s="2" t="s">
        <v>310</v>
      </c>
      <c r="H243" s="2">
        <v>5</v>
      </c>
      <c r="I243" s="2" t="s">
        <v>311</v>
      </c>
      <c r="J243" s="2" t="s">
        <v>99</v>
      </c>
      <c r="K243" s="2">
        <v>2015</v>
      </c>
      <c r="W243" s="5" t="str" cm="1">
        <f t="array" ref="W243">_xlfn.TEXTJOIN(", ",TRUE, IF(COUNTIF(G243,"*"&amp;Afferenti!$A$1:'Afferenti'!$A$46&amp;"*"), Afferenti!$A$1:'Afferenti'!$A$46, ""))</f>
        <v>CONTI, CORNAMUSINI</v>
      </c>
      <c r="X243" s="5" t="str" cm="1">
        <f t="array" ref="X243">_xlfn.TEXTJOIN(", ",TRUE, IF(COUNTIF(A243,"*"&amp;Afferenti!$A$1:'Afferenti'!$A$46&amp;"*"), Afferenti!$E$1:'Afferenti'!$E$46, ""))</f>
        <v>1</v>
      </c>
      <c r="Y243" s="5" t="str" cm="1">
        <f t="array" ref="Y243">_xlfn.TEXTJOIN(", ",TRUE, IF(COUNTIF(A243,"*"&amp;Afferenti!$A$1:'Afferenti'!$A$46&amp;"*"), Afferenti!$F$1:'Afferenti'!$F$46, ""))</f>
        <v>0</v>
      </c>
    </row>
    <row r="244" spans="1:25" x14ac:dyDescent="0.2">
      <c r="A244" s="2" t="s">
        <v>278</v>
      </c>
      <c r="B244" s="2" t="s">
        <v>194</v>
      </c>
      <c r="C244" s="2" t="s">
        <v>279</v>
      </c>
      <c r="E244" s="2" t="s">
        <v>280</v>
      </c>
      <c r="F244" s="2" t="s">
        <v>281</v>
      </c>
      <c r="G244" s="2" t="s">
        <v>312</v>
      </c>
      <c r="H244" s="2">
        <v>5</v>
      </c>
      <c r="I244" s="2" t="s">
        <v>313</v>
      </c>
      <c r="J244" s="2" t="s">
        <v>43</v>
      </c>
      <c r="K244" s="2">
        <v>2019</v>
      </c>
      <c r="W244" s="5" t="str" cm="1">
        <f t="array" ref="W244">_xlfn.TEXTJOIN(", ",TRUE, IF(COUNTIF(G244,"*"&amp;Afferenti!$A$1:'Afferenti'!$A$46&amp;"*"), Afferenti!$A$1:'Afferenti'!$A$46, ""))</f>
        <v>CONTI, CORNAMUSINI, TALARICO</v>
      </c>
      <c r="X244" s="5" t="str" cm="1">
        <f t="array" ref="X244">_xlfn.TEXTJOIN(", ",TRUE, IF(COUNTIF(A244,"*"&amp;Afferenti!$A$1:'Afferenti'!$A$46&amp;"*"), Afferenti!$E$1:'Afferenti'!$E$46, ""))</f>
        <v>1</v>
      </c>
      <c r="Y244" s="5" t="str" cm="1">
        <f t="array" ref="Y244">_xlfn.TEXTJOIN(", ",TRUE, IF(COUNTIF(A244,"*"&amp;Afferenti!$A$1:'Afferenti'!$A$46&amp;"*"), Afferenti!$F$1:'Afferenti'!$F$46, ""))</f>
        <v>0</v>
      </c>
    </row>
    <row r="245" spans="1:25" x14ac:dyDescent="0.2">
      <c r="A245" s="2" t="s">
        <v>278</v>
      </c>
      <c r="B245" s="2" t="s">
        <v>194</v>
      </c>
      <c r="C245" s="2" t="s">
        <v>279</v>
      </c>
      <c r="E245" s="2" t="s">
        <v>280</v>
      </c>
      <c r="F245" s="2" t="s">
        <v>281</v>
      </c>
      <c r="G245" s="2" t="s">
        <v>312</v>
      </c>
      <c r="H245" s="2">
        <v>5</v>
      </c>
      <c r="I245" s="2" t="s">
        <v>314</v>
      </c>
      <c r="J245" s="2" t="s">
        <v>109</v>
      </c>
      <c r="K245" s="2">
        <v>2019</v>
      </c>
      <c r="W245" s="5" t="str" cm="1">
        <f t="array" ref="W245">_xlfn.TEXTJOIN(", ",TRUE, IF(COUNTIF(G245,"*"&amp;Afferenti!$A$1:'Afferenti'!$A$46&amp;"*"), Afferenti!$A$1:'Afferenti'!$A$46, ""))</f>
        <v>CONTI, CORNAMUSINI, TALARICO</v>
      </c>
      <c r="X245" s="5" t="str" cm="1">
        <f t="array" ref="X245">_xlfn.TEXTJOIN(", ",TRUE, IF(COUNTIF(A245,"*"&amp;Afferenti!$A$1:'Afferenti'!$A$46&amp;"*"), Afferenti!$E$1:'Afferenti'!$E$46, ""))</f>
        <v>1</v>
      </c>
      <c r="Y245" s="5" t="str" cm="1">
        <f t="array" ref="Y245">_xlfn.TEXTJOIN(", ",TRUE, IF(COUNTIF(A245,"*"&amp;Afferenti!$A$1:'Afferenti'!$A$46&amp;"*"), Afferenti!$F$1:'Afferenti'!$F$46, ""))</f>
        <v>0</v>
      </c>
    </row>
    <row r="246" spans="1:25" x14ac:dyDescent="0.2">
      <c r="A246" s="2" t="s">
        <v>278</v>
      </c>
      <c r="B246" s="2" t="s">
        <v>194</v>
      </c>
      <c r="C246" s="2" t="s">
        <v>279</v>
      </c>
      <c r="E246" s="2" t="s">
        <v>280</v>
      </c>
      <c r="F246" s="2" t="s">
        <v>281</v>
      </c>
      <c r="G246" s="2" t="s">
        <v>312</v>
      </c>
      <c r="H246" s="2">
        <v>5</v>
      </c>
      <c r="I246" s="2" t="s">
        <v>315</v>
      </c>
      <c r="J246" s="2" t="s">
        <v>43</v>
      </c>
      <c r="K246" s="2">
        <v>2019</v>
      </c>
      <c r="W246" s="5" t="str" cm="1">
        <f t="array" ref="W246">_xlfn.TEXTJOIN(", ",TRUE, IF(COUNTIF(G246,"*"&amp;Afferenti!$A$1:'Afferenti'!$A$46&amp;"*"), Afferenti!$A$1:'Afferenti'!$A$46, ""))</f>
        <v>CONTI, CORNAMUSINI, TALARICO</v>
      </c>
      <c r="X246" s="5" t="str" cm="1">
        <f t="array" ref="X246">_xlfn.TEXTJOIN(", ",TRUE, IF(COUNTIF(A246,"*"&amp;Afferenti!$A$1:'Afferenti'!$A$46&amp;"*"), Afferenti!$E$1:'Afferenti'!$E$46, ""))</f>
        <v>1</v>
      </c>
      <c r="Y246" s="5" t="str" cm="1">
        <f t="array" ref="Y246">_xlfn.TEXTJOIN(", ",TRUE, IF(COUNTIF(A246,"*"&amp;Afferenti!$A$1:'Afferenti'!$A$46&amp;"*"), Afferenti!$F$1:'Afferenti'!$F$46, ""))</f>
        <v>0</v>
      </c>
    </row>
    <row r="247" spans="1:25" x14ac:dyDescent="0.2">
      <c r="A247" s="2" t="s">
        <v>278</v>
      </c>
      <c r="B247" s="2" t="s">
        <v>194</v>
      </c>
      <c r="C247" s="2" t="s">
        <v>279</v>
      </c>
      <c r="E247" s="2" t="s">
        <v>280</v>
      </c>
      <c r="F247" s="2" t="s">
        <v>281</v>
      </c>
      <c r="G247" s="2" t="s">
        <v>316</v>
      </c>
      <c r="H247" s="2">
        <v>6</v>
      </c>
      <c r="I247" s="2" t="s">
        <v>317</v>
      </c>
      <c r="J247" s="2" t="s">
        <v>43</v>
      </c>
      <c r="K247" s="2">
        <v>2015</v>
      </c>
      <c r="L247" s="2" t="s">
        <v>303</v>
      </c>
      <c r="W247" s="5" t="str" cm="1">
        <f t="array" ref="W247">_xlfn.TEXTJOIN(", ",TRUE, IF(COUNTIF(G247,"*"&amp;Afferenti!$A$1:'Afferenti'!$A$46&amp;"*"), Afferenti!$A$1:'Afferenti'!$A$46, ""))</f>
        <v>CONTI, SALVINI</v>
      </c>
      <c r="X247" s="5" t="str" cm="1">
        <f t="array" ref="X247">_xlfn.TEXTJOIN(", ",TRUE, IF(COUNTIF(A247,"*"&amp;Afferenti!$A$1:'Afferenti'!$A$46&amp;"*"), Afferenti!$E$1:'Afferenti'!$E$46, ""))</f>
        <v>1</v>
      </c>
      <c r="Y247" s="5" t="str" cm="1">
        <f t="array" ref="Y247">_xlfn.TEXTJOIN(", ",TRUE, IF(COUNTIF(A247,"*"&amp;Afferenti!$A$1:'Afferenti'!$A$46&amp;"*"), Afferenti!$F$1:'Afferenti'!$F$46, ""))</f>
        <v>0</v>
      </c>
    </row>
    <row r="248" spans="1:25" x14ac:dyDescent="0.2">
      <c r="A248" s="2" t="s">
        <v>278</v>
      </c>
      <c r="B248" s="2" t="s">
        <v>194</v>
      </c>
      <c r="C248" s="2" t="s">
        <v>279</v>
      </c>
      <c r="E248" s="2" t="s">
        <v>280</v>
      </c>
      <c r="F248" s="2" t="s">
        <v>281</v>
      </c>
      <c r="G248" s="2" t="s">
        <v>318</v>
      </c>
      <c r="H248" s="2">
        <v>6</v>
      </c>
      <c r="I248" s="2" t="s">
        <v>319</v>
      </c>
      <c r="J248" s="2" t="s">
        <v>43</v>
      </c>
      <c r="K248" s="2">
        <v>2019</v>
      </c>
      <c r="W248" s="5" t="str" cm="1">
        <f t="array" ref="W248">_xlfn.TEXTJOIN(", ",TRUE, IF(COUNTIF(G248,"*"&amp;Afferenti!$A$1:'Afferenti'!$A$46&amp;"*"), Afferenti!$A$1:'Afferenti'!$A$46, ""))</f>
        <v>CONTI, CORNAMUSINI, TALARICO</v>
      </c>
      <c r="X248" s="5" t="str" cm="1">
        <f t="array" ref="X248">_xlfn.TEXTJOIN(", ",TRUE, IF(COUNTIF(A248,"*"&amp;Afferenti!$A$1:'Afferenti'!$A$46&amp;"*"), Afferenti!$E$1:'Afferenti'!$E$46, ""))</f>
        <v>1</v>
      </c>
      <c r="Y248" s="5" t="str" cm="1">
        <f t="array" ref="Y248">_xlfn.TEXTJOIN(", ",TRUE, IF(COUNTIF(A248,"*"&amp;Afferenti!$A$1:'Afferenti'!$A$46&amp;"*"), Afferenti!$F$1:'Afferenti'!$F$46, ""))</f>
        <v>0</v>
      </c>
    </row>
    <row r="249" spans="1:25" x14ac:dyDescent="0.2">
      <c r="A249" s="2" t="s">
        <v>278</v>
      </c>
      <c r="B249" s="2" t="s">
        <v>194</v>
      </c>
      <c r="C249" s="2" t="s">
        <v>279</v>
      </c>
      <c r="E249" s="2" t="s">
        <v>280</v>
      </c>
      <c r="F249" s="2" t="s">
        <v>281</v>
      </c>
      <c r="G249" s="2" t="s">
        <v>320</v>
      </c>
      <c r="H249" s="2">
        <v>6</v>
      </c>
      <c r="I249" s="2" t="s">
        <v>321</v>
      </c>
      <c r="J249" s="2" t="s">
        <v>43</v>
      </c>
      <c r="K249" s="2">
        <v>2019</v>
      </c>
      <c r="W249" s="5" t="str" cm="1">
        <f t="array" ref="W249">_xlfn.TEXTJOIN(", ",TRUE, IF(COUNTIF(G249,"*"&amp;Afferenti!$A$1:'Afferenti'!$A$46&amp;"*"), Afferenti!$A$1:'Afferenti'!$A$46, ""))</f>
        <v>CONTI, CORNAMUSINI, TALARICO</v>
      </c>
      <c r="X249" s="5" t="str" cm="1">
        <f t="array" ref="X249">_xlfn.TEXTJOIN(", ",TRUE, IF(COUNTIF(A249,"*"&amp;Afferenti!$A$1:'Afferenti'!$A$46&amp;"*"), Afferenti!$E$1:'Afferenti'!$E$46, ""))</f>
        <v>1</v>
      </c>
      <c r="Y249" s="5" t="str" cm="1">
        <f t="array" ref="Y249">_xlfn.TEXTJOIN(", ",TRUE, IF(COUNTIF(A249,"*"&amp;Afferenti!$A$1:'Afferenti'!$A$46&amp;"*"), Afferenti!$F$1:'Afferenti'!$F$46, ""))</f>
        <v>0</v>
      </c>
    </row>
    <row r="250" spans="1:25" x14ac:dyDescent="0.2">
      <c r="A250" s="2" t="s">
        <v>278</v>
      </c>
      <c r="B250" s="2" t="s">
        <v>194</v>
      </c>
      <c r="C250" s="2" t="s">
        <v>279</v>
      </c>
      <c r="E250" s="2" t="s">
        <v>280</v>
      </c>
      <c r="F250" s="2" t="s">
        <v>281</v>
      </c>
      <c r="G250" s="2" t="s">
        <v>320</v>
      </c>
      <c r="H250" s="2">
        <v>6</v>
      </c>
      <c r="I250" s="2" t="s">
        <v>322</v>
      </c>
      <c r="J250" s="2" t="s">
        <v>43</v>
      </c>
      <c r="K250" s="2">
        <v>2019</v>
      </c>
      <c r="W250" s="5" t="str" cm="1">
        <f t="array" ref="W250">_xlfn.TEXTJOIN(", ",TRUE, IF(COUNTIF(G250,"*"&amp;Afferenti!$A$1:'Afferenti'!$A$46&amp;"*"), Afferenti!$A$1:'Afferenti'!$A$46, ""))</f>
        <v>CONTI, CORNAMUSINI, TALARICO</v>
      </c>
      <c r="X250" s="5" t="str" cm="1">
        <f t="array" ref="X250">_xlfn.TEXTJOIN(", ",TRUE, IF(COUNTIF(A250,"*"&amp;Afferenti!$A$1:'Afferenti'!$A$46&amp;"*"), Afferenti!$E$1:'Afferenti'!$E$46, ""))</f>
        <v>1</v>
      </c>
      <c r="Y250" s="5" t="str" cm="1">
        <f t="array" ref="Y250">_xlfn.TEXTJOIN(", ",TRUE, IF(COUNTIF(A250,"*"&amp;Afferenti!$A$1:'Afferenti'!$A$46&amp;"*"), Afferenti!$F$1:'Afferenti'!$F$46, ""))</f>
        <v>0</v>
      </c>
    </row>
    <row r="251" spans="1:25" x14ac:dyDescent="0.2">
      <c r="A251" s="2" t="s">
        <v>1889</v>
      </c>
      <c r="B251" s="2" t="s">
        <v>1890</v>
      </c>
      <c r="C251" s="2" t="s">
        <v>511</v>
      </c>
      <c r="E251" s="2" t="s">
        <v>280</v>
      </c>
      <c r="F251" s="2" t="s">
        <v>957</v>
      </c>
      <c r="G251" s="2" t="s">
        <v>1891</v>
      </c>
      <c r="H251" s="2">
        <v>2</v>
      </c>
      <c r="I251" s="2" t="s">
        <v>1892</v>
      </c>
      <c r="J251" s="2" t="s">
        <v>11</v>
      </c>
      <c r="K251" s="2">
        <v>2016</v>
      </c>
      <c r="L251" s="2" t="s">
        <v>284</v>
      </c>
      <c r="M251" s="2">
        <v>2</v>
      </c>
      <c r="N251" s="2">
        <v>77.188000000000002</v>
      </c>
      <c r="O251" s="2" t="s">
        <v>33</v>
      </c>
      <c r="P251" s="2">
        <v>33.673999999999999</v>
      </c>
      <c r="Q251" s="2" t="s">
        <v>14</v>
      </c>
      <c r="R251" s="2">
        <v>2</v>
      </c>
      <c r="S251" s="2">
        <v>71.010000000000005</v>
      </c>
      <c r="T251" s="2" t="s">
        <v>26</v>
      </c>
      <c r="U251" s="2">
        <v>66.326530000000005</v>
      </c>
      <c r="V251" s="2" t="s">
        <v>26</v>
      </c>
      <c r="W251" s="5" t="str" cm="1">
        <f t="array" ref="W251">_xlfn.TEXTJOIN(", ",TRUE, IF(COUNTIF(G251,"*"&amp;Afferenti!$A$1:'Afferenti'!$A$46&amp;"*"), Afferenti!$A$1:'Afferenti'!$A$46, ""))</f>
        <v>CORNAMUSINI</v>
      </c>
      <c r="X251" s="5" t="str" cm="1">
        <f t="array" ref="X251">_xlfn.TEXTJOIN(", ",TRUE, IF(COUNTIF(A251,"*"&amp;Afferenti!$A$1:'Afferenti'!$A$46&amp;"*"), Afferenti!$E$1:'Afferenti'!$E$46, ""))</f>
        <v>1</v>
      </c>
      <c r="Y251" s="5" t="str" cm="1">
        <f t="array" ref="Y251">_xlfn.TEXTJOIN(", ",TRUE, IF(COUNTIF(A251,"*"&amp;Afferenti!$A$1:'Afferenti'!$A$46&amp;"*"), Afferenti!$F$1:'Afferenti'!$F$46, ""))</f>
        <v>1</v>
      </c>
    </row>
    <row r="252" spans="1:25" x14ac:dyDescent="0.2">
      <c r="A252" s="2" t="s">
        <v>1889</v>
      </c>
      <c r="B252" s="2" t="s">
        <v>1890</v>
      </c>
      <c r="C252" s="2" t="s">
        <v>511</v>
      </c>
      <c r="E252" s="2" t="s">
        <v>280</v>
      </c>
      <c r="F252" s="2" t="s">
        <v>957</v>
      </c>
      <c r="G252" s="2" t="s">
        <v>1507</v>
      </c>
      <c r="H252" s="2">
        <v>2</v>
      </c>
      <c r="I252" s="2" t="s">
        <v>1508</v>
      </c>
      <c r="J252" s="2" t="s">
        <v>109</v>
      </c>
      <c r="K252" s="2">
        <v>2017</v>
      </c>
      <c r="L252" s="2" t="s">
        <v>298</v>
      </c>
      <c r="W252" s="5" t="str" cm="1">
        <f t="array" ref="W252">_xlfn.TEXTJOIN(", ",TRUE, IF(COUNTIF(G252,"*"&amp;Afferenti!$A$1:'Afferenti'!$A$46&amp;"*"), Afferenti!$A$1:'Afferenti'!$A$46, ""))</f>
        <v>CORNAMUSINI, TALARICO</v>
      </c>
      <c r="X252" s="5" t="str" cm="1">
        <f t="array" ref="X252">_xlfn.TEXTJOIN(", ",TRUE, IF(COUNTIF(A252,"*"&amp;Afferenti!$A$1:'Afferenti'!$A$46&amp;"*"), Afferenti!$E$1:'Afferenti'!$E$46, ""))</f>
        <v>1</v>
      </c>
      <c r="Y252" s="5" t="str" cm="1">
        <f t="array" ref="Y252">_xlfn.TEXTJOIN(", ",TRUE, IF(COUNTIF(A252,"*"&amp;Afferenti!$A$1:'Afferenti'!$A$46&amp;"*"), Afferenti!$F$1:'Afferenti'!$F$46, ""))</f>
        <v>1</v>
      </c>
    </row>
    <row r="253" spans="1:25" x14ac:dyDescent="0.2">
      <c r="A253" s="2" t="s">
        <v>1889</v>
      </c>
      <c r="B253" s="2" t="s">
        <v>1890</v>
      </c>
      <c r="C253" s="2" t="s">
        <v>511</v>
      </c>
      <c r="E253" s="2" t="s">
        <v>280</v>
      </c>
      <c r="F253" s="2" t="s">
        <v>957</v>
      </c>
      <c r="G253" s="2" t="s">
        <v>1507</v>
      </c>
      <c r="H253" s="2">
        <v>2</v>
      </c>
      <c r="I253" s="2" t="s">
        <v>1509</v>
      </c>
      <c r="J253" s="2" t="s">
        <v>11</v>
      </c>
      <c r="K253" s="2">
        <v>2017</v>
      </c>
      <c r="L253" s="2" t="s">
        <v>690</v>
      </c>
      <c r="M253" s="2">
        <v>19</v>
      </c>
      <c r="N253" s="2">
        <v>29.690999999999999</v>
      </c>
      <c r="O253" s="2" t="s">
        <v>14</v>
      </c>
      <c r="P253" s="2">
        <v>32.741999999999997</v>
      </c>
      <c r="Q253" s="2" t="s">
        <v>14</v>
      </c>
      <c r="R253" s="2">
        <v>17</v>
      </c>
      <c r="S253" s="2">
        <v>26.16</v>
      </c>
      <c r="T253" s="2" t="s">
        <v>14</v>
      </c>
      <c r="U253" s="2">
        <v>18.085106</v>
      </c>
      <c r="V253" s="2" t="s">
        <v>13</v>
      </c>
      <c r="W253" s="5" t="str" cm="1">
        <f t="array" ref="W253">_xlfn.TEXTJOIN(", ",TRUE, IF(COUNTIF(G253,"*"&amp;Afferenti!$A$1:'Afferenti'!$A$46&amp;"*"), Afferenti!$A$1:'Afferenti'!$A$46, ""))</f>
        <v>CORNAMUSINI, TALARICO</v>
      </c>
      <c r="X253" s="5" t="str" cm="1">
        <f t="array" ref="X253">_xlfn.TEXTJOIN(", ",TRUE, IF(COUNTIF(A253,"*"&amp;Afferenti!$A$1:'Afferenti'!$A$46&amp;"*"), Afferenti!$E$1:'Afferenti'!$E$46, ""))</f>
        <v>1</v>
      </c>
      <c r="Y253" s="5" t="str" cm="1">
        <f t="array" ref="Y253">_xlfn.TEXTJOIN(", ",TRUE, IF(COUNTIF(A253,"*"&amp;Afferenti!$A$1:'Afferenti'!$A$46&amp;"*"), Afferenti!$F$1:'Afferenti'!$F$46, ""))</f>
        <v>1</v>
      </c>
    </row>
    <row r="254" spans="1:25" x14ac:dyDescent="0.2">
      <c r="A254" s="2" t="s">
        <v>1889</v>
      </c>
      <c r="B254" s="2" t="s">
        <v>1890</v>
      </c>
      <c r="C254" s="2" t="s">
        <v>511</v>
      </c>
      <c r="E254" s="2" t="s">
        <v>280</v>
      </c>
      <c r="F254" s="2" t="s">
        <v>957</v>
      </c>
      <c r="G254" s="2" t="s">
        <v>1507</v>
      </c>
      <c r="H254" s="2">
        <v>2</v>
      </c>
      <c r="I254" s="2" t="s">
        <v>1510</v>
      </c>
      <c r="J254" s="2" t="s">
        <v>11</v>
      </c>
      <c r="K254" s="2">
        <v>2016</v>
      </c>
      <c r="L254" s="2" t="s">
        <v>1511</v>
      </c>
      <c r="M254" s="2">
        <v>8</v>
      </c>
      <c r="N254" s="2">
        <v>59.944000000000003</v>
      </c>
      <c r="O254" s="2" t="s">
        <v>26</v>
      </c>
      <c r="P254" s="2">
        <v>0.84599999999999997</v>
      </c>
      <c r="Q254" s="2" t="s">
        <v>13</v>
      </c>
      <c r="R254" s="2">
        <v>8</v>
      </c>
      <c r="S254" s="2">
        <v>69.739999999999995</v>
      </c>
      <c r="T254" s="2" t="s">
        <v>26</v>
      </c>
      <c r="U254" s="2">
        <v>9.8404255000000003</v>
      </c>
      <c r="V254" s="2" t="s">
        <v>13</v>
      </c>
      <c r="W254" s="5" t="str" cm="1">
        <f t="array" ref="W254">_xlfn.TEXTJOIN(", ",TRUE, IF(COUNTIF(G254,"*"&amp;Afferenti!$A$1:'Afferenti'!$A$46&amp;"*"), Afferenti!$A$1:'Afferenti'!$A$46, ""))</f>
        <v>CORNAMUSINI, TALARICO</v>
      </c>
      <c r="X254" s="5" t="str" cm="1">
        <f t="array" ref="X254">_xlfn.TEXTJOIN(", ",TRUE, IF(COUNTIF(A254,"*"&amp;Afferenti!$A$1:'Afferenti'!$A$46&amp;"*"), Afferenti!$E$1:'Afferenti'!$E$46, ""))</f>
        <v>1</v>
      </c>
      <c r="Y254" s="5" t="str" cm="1">
        <f t="array" ref="Y254">_xlfn.TEXTJOIN(", ",TRUE, IF(COUNTIF(A254,"*"&amp;Afferenti!$A$1:'Afferenti'!$A$46&amp;"*"), Afferenti!$F$1:'Afferenti'!$F$46, ""))</f>
        <v>1</v>
      </c>
    </row>
    <row r="255" spans="1:25" x14ac:dyDescent="0.2">
      <c r="A255" s="2" t="s">
        <v>1889</v>
      </c>
      <c r="B255" s="2" t="s">
        <v>1890</v>
      </c>
      <c r="C255" s="2" t="s">
        <v>511</v>
      </c>
      <c r="E255" s="2" t="s">
        <v>280</v>
      </c>
      <c r="F255" s="2" t="s">
        <v>957</v>
      </c>
      <c r="G255" s="2" t="s">
        <v>1803</v>
      </c>
      <c r="H255" s="2">
        <v>3</v>
      </c>
      <c r="I255" s="2" t="s">
        <v>1804</v>
      </c>
      <c r="J255" s="2" t="s">
        <v>11</v>
      </c>
      <c r="K255" s="2">
        <v>2015</v>
      </c>
      <c r="L255" s="2" t="s">
        <v>300</v>
      </c>
      <c r="M255" s="2">
        <v>46</v>
      </c>
      <c r="N255" s="2">
        <v>11.553000000000001</v>
      </c>
      <c r="O255" s="2" t="s">
        <v>13</v>
      </c>
      <c r="P255" s="2">
        <v>33.090000000000003</v>
      </c>
      <c r="Q255" s="2" t="s">
        <v>14</v>
      </c>
      <c r="R255" s="2">
        <v>42</v>
      </c>
      <c r="S255" s="2">
        <v>10.45</v>
      </c>
      <c r="T255" s="2" t="s">
        <v>13</v>
      </c>
      <c r="U255" s="2">
        <v>77.445999999999998</v>
      </c>
      <c r="V255" s="2" t="s">
        <v>33</v>
      </c>
      <c r="W255" s="5" t="str" cm="1">
        <f t="array" ref="W255">_xlfn.TEXTJOIN(", ",TRUE, IF(COUNTIF(G255,"*"&amp;Afferenti!$A$1:'Afferenti'!$A$46&amp;"*"), Afferenti!$A$1:'Afferenti'!$A$46, ""))</f>
        <v>CORNAMUSINI</v>
      </c>
      <c r="X255" s="5" t="str" cm="1">
        <f t="array" ref="X255">_xlfn.TEXTJOIN(", ",TRUE, IF(COUNTIF(A255,"*"&amp;Afferenti!$A$1:'Afferenti'!$A$46&amp;"*"), Afferenti!$E$1:'Afferenti'!$E$46, ""))</f>
        <v>1</v>
      </c>
      <c r="Y255" s="5" t="str" cm="1">
        <f t="array" ref="Y255">_xlfn.TEXTJOIN(", ",TRUE, IF(COUNTIF(A255,"*"&amp;Afferenti!$A$1:'Afferenti'!$A$46&amp;"*"), Afferenti!$F$1:'Afferenti'!$F$46, ""))</f>
        <v>1</v>
      </c>
    </row>
    <row r="256" spans="1:25" x14ac:dyDescent="0.2">
      <c r="A256" s="2" t="s">
        <v>1889</v>
      </c>
      <c r="B256" s="2" t="s">
        <v>1890</v>
      </c>
      <c r="C256" s="2" t="s">
        <v>511</v>
      </c>
      <c r="E256" s="2" t="s">
        <v>280</v>
      </c>
      <c r="F256" s="2" t="s">
        <v>957</v>
      </c>
      <c r="G256" s="2" t="s">
        <v>1520</v>
      </c>
      <c r="H256" s="2">
        <v>3</v>
      </c>
      <c r="I256" s="2" t="s">
        <v>1521</v>
      </c>
      <c r="J256" s="2" t="s">
        <v>43</v>
      </c>
      <c r="K256" s="2">
        <v>2019</v>
      </c>
      <c r="W256" s="5" t="str" cm="1">
        <f t="array" ref="W256">_xlfn.TEXTJOIN(", ",TRUE, IF(COUNTIF(G256,"*"&amp;Afferenti!$A$1:'Afferenti'!$A$46&amp;"*"), Afferenti!$A$1:'Afferenti'!$A$46, ""))</f>
        <v>CORNAMUSINI, TALARICO</v>
      </c>
      <c r="X256" s="5" t="str" cm="1">
        <f t="array" ref="X256">_xlfn.TEXTJOIN(", ",TRUE, IF(COUNTIF(A256,"*"&amp;Afferenti!$A$1:'Afferenti'!$A$46&amp;"*"), Afferenti!$E$1:'Afferenti'!$E$46, ""))</f>
        <v>1</v>
      </c>
      <c r="Y256" s="5" t="str" cm="1">
        <f t="array" ref="Y256">_xlfn.TEXTJOIN(", ",TRUE, IF(COUNTIF(A256,"*"&amp;Afferenti!$A$1:'Afferenti'!$A$46&amp;"*"), Afferenti!$F$1:'Afferenti'!$F$46, ""))</f>
        <v>1</v>
      </c>
    </row>
    <row r="257" spans="1:25" x14ac:dyDescent="0.2">
      <c r="A257" s="2" t="s">
        <v>1889</v>
      </c>
      <c r="B257" s="2" t="s">
        <v>1890</v>
      </c>
      <c r="C257" s="2" t="s">
        <v>511</v>
      </c>
      <c r="E257" s="2" t="s">
        <v>280</v>
      </c>
      <c r="F257" s="2" t="s">
        <v>957</v>
      </c>
      <c r="G257" s="2" t="s">
        <v>1520</v>
      </c>
      <c r="H257" s="2">
        <v>3</v>
      </c>
      <c r="I257" s="2" t="s">
        <v>1522</v>
      </c>
      <c r="J257" s="2" t="s">
        <v>43</v>
      </c>
      <c r="K257" s="2">
        <v>2019</v>
      </c>
      <c r="W257" s="5" t="str" cm="1">
        <f t="array" ref="W257">_xlfn.TEXTJOIN(", ",TRUE, IF(COUNTIF(G257,"*"&amp;Afferenti!$A$1:'Afferenti'!$A$46&amp;"*"), Afferenti!$A$1:'Afferenti'!$A$46, ""))</f>
        <v>CORNAMUSINI, TALARICO</v>
      </c>
      <c r="X257" s="5" t="str" cm="1">
        <f t="array" ref="X257">_xlfn.TEXTJOIN(", ",TRUE, IF(COUNTIF(A257,"*"&amp;Afferenti!$A$1:'Afferenti'!$A$46&amp;"*"), Afferenti!$E$1:'Afferenti'!$E$46, ""))</f>
        <v>1</v>
      </c>
      <c r="Y257" s="5" t="str" cm="1">
        <f t="array" ref="Y257">_xlfn.TEXTJOIN(", ",TRUE, IF(COUNTIF(A257,"*"&amp;Afferenti!$A$1:'Afferenti'!$A$46&amp;"*"), Afferenti!$F$1:'Afferenti'!$F$46, ""))</f>
        <v>1</v>
      </c>
    </row>
    <row r="258" spans="1:25" x14ac:dyDescent="0.2">
      <c r="A258" s="2" t="s">
        <v>1889</v>
      </c>
      <c r="B258" s="2" t="s">
        <v>1890</v>
      </c>
      <c r="C258" s="2" t="s">
        <v>511</v>
      </c>
      <c r="E258" s="2" t="s">
        <v>280</v>
      </c>
      <c r="F258" s="2" t="s">
        <v>957</v>
      </c>
      <c r="G258" s="2" t="s">
        <v>1523</v>
      </c>
      <c r="H258" s="2">
        <v>3</v>
      </c>
      <c r="I258" s="2" t="s">
        <v>1524</v>
      </c>
      <c r="J258" s="2" t="s">
        <v>11</v>
      </c>
      <c r="K258" s="2">
        <v>2018</v>
      </c>
      <c r="L258" s="2" t="s">
        <v>35</v>
      </c>
      <c r="M258" s="2">
        <v>11</v>
      </c>
      <c r="N258" s="2">
        <v>44.720999999999997</v>
      </c>
      <c r="O258" s="2" t="s">
        <v>14</v>
      </c>
      <c r="P258" s="2">
        <v>28.077000000000002</v>
      </c>
      <c r="Q258" s="2" t="s">
        <v>14</v>
      </c>
      <c r="R258" s="2">
        <v>10</v>
      </c>
      <c r="S258" s="2">
        <v>49.49</v>
      </c>
      <c r="T258" s="2" t="s">
        <v>14</v>
      </c>
      <c r="U258" s="2">
        <v>39.880949999999999</v>
      </c>
      <c r="V258" s="2" t="s">
        <v>14</v>
      </c>
      <c r="W258" s="5" t="str" cm="1">
        <f t="array" ref="W258">_xlfn.TEXTJOIN(", ",TRUE, IF(COUNTIF(G258,"*"&amp;Afferenti!$A$1:'Afferenti'!$A$46&amp;"*"), Afferenti!$A$1:'Afferenti'!$A$46, ""))</f>
        <v>CORNAMUSINI, TALARICO</v>
      </c>
      <c r="X258" s="5" t="str" cm="1">
        <f t="array" ref="X258">_xlfn.TEXTJOIN(", ",TRUE, IF(COUNTIF(A258,"*"&amp;Afferenti!$A$1:'Afferenti'!$A$46&amp;"*"), Afferenti!$E$1:'Afferenti'!$E$46, ""))</f>
        <v>1</v>
      </c>
      <c r="Y258" s="5" t="str" cm="1">
        <f t="array" ref="Y258">_xlfn.TEXTJOIN(", ",TRUE, IF(COUNTIF(A258,"*"&amp;Afferenti!$A$1:'Afferenti'!$A$46&amp;"*"), Afferenti!$F$1:'Afferenti'!$F$46, ""))</f>
        <v>1</v>
      </c>
    </row>
    <row r="259" spans="1:25" x14ac:dyDescent="0.2">
      <c r="A259" s="2" t="s">
        <v>1889</v>
      </c>
      <c r="B259" s="2" t="s">
        <v>1890</v>
      </c>
      <c r="C259" s="2" t="s">
        <v>511</v>
      </c>
      <c r="E259" s="2" t="s">
        <v>280</v>
      </c>
      <c r="F259" s="2" t="s">
        <v>957</v>
      </c>
      <c r="G259" s="2" t="s">
        <v>1525</v>
      </c>
      <c r="H259" s="2">
        <v>3</v>
      </c>
      <c r="I259" s="2" t="s">
        <v>1526</v>
      </c>
      <c r="J259" s="2" t="s">
        <v>72</v>
      </c>
      <c r="K259" s="2">
        <v>2016</v>
      </c>
      <c r="L259" s="2" t="s">
        <v>303</v>
      </c>
      <c r="W259" s="5" t="str" cm="1">
        <f t="array" ref="W259">_xlfn.TEXTJOIN(", ",TRUE, IF(COUNTIF(G259,"*"&amp;Afferenti!$A$1:'Afferenti'!$A$46&amp;"*"), Afferenti!$A$1:'Afferenti'!$A$46, ""))</f>
        <v>CORNAMUSINI, TALARICO</v>
      </c>
      <c r="X259" s="5" t="str" cm="1">
        <f t="array" ref="X259">_xlfn.TEXTJOIN(", ",TRUE, IF(COUNTIF(A259,"*"&amp;Afferenti!$A$1:'Afferenti'!$A$46&amp;"*"), Afferenti!$E$1:'Afferenti'!$E$46, ""))</f>
        <v>1</v>
      </c>
      <c r="Y259" s="5" t="str" cm="1">
        <f t="array" ref="Y259">_xlfn.TEXTJOIN(", ",TRUE, IF(COUNTIF(A259,"*"&amp;Afferenti!$A$1:'Afferenti'!$A$46&amp;"*"), Afferenti!$F$1:'Afferenti'!$F$46, ""))</f>
        <v>1</v>
      </c>
    </row>
    <row r="260" spans="1:25" x14ac:dyDescent="0.2">
      <c r="A260" s="2" t="s">
        <v>1889</v>
      </c>
      <c r="B260" s="2" t="s">
        <v>1890</v>
      </c>
      <c r="C260" s="2" t="s">
        <v>511</v>
      </c>
      <c r="E260" s="2" t="s">
        <v>280</v>
      </c>
      <c r="F260" s="2" t="s">
        <v>957</v>
      </c>
      <c r="G260" s="2" t="s">
        <v>1527</v>
      </c>
      <c r="H260" s="2">
        <v>4</v>
      </c>
      <c r="I260" s="2" t="s">
        <v>1528</v>
      </c>
      <c r="J260" s="2" t="s">
        <v>43</v>
      </c>
      <c r="K260" s="2">
        <v>2018</v>
      </c>
      <c r="W260" s="5" t="str" cm="1">
        <f t="array" ref="W260">_xlfn.TEXTJOIN(", ",TRUE, IF(COUNTIF(G260,"*"&amp;Afferenti!$A$1:'Afferenti'!$A$46&amp;"*"), Afferenti!$A$1:'Afferenti'!$A$46, ""))</f>
        <v>CORNAMUSINI, TALARICO</v>
      </c>
      <c r="X260" s="5" t="str" cm="1">
        <f t="array" ref="X260">_xlfn.TEXTJOIN(", ",TRUE, IF(COUNTIF(A260,"*"&amp;Afferenti!$A$1:'Afferenti'!$A$46&amp;"*"), Afferenti!$E$1:'Afferenti'!$E$46, ""))</f>
        <v>1</v>
      </c>
      <c r="Y260" s="5" t="str" cm="1">
        <f t="array" ref="Y260">_xlfn.TEXTJOIN(", ",TRUE, IF(COUNTIF(A260,"*"&amp;Afferenti!$A$1:'Afferenti'!$A$46&amp;"*"), Afferenti!$F$1:'Afferenti'!$F$46, ""))</f>
        <v>1</v>
      </c>
    </row>
    <row r="261" spans="1:25" x14ac:dyDescent="0.2">
      <c r="A261" s="2" t="s">
        <v>1889</v>
      </c>
      <c r="B261" s="2" t="s">
        <v>1890</v>
      </c>
      <c r="C261" s="2" t="s">
        <v>511</v>
      </c>
      <c r="E261" s="2" t="s">
        <v>280</v>
      </c>
      <c r="F261" s="2" t="s">
        <v>957</v>
      </c>
      <c r="G261" s="2" t="s">
        <v>1527</v>
      </c>
      <c r="H261" s="2">
        <v>4</v>
      </c>
      <c r="I261" s="2" t="s">
        <v>1529</v>
      </c>
      <c r="J261" s="2" t="s">
        <v>43</v>
      </c>
      <c r="K261" s="2">
        <v>2019</v>
      </c>
      <c r="W261" s="5" t="str" cm="1">
        <f t="array" ref="W261">_xlfn.TEXTJOIN(", ",TRUE, IF(COUNTIF(G261,"*"&amp;Afferenti!$A$1:'Afferenti'!$A$46&amp;"*"), Afferenti!$A$1:'Afferenti'!$A$46, ""))</f>
        <v>CORNAMUSINI, TALARICO</v>
      </c>
      <c r="X261" s="5" t="str" cm="1">
        <f t="array" ref="X261">_xlfn.TEXTJOIN(", ",TRUE, IF(COUNTIF(A261,"*"&amp;Afferenti!$A$1:'Afferenti'!$A$46&amp;"*"), Afferenti!$E$1:'Afferenti'!$E$46, ""))</f>
        <v>1</v>
      </c>
      <c r="Y261" s="5" t="str" cm="1">
        <f t="array" ref="Y261">_xlfn.TEXTJOIN(", ",TRUE, IF(COUNTIF(A261,"*"&amp;Afferenti!$A$1:'Afferenti'!$A$46&amp;"*"), Afferenti!$F$1:'Afferenti'!$F$46, ""))</f>
        <v>1</v>
      </c>
    </row>
    <row r="262" spans="1:25" x14ac:dyDescent="0.2">
      <c r="A262" s="2" t="s">
        <v>1889</v>
      </c>
      <c r="B262" s="2" t="s">
        <v>1890</v>
      </c>
      <c r="C262" s="2" t="s">
        <v>511</v>
      </c>
      <c r="E262" s="2" t="s">
        <v>280</v>
      </c>
      <c r="F262" s="2" t="s">
        <v>957</v>
      </c>
      <c r="G262" s="2" t="s">
        <v>1530</v>
      </c>
      <c r="H262" s="2">
        <v>4</v>
      </c>
      <c r="I262" s="2" t="s">
        <v>1531</v>
      </c>
      <c r="J262" s="2" t="s">
        <v>43</v>
      </c>
      <c r="K262" s="2">
        <v>2019</v>
      </c>
      <c r="W262" s="5" t="str" cm="1">
        <f t="array" ref="W262">_xlfn.TEXTJOIN(", ",TRUE, IF(COUNTIF(G262,"*"&amp;Afferenti!$A$1:'Afferenti'!$A$46&amp;"*"), Afferenti!$A$1:'Afferenti'!$A$46, ""))</f>
        <v>CORNAMUSINI, TALARICO</v>
      </c>
      <c r="X262" s="5" t="str" cm="1">
        <f t="array" ref="X262">_xlfn.TEXTJOIN(", ",TRUE, IF(COUNTIF(A262,"*"&amp;Afferenti!$A$1:'Afferenti'!$A$46&amp;"*"), Afferenti!$E$1:'Afferenti'!$E$46, ""))</f>
        <v>1</v>
      </c>
      <c r="Y262" s="5" t="str" cm="1">
        <f t="array" ref="Y262">_xlfn.TEXTJOIN(", ",TRUE, IF(COUNTIF(A262,"*"&amp;Afferenti!$A$1:'Afferenti'!$A$46&amp;"*"), Afferenti!$F$1:'Afferenti'!$F$46, ""))</f>
        <v>1</v>
      </c>
    </row>
    <row r="263" spans="1:25" x14ac:dyDescent="0.2">
      <c r="A263" s="2" t="s">
        <v>1889</v>
      </c>
      <c r="B263" s="2" t="s">
        <v>1890</v>
      </c>
      <c r="C263" s="2" t="s">
        <v>511</v>
      </c>
      <c r="E263" s="2" t="s">
        <v>280</v>
      </c>
      <c r="F263" s="2" t="s">
        <v>957</v>
      </c>
      <c r="G263" s="2" t="s">
        <v>1530</v>
      </c>
      <c r="H263" s="2">
        <v>4</v>
      </c>
      <c r="I263" s="2" t="s">
        <v>1532</v>
      </c>
      <c r="J263" s="2" t="s">
        <v>43</v>
      </c>
      <c r="K263" s="2">
        <v>2019</v>
      </c>
      <c r="W263" s="5" t="str" cm="1">
        <f t="array" ref="W263">_xlfn.TEXTJOIN(", ",TRUE, IF(COUNTIF(G263,"*"&amp;Afferenti!$A$1:'Afferenti'!$A$46&amp;"*"), Afferenti!$A$1:'Afferenti'!$A$46, ""))</f>
        <v>CORNAMUSINI, TALARICO</v>
      </c>
      <c r="X263" s="5" t="str" cm="1">
        <f t="array" ref="X263">_xlfn.TEXTJOIN(", ",TRUE, IF(COUNTIF(A263,"*"&amp;Afferenti!$A$1:'Afferenti'!$A$46&amp;"*"), Afferenti!$E$1:'Afferenti'!$E$46, ""))</f>
        <v>1</v>
      </c>
      <c r="Y263" s="5" t="str" cm="1">
        <f t="array" ref="Y263">_xlfn.TEXTJOIN(", ",TRUE, IF(COUNTIF(A263,"*"&amp;Afferenti!$A$1:'Afferenti'!$A$46&amp;"*"), Afferenti!$F$1:'Afferenti'!$F$46, ""))</f>
        <v>1</v>
      </c>
    </row>
    <row r="264" spans="1:25" x14ac:dyDescent="0.2">
      <c r="A264" s="2" t="s">
        <v>1889</v>
      </c>
      <c r="B264" s="2" t="s">
        <v>1890</v>
      </c>
      <c r="C264" s="2" t="s">
        <v>511</v>
      </c>
      <c r="E264" s="2" t="s">
        <v>280</v>
      </c>
      <c r="F264" s="2" t="s">
        <v>957</v>
      </c>
      <c r="G264" s="2" t="s">
        <v>1533</v>
      </c>
      <c r="H264" s="2">
        <v>4</v>
      </c>
      <c r="I264" s="2" t="s">
        <v>1534</v>
      </c>
      <c r="J264" s="2" t="s">
        <v>43</v>
      </c>
      <c r="K264" s="2">
        <v>2019</v>
      </c>
      <c r="W264" s="5" t="str" cm="1">
        <f t="array" ref="W264">_xlfn.TEXTJOIN(", ",TRUE, IF(COUNTIF(G264,"*"&amp;Afferenti!$A$1:'Afferenti'!$A$46&amp;"*"), Afferenti!$A$1:'Afferenti'!$A$46, ""))</f>
        <v>CORNAMUSINI, TALARICO</v>
      </c>
      <c r="X264" s="5" t="str" cm="1">
        <f t="array" ref="X264">_xlfn.TEXTJOIN(", ",TRUE, IF(COUNTIF(A264,"*"&amp;Afferenti!$A$1:'Afferenti'!$A$46&amp;"*"), Afferenti!$E$1:'Afferenti'!$E$46, ""))</f>
        <v>1</v>
      </c>
      <c r="Y264" s="5" t="str" cm="1">
        <f t="array" ref="Y264">_xlfn.TEXTJOIN(", ",TRUE, IF(COUNTIF(A264,"*"&amp;Afferenti!$A$1:'Afferenti'!$A$46&amp;"*"), Afferenti!$F$1:'Afferenti'!$F$46, ""))</f>
        <v>1</v>
      </c>
    </row>
    <row r="265" spans="1:25" x14ac:dyDescent="0.2">
      <c r="A265" s="2" t="s">
        <v>1889</v>
      </c>
      <c r="B265" s="2" t="s">
        <v>1890</v>
      </c>
      <c r="C265" s="2" t="s">
        <v>511</v>
      </c>
      <c r="E265" s="2" t="s">
        <v>280</v>
      </c>
      <c r="F265" s="2" t="s">
        <v>957</v>
      </c>
      <c r="G265" s="2" t="s">
        <v>1533</v>
      </c>
      <c r="H265" s="2">
        <v>4</v>
      </c>
      <c r="I265" s="2" t="s">
        <v>1535</v>
      </c>
      <c r="J265" s="2" t="s">
        <v>43</v>
      </c>
      <c r="K265" s="2">
        <v>2019</v>
      </c>
      <c r="W265" s="5" t="str" cm="1">
        <f t="array" ref="W265">_xlfn.TEXTJOIN(", ",TRUE, IF(COUNTIF(G265,"*"&amp;Afferenti!$A$1:'Afferenti'!$A$46&amp;"*"), Afferenti!$A$1:'Afferenti'!$A$46, ""))</f>
        <v>CORNAMUSINI, TALARICO</v>
      </c>
      <c r="X265" s="5" t="str" cm="1">
        <f t="array" ref="X265">_xlfn.TEXTJOIN(", ",TRUE, IF(COUNTIF(A265,"*"&amp;Afferenti!$A$1:'Afferenti'!$A$46&amp;"*"), Afferenti!$E$1:'Afferenti'!$E$46, ""))</f>
        <v>1</v>
      </c>
      <c r="Y265" s="5" t="str" cm="1">
        <f t="array" ref="Y265">_xlfn.TEXTJOIN(", ",TRUE, IF(COUNTIF(A265,"*"&amp;Afferenti!$A$1:'Afferenti'!$A$46&amp;"*"), Afferenti!$F$1:'Afferenti'!$F$46, ""))</f>
        <v>1</v>
      </c>
    </row>
    <row r="266" spans="1:25" x14ac:dyDescent="0.2">
      <c r="A266" s="2" t="s">
        <v>1889</v>
      </c>
      <c r="B266" s="2" t="s">
        <v>1890</v>
      </c>
      <c r="C266" s="2" t="s">
        <v>511</v>
      </c>
      <c r="E266" s="2" t="s">
        <v>280</v>
      </c>
      <c r="F266" s="2" t="s">
        <v>957</v>
      </c>
      <c r="G266" s="2" t="s">
        <v>1533</v>
      </c>
      <c r="H266" s="2">
        <v>4</v>
      </c>
      <c r="I266" s="2" t="s">
        <v>1536</v>
      </c>
      <c r="J266" s="2" t="s">
        <v>43</v>
      </c>
      <c r="K266" s="2">
        <v>2019</v>
      </c>
      <c r="W266" s="5" t="str" cm="1">
        <f t="array" ref="W266">_xlfn.TEXTJOIN(", ",TRUE, IF(COUNTIF(G266,"*"&amp;Afferenti!$A$1:'Afferenti'!$A$46&amp;"*"), Afferenti!$A$1:'Afferenti'!$A$46, ""))</f>
        <v>CORNAMUSINI, TALARICO</v>
      </c>
      <c r="X266" s="5" t="str" cm="1">
        <f t="array" ref="X266">_xlfn.TEXTJOIN(", ",TRUE, IF(COUNTIF(A266,"*"&amp;Afferenti!$A$1:'Afferenti'!$A$46&amp;"*"), Afferenti!$E$1:'Afferenti'!$E$46, ""))</f>
        <v>1</v>
      </c>
      <c r="Y266" s="5" t="str" cm="1">
        <f t="array" ref="Y266">_xlfn.TEXTJOIN(", ",TRUE, IF(COUNTIF(A266,"*"&amp;Afferenti!$A$1:'Afferenti'!$A$46&amp;"*"), Afferenti!$F$1:'Afferenti'!$F$46, ""))</f>
        <v>1</v>
      </c>
    </row>
    <row r="267" spans="1:25" x14ac:dyDescent="0.2">
      <c r="A267" s="2" t="s">
        <v>1889</v>
      </c>
      <c r="B267" s="2" t="s">
        <v>1890</v>
      </c>
      <c r="C267" s="2" t="s">
        <v>511</v>
      </c>
      <c r="E267" s="2" t="s">
        <v>280</v>
      </c>
      <c r="F267" s="2" t="s">
        <v>957</v>
      </c>
      <c r="G267" s="2" t="s">
        <v>1537</v>
      </c>
      <c r="H267" s="2">
        <v>5</v>
      </c>
      <c r="I267" s="2" t="s">
        <v>1538</v>
      </c>
      <c r="J267" s="2" t="s">
        <v>43</v>
      </c>
      <c r="K267" s="2">
        <v>2018</v>
      </c>
      <c r="W267" s="5" t="str" cm="1">
        <f t="array" ref="W267">_xlfn.TEXTJOIN(", ",TRUE, IF(COUNTIF(G267,"*"&amp;Afferenti!$A$1:'Afferenti'!$A$46&amp;"*"), Afferenti!$A$1:'Afferenti'!$A$46, ""))</f>
        <v>CORNAMUSINI, TALARICO</v>
      </c>
      <c r="X267" s="5" t="str" cm="1">
        <f t="array" ref="X267">_xlfn.TEXTJOIN(", ",TRUE, IF(COUNTIF(A267,"*"&amp;Afferenti!$A$1:'Afferenti'!$A$46&amp;"*"), Afferenti!$E$1:'Afferenti'!$E$46, ""))</f>
        <v>1</v>
      </c>
      <c r="Y267" s="5" t="str" cm="1">
        <f t="array" ref="Y267">_xlfn.TEXTJOIN(", ",TRUE, IF(COUNTIF(A267,"*"&amp;Afferenti!$A$1:'Afferenti'!$A$46&amp;"*"), Afferenti!$F$1:'Afferenti'!$F$46, ""))</f>
        <v>1</v>
      </c>
    </row>
    <row r="268" spans="1:25" x14ac:dyDescent="0.2">
      <c r="A268" s="2" t="s">
        <v>1889</v>
      </c>
      <c r="B268" s="2" t="s">
        <v>1890</v>
      </c>
      <c r="C268" s="2" t="s">
        <v>511</v>
      </c>
      <c r="E268" s="2" t="s">
        <v>280</v>
      </c>
      <c r="F268" s="2" t="s">
        <v>957</v>
      </c>
      <c r="G268" s="2" t="s">
        <v>1537</v>
      </c>
      <c r="H268" s="2">
        <v>5</v>
      </c>
      <c r="I268" s="2" t="s">
        <v>1539</v>
      </c>
      <c r="J268" s="2" t="s">
        <v>43</v>
      </c>
      <c r="K268" s="2">
        <v>2018</v>
      </c>
      <c r="W268" s="5" t="str" cm="1">
        <f t="array" ref="W268">_xlfn.TEXTJOIN(", ",TRUE, IF(COUNTIF(G268,"*"&amp;Afferenti!$A$1:'Afferenti'!$A$46&amp;"*"), Afferenti!$A$1:'Afferenti'!$A$46, ""))</f>
        <v>CORNAMUSINI, TALARICO</v>
      </c>
      <c r="X268" s="5" t="str" cm="1">
        <f t="array" ref="X268">_xlfn.TEXTJOIN(", ",TRUE, IF(COUNTIF(A268,"*"&amp;Afferenti!$A$1:'Afferenti'!$A$46&amp;"*"), Afferenti!$E$1:'Afferenti'!$E$46, ""))</f>
        <v>1</v>
      </c>
      <c r="Y268" s="5" t="str" cm="1">
        <f t="array" ref="Y268">_xlfn.TEXTJOIN(", ",TRUE, IF(COUNTIF(A268,"*"&amp;Afferenti!$A$1:'Afferenti'!$A$46&amp;"*"), Afferenti!$F$1:'Afferenti'!$F$46, ""))</f>
        <v>1</v>
      </c>
    </row>
    <row r="269" spans="1:25" x14ac:dyDescent="0.2">
      <c r="A269" s="2" t="s">
        <v>1889</v>
      </c>
      <c r="B269" s="2" t="s">
        <v>1890</v>
      </c>
      <c r="C269" s="2" t="s">
        <v>511</v>
      </c>
      <c r="E269" s="2" t="s">
        <v>280</v>
      </c>
      <c r="F269" s="2" t="s">
        <v>957</v>
      </c>
      <c r="G269" s="2" t="s">
        <v>1537</v>
      </c>
      <c r="H269" s="2">
        <v>5</v>
      </c>
      <c r="I269" s="2" t="s">
        <v>1540</v>
      </c>
      <c r="J269" s="2" t="s">
        <v>11</v>
      </c>
      <c r="K269" s="2">
        <v>2018</v>
      </c>
      <c r="L269" s="2" t="s">
        <v>690</v>
      </c>
      <c r="M269" s="2">
        <v>6</v>
      </c>
      <c r="N269" s="2">
        <v>59.343000000000004</v>
      </c>
      <c r="O269" s="2" t="s">
        <v>26</v>
      </c>
      <c r="P269" s="2">
        <v>29.516999999999999</v>
      </c>
      <c r="Q269" s="2" t="s">
        <v>14</v>
      </c>
      <c r="R269" s="2">
        <v>6</v>
      </c>
      <c r="S269" s="2">
        <v>53.15</v>
      </c>
      <c r="T269" s="2" t="s">
        <v>26</v>
      </c>
      <c r="U269" s="2">
        <v>7.4468082999999998</v>
      </c>
      <c r="V269" s="2" t="s">
        <v>13</v>
      </c>
      <c r="W269" s="5" t="str" cm="1">
        <f t="array" ref="W269">_xlfn.TEXTJOIN(", ",TRUE, IF(COUNTIF(G269,"*"&amp;Afferenti!$A$1:'Afferenti'!$A$46&amp;"*"), Afferenti!$A$1:'Afferenti'!$A$46, ""))</f>
        <v>CORNAMUSINI, TALARICO</v>
      </c>
      <c r="X269" s="5" t="str" cm="1">
        <f t="array" ref="X269">_xlfn.TEXTJOIN(", ",TRUE, IF(COUNTIF(A269,"*"&amp;Afferenti!$A$1:'Afferenti'!$A$46&amp;"*"), Afferenti!$E$1:'Afferenti'!$E$46, ""))</f>
        <v>1</v>
      </c>
      <c r="Y269" s="5" t="str" cm="1">
        <f t="array" ref="Y269">_xlfn.TEXTJOIN(", ",TRUE, IF(COUNTIF(A269,"*"&amp;Afferenti!$A$1:'Afferenti'!$A$46&amp;"*"), Afferenti!$F$1:'Afferenti'!$F$46, ""))</f>
        <v>1</v>
      </c>
    </row>
    <row r="270" spans="1:25" x14ac:dyDescent="0.2">
      <c r="A270" s="2" t="s">
        <v>1889</v>
      </c>
      <c r="B270" s="2" t="s">
        <v>1890</v>
      </c>
      <c r="C270" s="2" t="s">
        <v>511</v>
      </c>
      <c r="E270" s="2" t="s">
        <v>280</v>
      </c>
      <c r="F270" s="2" t="s">
        <v>957</v>
      </c>
      <c r="G270" s="2" t="s">
        <v>1541</v>
      </c>
      <c r="H270" s="2">
        <v>5</v>
      </c>
      <c r="I270" s="2" t="s">
        <v>1542</v>
      </c>
      <c r="J270" s="2" t="s">
        <v>43</v>
      </c>
      <c r="K270" s="2">
        <v>2019</v>
      </c>
      <c r="W270" s="5" t="str" cm="1">
        <f t="array" ref="W270">_xlfn.TEXTJOIN(", ",TRUE, IF(COUNTIF(G270,"*"&amp;Afferenti!$A$1:'Afferenti'!$A$46&amp;"*"), Afferenti!$A$1:'Afferenti'!$A$46, ""))</f>
        <v>CORNAMUSINI, TALARICO</v>
      </c>
      <c r="X270" s="5" t="str" cm="1">
        <f t="array" ref="X270">_xlfn.TEXTJOIN(", ",TRUE, IF(COUNTIF(A270,"*"&amp;Afferenti!$A$1:'Afferenti'!$A$46&amp;"*"), Afferenti!$E$1:'Afferenti'!$E$46, ""))</f>
        <v>1</v>
      </c>
      <c r="Y270" s="5" t="str" cm="1">
        <f t="array" ref="Y270">_xlfn.TEXTJOIN(", ",TRUE, IF(COUNTIF(A270,"*"&amp;Afferenti!$A$1:'Afferenti'!$A$46&amp;"*"), Afferenti!$F$1:'Afferenti'!$F$46, ""))</f>
        <v>1</v>
      </c>
    </row>
    <row r="271" spans="1:25" x14ac:dyDescent="0.2">
      <c r="A271" s="2" t="s">
        <v>1889</v>
      </c>
      <c r="B271" s="2" t="s">
        <v>1890</v>
      </c>
      <c r="C271" s="2" t="s">
        <v>511</v>
      </c>
      <c r="E271" s="2" t="s">
        <v>280</v>
      </c>
      <c r="F271" s="2" t="s">
        <v>957</v>
      </c>
      <c r="G271" s="2" t="s">
        <v>1541</v>
      </c>
      <c r="H271" s="2">
        <v>5</v>
      </c>
      <c r="I271" s="2" t="s">
        <v>1543</v>
      </c>
      <c r="J271" s="2" t="s">
        <v>43</v>
      </c>
      <c r="K271" s="2">
        <v>2019</v>
      </c>
      <c r="W271" s="5" t="str" cm="1">
        <f t="array" ref="W271">_xlfn.TEXTJOIN(", ",TRUE, IF(COUNTIF(G271,"*"&amp;Afferenti!$A$1:'Afferenti'!$A$46&amp;"*"), Afferenti!$A$1:'Afferenti'!$A$46, ""))</f>
        <v>CORNAMUSINI, TALARICO</v>
      </c>
      <c r="X271" s="5" t="str" cm="1">
        <f t="array" ref="X271">_xlfn.TEXTJOIN(", ",TRUE, IF(COUNTIF(A271,"*"&amp;Afferenti!$A$1:'Afferenti'!$A$46&amp;"*"), Afferenti!$E$1:'Afferenti'!$E$46, ""))</f>
        <v>1</v>
      </c>
      <c r="Y271" s="5" t="str" cm="1">
        <f t="array" ref="Y271">_xlfn.TEXTJOIN(", ",TRUE, IF(COUNTIF(A271,"*"&amp;Afferenti!$A$1:'Afferenti'!$A$46&amp;"*"), Afferenti!$F$1:'Afferenti'!$F$46, ""))</f>
        <v>1</v>
      </c>
    </row>
    <row r="272" spans="1:25" x14ac:dyDescent="0.2">
      <c r="A272" s="2" t="s">
        <v>1889</v>
      </c>
      <c r="B272" s="2" t="s">
        <v>1890</v>
      </c>
      <c r="C272" s="2" t="s">
        <v>511</v>
      </c>
      <c r="E272" s="2" t="s">
        <v>280</v>
      </c>
      <c r="F272" s="2" t="s">
        <v>957</v>
      </c>
      <c r="G272" s="2" t="s">
        <v>1541</v>
      </c>
      <c r="H272" s="2">
        <v>5</v>
      </c>
      <c r="I272" s="2" t="s">
        <v>1544</v>
      </c>
      <c r="J272" s="2" t="s">
        <v>109</v>
      </c>
      <c r="K272" s="2">
        <v>2019</v>
      </c>
      <c r="W272" s="5" t="str" cm="1">
        <f t="array" ref="W272">_xlfn.TEXTJOIN(", ",TRUE, IF(COUNTIF(G272,"*"&amp;Afferenti!$A$1:'Afferenti'!$A$46&amp;"*"), Afferenti!$A$1:'Afferenti'!$A$46, ""))</f>
        <v>CORNAMUSINI, TALARICO</v>
      </c>
      <c r="X272" s="5" t="str" cm="1">
        <f t="array" ref="X272">_xlfn.TEXTJOIN(", ",TRUE, IF(COUNTIF(A272,"*"&amp;Afferenti!$A$1:'Afferenti'!$A$46&amp;"*"), Afferenti!$E$1:'Afferenti'!$E$46, ""))</f>
        <v>1</v>
      </c>
      <c r="Y272" s="5" t="str" cm="1">
        <f t="array" ref="Y272">_xlfn.TEXTJOIN(", ",TRUE, IF(COUNTIF(A272,"*"&amp;Afferenti!$A$1:'Afferenti'!$A$46&amp;"*"), Afferenti!$F$1:'Afferenti'!$F$46, ""))</f>
        <v>1</v>
      </c>
    </row>
    <row r="273" spans="1:25" x14ac:dyDescent="0.2">
      <c r="A273" s="2" t="s">
        <v>1889</v>
      </c>
      <c r="B273" s="2" t="s">
        <v>1890</v>
      </c>
      <c r="C273" s="2" t="s">
        <v>511</v>
      </c>
      <c r="E273" s="2" t="s">
        <v>280</v>
      </c>
      <c r="F273" s="2" t="s">
        <v>957</v>
      </c>
      <c r="G273" s="2" t="s">
        <v>1545</v>
      </c>
      <c r="H273" s="2">
        <v>5</v>
      </c>
      <c r="I273" s="2" t="s">
        <v>1546</v>
      </c>
      <c r="J273" s="2" t="s">
        <v>43</v>
      </c>
      <c r="K273" s="2">
        <v>2019</v>
      </c>
      <c r="W273" s="5" t="str" cm="1">
        <f t="array" ref="W273">_xlfn.TEXTJOIN(", ",TRUE, IF(COUNTIF(G273,"*"&amp;Afferenti!$A$1:'Afferenti'!$A$46&amp;"*"), Afferenti!$A$1:'Afferenti'!$A$46, ""))</f>
        <v>CORNAMUSINI, TALARICO</v>
      </c>
      <c r="X273" s="5" t="str" cm="1">
        <f t="array" ref="X273">_xlfn.TEXTJOIN(", ",TRUE, IF(COUNTIF(A273,"*"&amp;Afferenti!$A$1:'Afferenti'!$A$46&amp;"*"), Afferenti!$E$1:'Afferenti'!$E$46, ""))</f>
        <v>1</v>
      </c>
      <c r="Y273" s="5" t="str" cm="1">
        <f t="array" ref="Y273">_xlfn.TEXTJOIN(", ",TRUE, IF(COUNTIF(A273,"*"&amp;Afferenti!$A$1:'Afferenti'!$A$46&amp;"*"), Afferenti!$F$1:'Afferenti'!$F$46, ""))</f>
        <v>1</v>
      </c>
    </row>
    <row r="274" spans="1:25" x14ac:dyDescent="0.2">
      <c r="A274" s="2" t="s">
        <v>1889</v>
      </c>
      <c r="B274" s="2" t="s">
        <v>1890</v>
      </c>
      <c r="C274" s="2" t="s">
        <v>511</v>
      </c>
      <c r="E274" s="2" t="s">
        <v>280</v>
      </c>
      <c r="F274" s="2" t="s">
        <v>957</v>
      </c>
      <c r="G274" s="2" t="s">
        <v>1545</v>
      </c>
      <c r="H274" s="2">
        <v>5</v>
      </c>
      <c r="I274" s="2" t="s">
        <v>1547</v>
      </c>
      <c r="J274" s="2" t="s">
        <v>43</v>
      </c>
      <c r="K274" s="2">
        <v>2019</v>
      </c>
      <c r="W274" s="5" t="str" cm="1">
        <f t="array" ref="W274">_xlfn.TEXTJOIN(", ",TRUE, IF(COUNTIF(G274,"*"&amp;Afferenti!$A$1:'Afferenti'!$A$46&amp;"*"), Afferenti!$A$1:'Afferenti'!$A$46, ""))</f>
        <v>CORNAMUSINI, TALARICO</v>
      </c>
      <c r="X274" s="5" t="str" cm="1">
        <f t="array" ref="X274">_xlfn.TEXTJOIN(", ",TRUE, IF(COUNTIF(A274,"*"&amp;Afferenti!$A$1:'Afferenti'!$A$46&amp;"*"), Afferenti!$E$1:'Afferenti'!$E$46, ""))</f>
        <v>1</v>
      </c>
      <c r="Y274" s="5" t="str" cm="1">
        <f t="array" ref="Y274">_xlfn.TEXTJOIN(", ",TRUE, IF(COUNTIF(A274,"*"&amp;Afferenti!$A$1:'Afferenti'!$A$46&amp;"*"), Afferenti!$F$1:'Afferenti'!$F$46, ""))</f>
        <v>1</v>
      </c>
    </row>
    <row r="275" spans="1:25" x14ac:dyDescent="0.2">
      <c r="A275" s="2" t="s">
        <v>1889</v>
      </c>
      <c r="B275" s="2" t="s">
        <v>1890</v>
      </c>
      <c r="C275" s="2" t="s">
        <v>511</v>
      </c>
      <c r="E275" s="2" t="s">
        <v>280</v>
      </c>
      <c r="F275" s="2" t="s">
        <v>957</v>
      </c>
      <c r="G275" s="2" t="s">
        <v>1545</v>
      </c>
      <c r="H275" s="2">
        <v>5</v>
      </c>
      <c r="I275" s="2" t="s">
        <v>1548</v>
      </c>
      <c r="J275" s="2" t="s">
        <v>43</v>
      </c>
      <c r="K275" s="2">
        <v>2019</v>
      </c>
      <c r="W275" s="5" t="str" cm="1">
        <f t="array" ref="W275">_xlfn.TEXTJOIN(", ",TRUE, IF(COUNTIF(G275,"*"&amp;Afferenti!$A$1:'Afferenti'!$A$46&amp;"*"), Afferenti!$A$1:'Afferenti'!$A$46, ""))</f>
        <v>CORNAMUSINI, TALARICO</v>
      </c>
      <c r="X275" s="5" t="str" cm="1">
        <f t="array" ref="X275">_xlfn.TEXTJOIN(", ",TRUE, IF(COUNTIF(A275,"*"&amp;Afferenti!$A$1:'Afferenti'!$A$46&amp;"*"), Afferenti!$E$1:'Afferenti'!$E$46, ""))</f>
        <v>1</v>
      </c>
      <c r="Y275" s="5" t="str" cm="1">
        <f t="array" ref="Y275">_xlfn.TEXTJOIN(", ",TRUE, IF(COUNTIF(A275,"*"&amp;Afferenti!$A$1:'Afferenti'!$A$46&amp;"*"), Afferenti!$F$1:'Afferenti'!$F$46, ""))</f>
        <v>1</v>
      </c>
    </row>
    <row r="276" spans="1:25" x14ac:dyDescent="0.2">
      <c r="A276" s="2" t="s">
        <v>1889</v>
      </c>
      <c r="B276" s="2" t="s">
        <v>1890</v>
      </c>
      <c r="C276" s="2" t="s">
        <v>511</v>
      </c>
      <c r="E276" s="2" t="s">
        <v>280</v>
      </c>
      <c r="F276" s="2" t="s">
        <v>957</v>
      </c>
      <c r="G276" s="2" t="s">
        <v>1549</v>
      </c>
      <c r="H276" s="2">
        <v>5</v>
      </c>
      <c r="I276" s="2" t="s">
        <v>1550</v>
      </c>
      <c r="J276" s="2" t="s">
        <v>11</v>
      </c>
      <c r="K276" s="2">
        <v>2016</v>
      </c>
      <c r="L276" s="2" t="s">
        <v>1551</v>
      </c>
      <c r="M276" s="2">
        <v>118</v>
      </c>
      <c r="N276" s="2">
        <v>4.7839999999999998</v>
      </c>
      <c r="O276" s="2" t="s">
        <v>13</v>
      </c>
      <c r="P276" s="2">
        <v>7.9050000000000002</v>
      </c>
      <c r="Q276" s="2" t="s">
        <v>13</v>
      </c>
      <c r="R276" s="2">
        <v>111</v>
      </c>
      <c r="S276" s="2">
        <v>3.52</v>
      </c>
      <c r="T276" s="2" t="s">
        <v>13</v>
      </c>
      <c r="W276" s="5" t="str" cm="1">
        <f t="array" ref="W276">_xlfn.TEXTJOIN(", ",TRUE, IF(COUNTIF(G276,"*"&amp;Afferenti!$A$1:'Afferenti'!$A$46&amp;"*"), Afferenti!$A$1:'Afferenti'!$A$46, ""))</f>
        <v>CORNAMUSINI, TALARICO</v>
      </c>
      <c r="X276" s="5" t="str" cm="1">
        <f t="array" ref="X276">_xlfn.TEXTJOIN(", ",TRUE, IF(COUNTIF(A276,"*"&amp;Afferenti!$A$1:'Afferenti'!$A$46&amp;"*"), Afferenti!$E$1:'Afferenti'!$E$46, ""))</f>
        <v>1</v>
      </c>
      <c r="Y276" s="5" t="str" cm="1">
        <f t="array" ref="Y276">_xlfn.TEXTJOIN(", ",TRUE, IF(COUNTIF(A276,"*"&amp;Afferenti!$A$1:'Afferenti'!$A$46&amp;"*"), Afferenti!$F$1:'Afferenti'!$F$46, ""))</f>
        <v>1</v>
      </c>
    </row>
    <row r="277" spans="1:25" x14ac:dyDescent="0.2">
      <c r="A277" s="2" t="s">
        <v>1889</v>
      </c>
      <c r="B277" s="2" t="s">
        <v>1890</v>
      </c>
      <c r="C277" s="2" t="s">
        <v>511</v>
      </c>
      <c r="E277" s="2" t="s">
        <v>280</v>
      </c>
      <c r="F277" s="2" t="s">
        <v>957</v>
      </c>
      <c r="G277" s="2" t="s">
        <v>1552</v>
      </c>
      <c r="H277" s="2">
        <v>5</v>
      </c>
      <c r="I277" s="2" t="s">
        <v>1553</v>
      </c>
      <c r="J277" s="2" t="s">
        <v>109</v>
      </c>
      <c r="K277" s="2">
        <v>2017</v>
      </c>
      <c r="L277" s="2" t="s">
        <v>298</v>
      </c>
      <c r="W277" s="5" t="str" cm="1">
        <f t="array" ref="W277">_xlfn.TEXTJOIN(", ",TRUE, IF(COUNTIF(G277,"*"&amp;Afferenti!$A$1:'Afferenti'!$A$46&amp;"*"), Afferenti!$A$1:'Afferenti'!$A$46, ""))</f>
        <v>CORNAMUSINI, TALARICO</v>
      </c>
      <c r="X277" s="5" t="str" cm="1">
        <f t="array" ref="X277">_xlfn.TEXTJOIN(", ",TRUE, IF(COUNTIF(A277,"*"&amp;Afferenti!$A$1:'Afferenti'!$A$46&amp;"*"), Afferenti!$E$1:'Afferenti'!$E$46, ""))</f>
        <v>1</v>
      </c>
      <c r="Y277" s="5" t="str" cm="1">
        <f t="array" ref="Y277">_xlfn.TEXTJOIN(", ",TRUE, IF(COUNTIF(A277,"*"&amp;Afferenti!$A$1:'Afferenti'!$A$46&amp;"*"), Afferenti!$F$1:'Afferenti'!$F$46, ""))</f>
        <v>1</v>
      </c>
    </row>
    <row r="278" spans="1:25" x14ac:dyDescent="0.2">
      <c r="A278" s="2" t="s">
        <v>1889</v>
      </c>
      <c r="B278" s="2" t="s">
        <v>1890</v>
      </c>
      <c r="C278" s="2" t="s">
        <v>511</v>
      </c>
      <c r="E278" s="2" t="s">
        <v>280</v>
      </c>
      <c r="F278" s="2" t="s">
        <v>957</v>
      </c>
      <c r="G278" s="2" t="s">
        <v>1552</v>
      </c>
      <c r="H278" s="2">
        <v>5</v>
      </c>
      <c r="I278" s="2" t="s">
        <v>1554</v>
      </c>
      <c r="J278" s="2" t="s">
        <v>43</v>
      </c>
      <c r="K278" s="2">
        <v>2018</v>
      </c>
      <c r="W278" s="5" t="str" cm="1">
        <f t="array" ref="W278">_xlfn.TEXTJOIN(", ",TRUE, IF(COUNTIF(G278,"*"&amp;Afferenti!$A$1:'Afferenti'!$A$46&amp;"*"), Afferenti!$A$1:'Afferenti'!$A$46, ""))</f>
        <v>CORNAMUSINI, TALARICO</v>
      </c>
      <c r="X278" s="5" t="str" cm="1">
        <f t="array" ref="X278">_xlfn.TEXTJOIN(", ",TRUE, IF(COUNTIF(A278,"*"&amp;Afferenti!$A$1:'Afferenti'!$A$46&amp;"*"), Afferenti!$E$1:'Afferenti'!$E$46, ""))</f>
        <v>1</v>
      </c>
      <c r="Y278" s="5" t="str" cm="1">
        <f t="array" ref="Y278">_xlfn.TEXTJOIN(", ",TRUE, IF(COUNTIF(A278,"*"&amp;Afferenti!$A$1:'Afferenti'!$A$46&amp;"*"), Afferenti!$F$1:'Afferenti'!$F$46, ""))</f>
        <v>1</v>
      </c>
    </row>
    <row r="279" spans="1:25" x14ac:dyDescent="0.2">
      <c r="A279" s="2" t="s">
        <v>323</v>
      </c>
      <c r="B279" s="2" t="s">
        <v>324</v>
      </c>
      <c r="C279" s="2" t="s">
        <v>325</v>
      </c>
      <c r="E279" s="2" t="s">
        <v>280</v>
      </c>
      <c r="F279" s="2" t="s">
        <v>102</v>
      </c>
      <c r="G279" s="2" t="s">
        <v>326</v>
      </c>
      <c r="H279" s="2">
        <v>1</v>
      </c>
      <c r="I279" s="2" t="s">
        <v>327</v>
      </c>
      <c r="J279" s="2" t="s">
        <v>11</v>
      </c>
      <c r="K279" s="2">
        <v>2016</v>
      </c>
      <c r="L279" s="2" t="s">
        <v>328</v>
      </c>
      <c r="M279" s="2">
        <v>157</v>
      </c>
      <c r="N279" s="2">
        <v>1.9159999999999999</v>
      </c>
      <c r="O279" s="2" t="s">
        <v>13</v>
      </c>
      <c r="P279" s="2">
        <v>16.515999999999998</v>
      </c>
      <c r="Q279" s="2" t="s">
        <v>13</v>
      </c>
      <c r="R279" s="2">
        <v>136</v>
      </c>
      <c r="S279" s="2">
        <v>2.2599999999999998</v>
      </c>
      <c r="T279" s="2" t="s">
        <v>13</v>
      </c>
      <c r="U279" s="2">
        <v>9.3886459999999996</v>
      </c>
      <c r="V279" s="2" t="s">
        <v>13</v>
      </c>
      <c r="W279" s="5" t="str" cm="1">
        <f t="array" ref="W279">_xlfn.TEXTJOIN(", ",TRUE, IF(COUNTIF(G279,"*"&amp;Afferenti!$A$1:'Afferenti'!$A$46&amp;"*"), Afferenti!$A$1:'Afferenti'!$A$46, ""))</f>
        <v>CORSI</v>
      </c>
      <c r="X279" s="5" t="str" cm="1">
        <f t="array" ref="X279">_xlfn.TEXTJOIN(", ",TRUE, IF(COUNTIF(A279,"*"&amp;Afferenti!$A$1:'Afferenti'!$A$46&amp;"*"), Afferenti!$E$1:'Afferenti'!$E$46, ""))</f>
        <v>1</v>
      </c>
      <c r="Y279" s="5" t="str" cm="1">
        <f t="array" ref="Y279">_xlfn.TEXTJOIN(", ",TRUE, IF(COUNTIF(A279,"*"&amp;Afferenti!$A$1:'Afferenti'!$A$46&amp;"*"), Afferenti!$F$1:'Afferenti'!$F$46, ""))</f>
        <v>0</v>
      </c>
    </row>
    <row r="280" spans="1:25" x14ac:dyDescent="0.2">
      <c r="A280" s="2" t="s">
        <v>323</v>
      </c>
      <c r="B280" s="2" t="s">
        <v>324</v>
      </c>
      <c r="C280" s="2" t="s">
        <v>325</v>
      </c>
      <c r="E280" s="2" t="s">
        <v>280</v>
      </c>
      <c r="F280" s="2" t="s">
        <v>102</v>
      </c>
      <c r="G280" s="2" t="s">
        <v>326</v>
      </c>
      <c r="H280" s="2">
        <v>1</v>
      </c>
      <c r="I280" s="2" t="s">
        <v>329</v>
      </c>
      <c r="J280" s="2" t="s">
        <v>99</v>
      </c>
      <c r="K280" s="2">
        <v>2019</v>
      </c>
      <c r="M280" s="2">
        <v>13</v>
      </c>
      <c r="N280" s="2">
        <v>7.649</v>
      </c>
      <c r="O280" s="2" t="s">
        <v>13</v>
      </c>
      <c r="W280" s="5" t="str" cm="1">
        <f t="array" ref="W280">_xlfn.TEXTJOIN(", ",TRUE, IF(COUNTIF(G280,"*"&amp;Afferenti!$A$1:'Afferenti'!$A$46&amp;"*"), Afferenti!$A$1:'Afferenti'!$A$46, ""))</f>
        <v>CORSI</v>
      </c>
      <c r="X280" s="5" t="str" cm="1">
        <f t="array" ref="X280">_xlfn.TEXTJOIN(", ",TRUE, IF(COUNTIF(A280,"*"&amp;Afferenti!$A$1:'Afferenti'!$A$46&amp;"*"), Afferenti!$E$1:'Afferenti'!$E$46, ""))</f>
        <v>1</v>
      </c>
      <c r="Y280" s="5" t="str" cm="1">
        <f t="array" ref="Y280">_xlfn.TEXTJOIN(", ",TRUE, IF(COUNTIF(A280,"*"&amp;Afferenti!$A$1:'Afferenti'!$A$46&amp;"*"), Afferenti!$F$1:'Afferenti'!$F$46, ""))</f>
        <v>0</v>
      </c>
    </row>
    <row r="281" spans="1:25" x14ac:dyDescent="0.2">
      <c r="A281" s="2" t="s">
        <v>323</v>
      </c>
      <c r="B281" s="2" t="s">
        <v>324</v>
      </c>
      <c r="C281" s="2" t="s">
        <v>325</v>
      </c>
      <c r="E281" s="2" t="s">
        <v>280</v>
      </c>
      <c r="F281" s="2" t="s">
        <v>102</v>
      </c>
      <c r="G281" s="2" t="s">
        <v>326</v>
      </c>
      <c r="H281" s="2">
        <v>1</v>
      </c>
      <c r="I281" s="2" t="s">
        <v>330</v>
      </c>
      <c r="J281" s="2" t="s">
        <v>11</v>
      </c>
      <c r="K281" s="2">
        <v>2015</v>
      </c>
      <c r="L281" s="2" t="s">
        <v>331</v>
      </c>
      <c r="M281" s="2">
        <v>12</v>
      </c>
      <c r="N281" s="2">
        <v>5.0720000000000001</v>
      </c>
      <c r="O281" s="2" t="s">
        <v>13</v>
      </c>
      <c r="P281" s="2">
        <v>15.503</v>
      </c>
      <c r="Q281" s="2" t="s">
        <v>13</v>
      </c>
      <c r="R281" s="2">
        <v>13</v>
      </c>
      <c r="U281" s="2">
        <v>11.058</v>
      </c>
      <c r="V281" s="2" t="s">
        <v>13</v>
      </c>
      <c r="W281" s="5" t="str" cm="1">
        <f t="array" ref="W281">_xlfn.TEXTJOIN(", ",TRUE, IF(COUNTIF(G281,"*"&amp;Afferenti!$A$1:'Afferenti'!$A$46&amp;"*"), Afferenti!$A$1:'Afferenti'!$A$46, ""))</f>
        <v>CORSI</v>
      </c>
      <c r="X281" s="5" t="str" cm="1">
        <f t="array" ref="X281">_xlfn.TEXTJOIN(", ",TRUE, IF(COUNTIF(A281,"*"&amp;Afferenti!$A$1:'Afferenti'!$A$46&amp;"*"), Afferenti!$E$1:'Afferenti'!$E$46, ""))</f>
        <v>1</v>
      </c>
      <c r="Y281" s="5" t="str" cm="1">
        <f t="array" ref="Y281">_xlfn.TEXTJOIN(", ",TRUE, IF(COUNTIF(A281,"*"&amp;Afferenti!$A$1:'Afferenti'!$A$46&amp;"*"), Afferenti!$F$1:'Afferenti'!$F$46, ""))</f>
        <v>0</v>
      </c>
    </row>
    <row r="282" spans="1:25" x14ac:dyDescent="0.2">
      <c r="A282" s="2" t="s">
        <v>323</v>
      </c>
      <c r="B282" s="2" t="s">
        <v>324</v>
      </c>
      <c r="C282" s="2" t="s">
        <v>325</v>
      </c>
      <c r="E282" s="2" t="s">
        <v>280</v>
      </c>
      <c r="F282" s="2" t="s">
        <v>102</v>
      </c>
      <c r="G282" s="2" t="s">
        <v>326</v>
      </c>
      <c r="H282" s="2">
        <v>1</v>
      </c>
      <c r="I282" s="2" t="s">
        <v>332</v>
      </c>
      <c r="J282" s="2" t="s">
        <v>11</v>
      </c>
      <c r="K282" s="2">
        <v>2019</v>
      </c>
      <c r="L282" s="2" t="s">
        <v>41</v>
      </c>
      <c r="M282" s="2">
        <v>22</v>
      </c>
      <c r="N282" s="2">
        <v>27.795000000000002</v>
      </c>
      <c r="O282" s="2" t="s">
        <v>14</v>
      </c>
      <c r="P282" s="2">
        <v>17.471</v>
      </c>
      <c r="Q282" s="2" t="s">
        <v>13</v>
      </c>
      <c r="R282" s="2">
        <v>17</v>
      </c>
      <c r="S282" s="2">
        <v>19.84</v>
      </c>
      <c r="T282" s="2" t="s">
        <v>13</v>
      </c>
      <c r="U282" s="2">
        <v>23.239000000000001</v>
      </c>
      <c r="V282" s="2" t="s">
        <v>13</v>
      </c>
      <c r="W282" s="5" t="str" cm="1">
        <f t="array" ref="W282">_xlfn.TEXTJOIN(", ",TRUE, IF(COUNTIF(G282,"*"&amp;Afferenti!$A$1:'Afferenti'!$A$46&amp;"*"), Afferenti!$A$1:'Afferenti'!$A$46, ""))</f>
        <v>CORSI</v>
      </c>
      <c r="X282" s="5" t="str" cm="1">
        <f t="array" ref="X282">_xlfn.TEXTJOIN(", ",TRUE, IF(COUNTIF(A282,"*"&amp;Afferenti!$A$1:'Afferenti'!$A$46&amp;"*"), Afferenti!$E$1:'Afferenti'!$E$46, ""))</f>
        <v>1</v>
      </c>
      <c r="Y282" s="5" t="str" cm="1">
        <f t="array" ref="Y282">_xlfn.TEXTJOIN(", ",TRUE, IF(COUNTIF(A282,"*"&amp;Afferenti!$A$1:'Afferenti'!$A$46&amp;"*"), Afferenti!$F$1:'Afferenti'!$F$46, ""))</f>
        <v>0</v>
      </c>
    </row>
    <row r="283" spans="1:25" x14ac:dyDescent="0.2">
      <c r="A283" s="2" t="s">
        <v>323</v>
      </c>
      <c r="B283" s="2" t="s">
        <v>324</v>
      </c>
      <c r="C283" s="2" t="s">
        <v>325</v>
      </c>
      <c r="E283" s="2" t="s">
        <v>280</v>
      </c>
      <c r="F283" s="2" t="s">
        <v>102</v>
      </c>
      <c r="G283" s="2" t="s">
        <v>326</v>
      </c>
      <c r="H283" s="2">
        <v>1</v>
      </c>
      <c r="I283" s="2" t="s">
        <v>333</v>
      </c>
      <c r="J283" s="2" t="s">
        <v>11</v>
      </c>
      <c r="K283" s="2">
        <v>2019</v>
      </c>
      <c r="L283" s="2" t="s">
        <v>334</v>
      </c>
      <c r="M283" s="2">
        <v>32</v>
      </c>
      <c r="N283" s="2">
        <v>9.7650000000000006</v>
      </c>
      <c r="O283" s="2" t="s">
        <v>13</v>
      </c>
      <c r="P283" s="2">
        <v>44.145000000000003</v>
      </c>
      <c r="Q283" s="2" t="s">
        <v>14</v>
      </c>
      <c r="R283" s="2">
        <v>30</v>
      </c>
      <c r="S283" s="2">
        <v>13.31</v>
      </c>
      <c r="T283" s="2" t="s">
        <v>13</v>
      </c>
      <c r="U283" s="2">
        <v>17.416</v>
      </c>
      <c r="V283" s="2" t="s">
        <v>13</v>
      </c>
      <c r="W283" s="5" t="str" cm="1">
        <f t="array" ref="W283">_xlfn.TEXTJOIN(", ",TRUE, IF(COUNTIF(G283,"*"&amp;Afferenti!$A$1:'Afferenti'!$A$46&amp;"*"), Afferenti!$A$1:'Afferenti'!$A$46, ""))</f>
        <v>CORSI</v>
      </c>
      <c r="X283" s="5" t="str" cm="1">
        <f t="array" ref="X283">_xlfn.TEXTJOIN(", ",TRUE, IF(COUNTIF(A283,"*"&amp;Afferenti!$A$1:'Afferenti'!$A$46&amp;"*"), Afferenti!$E$1:'Afferenti'!$E$46, ""))</f>
        <v>1</v>
      </c>
      <c r="Y283" s="5" t="str" cm="1">
        <f t="array" ref="Y283">_xlfn.TEXTJOIN(", ",TRUE, IF(COUNTIF(A283,"*"&amp;Afferenti!$A$1:'Afferenti'!$A$46&amp;"*"), Afferenti!$F$1:'Afferenti'!$F$46, ""))</f>
        <v>0</v>
      </c>
    </row>
    <row r="284" spans="1:25" x14ac:dyDescent="0.2">
      <c r="A284" s="2" t="s">
        <v>323</v>
      </c>
      <c r="B284" s="2" t="s">
        <v>324</v>
      </c>
      <c r="C284" s="2" t="s">
        <v>325</v>
      </c>
      <c r="E284" s="2" t="s">
        <v>280</v>
      </c>
      <c r="F284" s="2" t="s">
        <v>102</v>
      </c>
      <c r="G284" s="2" t="s">
        <v>326</v>
      </c>
      <c r="H284" s="2">
        <v>1</v>
      </c>
      <c r="I284" s="2" t="s">
        <v>335</v>
      </c>
      <c r="J284" s="2" t="s">
        <v>92</v>
      </c>
      <c r="K284" s="2">
        <v>2018</v>
      </c>
      <c r="M284" s="2">
        <v>2</v>
      </c>
      <c r="N284" s="2">
        <v>51.075000000000003</v>
      </c>
      <c r="O284" s="2" t="s">
        <v>26</v>
      </c>
      <c r="R284" s="2">
        <v>0</v>
      </c>
      <c r="S284" s="2">
        <v>100</v>
      </c>
      <c r="T284" s="2" t="s">
        <v>33</v>
      </c>
      <c r="U284" s="2">
        <v>40.909092000000001</v>
      </c>
      <c r="V284" s="2" t="s">
        <v>14</v>
      </c>
      <c r="W284" s="5" t="str" cm="1">
        <f t="array" ref="W284">_xlfn.TEXTJOIN(", ",TRUE, IF(COUNTIF(G284,"*"&amp;Afferenti!$A$1:'Afferenti'!$A$46&amp;"*"), Afferenti!$A$1:'Afferenti'!$A$46, ""))</f>
        <v>CORSI</v>
      </c>
      <c r="X284" s="5" t="str" cm="1">
        <f t="array" ref="X284">_xlfn.TEXTJOIN(", ",TRUE, IF(COUNTIF(A284,"*"&amp;Afferenti!$A$1:'Afferenti'!$A$46&amp;"*"), Afferenti!$E$1:'Afferenti'!$E$46, ""))</f>
        <v>1</v>
      </c>
      <c r="Y284" s="5" t="str" cm="1">
        <f t="array" ref="Y284">_xlfn.TEXTJOIN(", ",TRUE, IF(COUNTIF(A284,"*"&amp;Afferenti!$A$1:'Afferenti'!$A$46&amp;"*"), Afferenti!$F$1:'Afferenti'!$F$46, ""))</f>
        <v>0</v>
      </c>
    </row>
    <row r="285" spans="1:25" x14ac:dyDescent="0.2">
      <c r="A285" s="2" t="s">
        <v>323</v>
      </c>
      <c r="B285" s="2" t="s">
        <v>324</v>
      </c>
      <c r="C285" s="2" t="s">
        <v>325</v>
      </c>
      <c r="E285" s="2" t="s">
        <v>280</v>
      </c>
      <c r="F285" s="2" t="s">
        <v>102</v>
      </c>
      <c r="G285" s="2" t="s">
        <v>326</v>
      </c>
      <c r="H285" s="2">
        <v>1</v>
      </c>
      <c r="I285" s="2" t="s">
        <v>336</v>
      </c>
      <c r="J285" s="2" t="s">
        <v>11</v>
      </c>
      <c r="K285" s="2">
        <v>2018</v>
      </c>
      <c r="L285" s="2" t="s">
        <v>337</v>
      </c>
      <c r="M285" s="2">
        <v>20</v>
      </c>
      <c r="N285" s="2">
        <v>10.138</v>
      </c>
      <c r="O285" s="2" t="s">
        <v>13</v>
      </c>
      <c r="P285" s="2">
        <v>85.432000000000002</v>
      </c>
      <c r="Q285" s="2" t="s">
        <v>33</v>
      </c>
      <c r="R285" s="2">
        <v>20</v>
      </c>
      <c r="S285" s="2">
        <v>6.77</v>
      </c>
      <c r="T285" s="2" t="s">
        <v>13</v>
      </c>
      <c r="U285" s="2">
        <v>85</v>
      </c>
      <c r="V285" s="2" t="s">
        <v>33</v>
      </c>
      <c r="W285" s="5" t="str" cm="1">
        <f t="array" ref="W285">_xlfn.TEXTJOIN(", ",TRUE, IF(COUNTIF(G285,"*"&amp;Afferenti!$A$1:'Afferenti'!$A$46&amp;"*"), Afferenti!$A$1:'Afferenti'!$A$46, ""))</f>
        <v>CORSI</v>
      </c>
      <c r="X285" s="5" t="str" cm="1">
        <f t="array" ref="X285">_xlfn.TEXTJOIN(", ",TRUE, IF(COUNTIF(A285,"*"&amp;Afferenti!$A$1:'Afferenti'!$A$46&amp;"*"), Afferenti!$E$1:'Afferenti'!$E$46, ""))</f>
        <v>1</v>
      </c>
      <c r="Y285" s="5" t="str" cm="1">
        <f t="array" ref="Y285">_xlfn.TEXTJOIN(", ",TRUE, IF(COUNTIF(A285,"*"&amp;Afferenti!$A$1:'Afferenti'!$A$46&amp;"*"), Afferenti!$F$1:'Afferenti'!$F$46, ""))</f>
        <v>0</v>
      </c>
    </row>
    <row r="286" spans="1:25" x14ac:dyDescent="0.2">
      <c r="A286" s="2" t="s">
        <v>323</v>
      </c>
      <c r="B286" s="2" t="s">
        <v>324</v>
      </c>
      <c r="C286" s="2" t="s">
        <v>325</v>
      </c>
      <c r="E286" s="2" t="s">
        <v>280</v>
      </c>
      <c r="F286" s="2" t="s">
        <v>102</v>
      </c>
      <c r="G286" s="2" t="s">
        <v>326</v>
      </c>
      <c r="H286" s="2">
        <v>1</v>
      </c>
      <c r="I286" s="2" t="s">
        <v>338</v>
      </c>
      <c r="J286" s="2" t="s">
        <v>11</v>
      </c>
      <c r="K286" s="2">
        <v>2018</v>
      </c>
      <c r="L286" s="2" t="s">
        <v>41</v>
      </c>
      <c r="M286" s="2">
        <v>67</v>
      </c>
      <c r="N286" s="2">
        <v>7.9969999999999999</v>
      </c>
      <c r="O286" s="2" t="s">
        <v>13</v>
      </c>
      <c r="P286" s="2">
        <v>17.844999999999999</v>
      </c>
      <c r="Q286" s="2" t="s">
        <v>13</v>
      </c>
      <c r="R286" s="2">
        <v>59</v>
      </c>
      <c r="S286" s="2">
        <v>6.13</v>
      </c>
      <c r="T286" s="2" t="s">
        <v>13</v>
      </c>
      <c r="U286" s="2">
        <v>21.014492000000001</v>
      </c>
      <c r="V286" s="2" t="s">
        <v>13</v>
      </c>
      <c r="W286" s="5" t="str" cm="1">
        <f t="array" ref="W286">_xlfn.TEXTJOIN(", ",TRUE, IF(COUNTIF(G286,"*"&amp;Afferenti!$A$1:'Afferenti'!$A$46&amp;"*"), Afferenti!$A$1:'Afferenti'!$A$46, ""))</f>
        <v>CORSI</v>
      </c>
      <c r="X286" s="5" t="str" cm="1">
        <f t="array" ref="X286">_xlfn.TEXTJOIN(", ",TRUE, IF(COUNTIF(A286,"*"&amp;Afferenti!$A$1:'Afferenti'!$A$46&amp;"*"), Afferenti!$E$1:'Afferenti'!$E$46, ""))</f>
        <v>1</v>
      </c>
      <c r="Y286" s="5" t="str" cm="1">
        <f t="array" ref="Y286">_xlfn.TEXTJOIN(", ",TRUE, IF(COUNTIF(A286,"*"&amp;Afferenti!$A$1:'Afferenti'!$A$46&amp;"*"), Afferenti!$F$1:'Afferenti'!$F$46, ""))</f>
        <v>0</v>
      </c>
    </row>
    <row r="287" spans="1:25" x14ac:dyDescent="0.2">
      <c r="A287" s="2" t="s">
        <v>323</v>
      </c>
      <c r="B287" s="2" t="s">
        <v>324</v>
      </c>
      <c r="C287" s="2" t="s">
        <v>325</v>
      </c>
      <c r="E287" s="2" t="s">
        <v>280</v>
      </c>
      <c r="F287" s="2" t="s">
        <v>102</v>
      </c>
      <c r="G287" s="2" t="s">
        <v>326</v>
      </c>
      <c r="H287" s="2">
        <v>1</v>
      </c>
      <c r="I287" s="2" t="s">
        <v>339</v>
      </c>
      <c r="J287" s="2" t="s">
        <v>11</v>
      </c>
      <c r="K287" s="2">
        <v>2016</v>
      </c>
      <c r="L287" s="2" t="s">
        <v>340</v>
      </c>
      <c r="M287" s="2">
        <v>52</v>
      </c>
      <c r="N287" s="2">
        <v>10.47</v>
      </c>
      <c r="O287" s="2" t="s">
        <v>13</v>
      </c>
      <c r="P287" s="2">
        <v>28.611000000000001</v>
      </c>
      <c r="Q287" s="2" t="s">
        <v>14</v>
      </c>
      <c r="R287" s="2">
        <v>43</v>
      </c>
      <c r="S287" s="2">
        <v>17.649999999999999</v>
      </c>
      <c r="T287" s="2" t="s">
        <v>13</v>
      </c>
      <c r="U287" s="2">
        <v>18.995633999999999</v>
      </c>
      <c r="V287" s="2" t="s">
        <v>13</v>
      </c>
      <c r="W287" s="5" t="str" cm="1">
        <f t="array" ref="W287">_xlfn.TEXTJOIN(", ",TRUE, IF(COUNTIF(G287,"*"&amp;Afferenti!$A$1:'Afferenti'!$A$46&amp;"*"), Afferenti!$A$1:'Afferenti'!$A$46, ""))</f>
        <v>CORSI</v>
      </c>
      <c r="X287" s="5" t="str" cm="1">
        <f t="array" ref="X287">_xlfn.TEXTJOIN(", ",TRUE, IF(COUNTIF(A287,"*"&amp;Afferenti!$A$1:'Afferenti'!$A$46&amp;"*"), Afferenti!$E$1:'Afferenti'!$E$46, ""))</f>
        <v>1</v>
      </c>
      <c r="Y287" s="5" t="str" cm="1">
        <f t="array" ref="Y287">_xlfn.TEXTJOIN(", ",TRUE, IF(COUNTIF(A287,"*"&amp;Afferenti!$A$1:'Afferenti'!$A$46&amp;"*"), Afferenti!$F$1:'Afferenti'!$F$46, ""))</f>
        <v>0</v>
      </c>
    </row>
    <row r="288" spans="1:25" x14ac:dyDescent="0.2">
      <c r="A288" s="2" t="s">
        <v>323</v>
      </c>
      <c r="B288" s="2" t="s">
        <v>324</v>
      </c>
      <c r="C288" s="2" t="s">
        <v>325</v>
      </c>
      <c r="E288" s="2" t="s">
        <v>280</v>
      </c>
      <c r="F288" s="2" t="s">
        <v>102</v>
      </c>
      <c r="G288" s="2" t="s">
        <v>326</v>
      </c>
      <c r="H288" s="2">
        <v>1</v>
      </c>
      <c r="I288" s="2" t="s">
        <v>341</v>
      </c>
      <c r="J288" s="2" t="s">
        <v>11</v>
      </c>
      <c r="K288" s="2">
        <v>2019</v>
      </c>
      <c r="L288" s="2" t="s">
        <v>342</v>
      </c>
      <c r="M288" s="2">
        <v>107</v>
      </c>
      <c r="N288" s="2">
        <v>21.896999999999998</v>
      </c>
      <c r="O288" s="2" t="s">
        <v>13</v>
      </c>
      <c r="P288" s="2">
        <v>18.501999999999999</v>
      </c>
      <c r="Q288" s="2" t="s">
        <v>13</v>
      </c>
      <c r="R288" s="2">
        <v>98</v>
      </c>
      <c r="S288" s="2">
        <v>1.86</v>
      </c>
      <c r="T288" s="2" t="s">
        <v>13</v>
      </c>
      <c r="W288" s="5" t="str" cm="1">
        <f t="array" ref="W288">_xlfn.TEXTJOIN(", ",TRUE, IF(COUNTIF(G288,"*"&amp;Afferenti!$A$1:'Afferenti'!$A$46&amp;"*"), Afferenti!$A$1:'Afferenti'!$A$46, ""))</f>
        <v>CORSI</v>
      </c>
      <c r="X288" s="5" t="str" cm="1">
        <f t="array" ref="X288">_xlfn.TEXTJOIN(", ",TRUE, IF(COUNTIF(A288,"*"&amp;Afferenti!$A$1:'Afferenti'!$A$46&amp;"*"), Afferenti!$E$1:'Afferenti'!$E$46, ""))</f>
        <v>1</v>
      </c>
      <c r="Y288" s="5" t="str" cm="1">
        <f t="array" ref="Y288">_xlfn.TEXTJOIN(", ",TRUE, IF(COUNTIF(A288,"*"&amp;Afferenti!$A$1:'Afferenti'!$A$46&amp;"*"), Afferenti!$F$1:'Afferenti'!$F$46, ""))</f>
        <v>0</v>
      </c>
    </row>
    <row r="289" spans="1:25" x14ac:dyDescent="0.2">
      <c r="A289" s="2" t="s">
        <v>323</v>
      </c>
      <c r="B289" s="2" t="s">
        <v>324</v>
      </c>
      <c r="C289" s="2" t="s">
        <v>325</v>
      </c>
      <c r="E289" s="2" t="s">
        <v>280</v>
      </c>
      <c r="F289" s="2" t="s">
        <v>102</v>
      </c>
      <c r="G289" s="2" t="s">
        <v>326</v>
      </c>
      <c r="H289" s="2">
        <v>1</v>
      </c>
      <c r="I289" s="2" t="s">
        <v>343</v>
      </c>
      <c r="J289" s="2" t="s">
        <v>11</v>
      </c>
      <c r="K289" s="2">
        <v>2017</v>
      </c>
      <c r="L289" s="2" t="s">
        <v>344</v>
      </c>
      <c r="M289" s="2">
        <v>104</v>
      </c>
      <c r="N289" s="2">
        <v>1.278</v>
      </c>
      <c r="O289" s="2" t="s">
        <v>13</v>
      </c>
      <c r="P289" s="2">
        <v>8.9809999999999999</v>
      </c>
      <c r="Q289" s="2" t="s">
        <v>13</v>
      </c>
      <c r="R289" s="2">
        <v>100</v>
      </c>
      <c r="S289" s="2">
        <v>1.35</v>
      </c>
      <c r="T289" s="2" t="s">
        <v>13</v>
      </c>
      <c r="U289" s="2">
        <v>16.489360000000001</v>
      </c>
      <c r="V289" s="2" t="s">
        <v>13</v>
      </c>
      <c r="W289" s="5" t="str" cm="1">
        <f t="array" ref="W289">_xlfn.TEXTJOIN(", ",TRUE, IF(COUNTIF(G289,"*"&amp;Afferenti!$A$1:'Afferenti'!$A$46&amp;"*"), Afferenti!$A$1:'Afferenti'!$A$46, ""))</f>
        <v>CORSI</v>
      </c>
      <c r="X289" s="5" t="str" cm="1">
        <f t="array" ref="X289">_xlfn.TEXTJOIN(", ",TRUE, IF(COUNTIF(A289,"*"&amp;Afferenti!$A$1:'Afferenti'!$A$46&amp;"*"), Afferenti!$E$1:'Afferenti'!$E$46, ""))</f>
        <v>1</v>
      </c>
      <c r="Y289" s="5" t="str" cm="1">
        <f t="array" ref="Y289">_xlfn.TEXTJOIN(", ",TRUE, IF(COUNTIF(A289,"*"&amp;Afferenti!$A$1:'Afferenti'!$A$46&amp;"*"), Afferenti!$F$1:'Afferenti'!$F$46, ""))</f>
        <v>0</v>
      </c>
    </row>
    <row r="290" spans="1:25" x14ac:dyDescent="0.2">
      <c r="A290" s="2" t="s">
        <v>323</v>
      </c>
      <c r="B290" s="2" t="s">
        <v>324</v>
      </c>
      <c r="C290" s="2" t="s">
        <v>325</v>
      </c>
      <c r="E290" s="2" t="s">
        <v>280</v>
      </c>
      <c r="F290" s="2" t="s">
        <v>102</v>
      </c>
      <c r="G290" s="2" t="s">
        <v>326</v>
      </c>
      <c r="H290" s="2">
        <v>1</v>
      </c>
      <c r="I290" s="2" t="s">
        <v>345</v>
      </c>
      <c r="J290" s="2" t="s">
        <v>11</v>
      </c>
      <c r="K290" s="2">
        <v>2015</v>
      </c>
      <c r="L290" s="2" t="s">
        <v>331</v>
      </c>
      <c r="M290" s="2">
        <v>268</v>
      </c>
      <c r="N290" s="2">
        <v>0.219</v>
      </c>
      <c r="O290" s="2" t="s">
        <v>13</v>
      </c>
      <c r="P290" s="2">
        <v>15.503</v>
      </c>
      <c r="Q290" s="2" t="s">
        <v>13</v>
      </c>
      <c r="R290" s="2">
        <v>238</v>
      </c>
      <c r="S290" s="2">
        <v>0.93</v>
      </c>
      <c r="T290" s="2" t="s">
        <v>13</v>
      </c>
      <c r="U290" s="2">
        <v>11.058</v>
      </c>
      <c r="V290" s="2" t="s">
        <v>13</v>
      </c>
      <c r="W290" s="5" t="str" cm="1">
        <f t="array" ref="W290">_xlfn.TEXTJOIN(", ",TRUE, IF(COUNTIF(G290,"*"&amp;Afferenti!$A$1:'Afferenti'!$A$46&amp;"*"), Afferenti!$A$1:'Afferenti'!$A$46, ""))</f>
        <v>CORSI</v>
      </c>
      <c r="X290" s="5" t="str" cm="1">
        <f t="array" ref="X290">_xlfn.TEXTJOIN(", ",TRUE, IF(COUNTIF(A290,"*"&amp;Afferenti!$A$1:'Afferenti'!$A$46&amp;"*"), Afferenti!$E$1:'Afferenti'!$E$46, ""))</f>
        <v>1</v>
      </c>
      <c r="Y290" s="5" t="str" cm="1">
        <f t="array" ref="Y290">_xlfn.TEXTJOIN(", ",TRUE, IF(COUNTIF(A290,"*"&amp;Afferenti!$A$1:'Afferenti'!$A$46&amp;"*"), Afferenti!$F$1:'Afferenti'!$F$46, ""))</f>
        <v>0</v>
      </c>
    </row>
    <row r="291" spans="1:25" x14ac:dyDescent="0.2">
      <c r="A291" s="2" t="s">
        <v>323</v>
      </c>
      <c r="B291" s="2" t="s">
        <v>324</v>
      </c>
      <c r="C291" s="2" t="s">
        <v>325</v>
      </c>
      <c r="E291" s="2" t="s">
        <v>280</v>
      </c>
      <c r="F291" s="2" t="s">
        <v>102</v>
      </c>
      <c r="G291" s="2" t="s">
        <v>326</v>
      </c>
      <c r="H291" s="2">
        <v>1</v>
      </c>
      <c r="I291" s="2" t="s">
        <v>346</v>
      </c>
      <c r="J291" s="2" t="s">
        <v>11</v>
      </c>
      <c r="K291" s="2">
        <v>2016</v>
      </c>
      <c r="L291" s="2" t="s">
        <v>340</v>
      </c>
      <c r="M291" s="2">
        <v>131</v>
      </c>
      <c r="N291" s="2">
        <v>1.9359999999999999</v>
      </c>
      <c r="O291" s="2" t="s">
        <v>13</v>
      </c>
      <c r="P291" s="2">
        <v>28.611000000000001</v>
      </c>
      <c r="Q291" s="2" t="s">
        <v>14</v>
      </c>
      <c r="R291" s="2">
        <v>120</v>
      </c>
      <c r="S291" s="2">
        <v>2.9</v>
      </c>
      <c r="T291" s="2" t="s">
        <v>13</v>
      </c>
      <c r="U291" s="2">
        <v>18.995633999999999</v>
      </c>
      <c r="V291" s="2" t="s">
        <v>13</v>
      </c>
      <c r="W291" s="5" t="str" cm="1">
        <f t="array" ref="W291">_xlfn.TEXTJOIN(", ",TRUE, IF(COUNTIF(G291,"*"&amp;Afferenti!$A$1:'Afferenti'!$A$46&amp;"*"), Afferenti!$A$1:'Afferenti'!$A$46, ""))</f>
        <v>CORSI</v>
      </c>
      <c r="X291" s="5" t="str" cm="1">
        <f t="array" ref="X291">_xlfn.TEXTJOIN(", ",TRUE, IF(COUNTIF(A291,"*"&amp;Afferenti!$A$1:'Afferenti'!$A$46&amp;"*"), Afferenti!$E$1:'Afferenti'!$E$46, ""))</f>
        <v>1</v>
      </c>
      <c r="Y291" s="5" t="str" cm="1">
        <f t="array" ref="Y291">_xlfn.TEXTJOIN(", ",TRUE, IF(COUNTIF(A291,"*"&amp;Afferenti!$A$1:'Afferenti'!$A$46&amp;"*"), Afferenti!$F$1:'Afferenti'!$F$46, ""))</f>
        <v>0</v>
      </c>
    </row>
    <row r="292" spans="1:25" x14ac:dyDescent="0.2">
      <c r="A292" s="2" t="s">
        <v>323</v>
      </c>
      <c r="B292" s="2" t="s">
        <v>324</v>
      </c>
      <c r="C292" s="2" t="s">
        <v>325</v>
      </c>
      <c r="E292" s="2" t="s">
        <v>280</v>
      </c>
      <c r="F292" s="2" t="s">
        <v>102</v>
      </c>
      <c r="G292" s="2" t="s">
        <v>326</v>
      </c>
      <c r="H292" s="2">
        <v>1</v>
      </c>
      <c r="I292" s="2" t="s">
        <v>347</v>
      </c>
      <c r="J292" s="2" t="s">
        <v>11</v>
      </c>
      <c r="K292" s="2">
        <v>2019</v>
      </c>
      <c r="L292" s="2" t="s">
        <v>126</v>
      </c>
      <c r="M292" s="2">
        <v>100</v>
      </c>
      <c r="N292" s="2">
        <v>0.80700000000000005</v>
      </c>
      <c r="O292" s="2" t="s">
        <v>13</v>
      </c>
      <c r="P292" s="2">
        <v>3.64</v>
      </c>
      <c r="Q292" s="2" t="s">
        <v>13</v>
      </c>
      <c r="R292" s="2">
        <v>94</v>
      </c>
      <c r="S292" s="2">
        <v>2.0499999999999998</v>
      </c>
      <c r="T292" s="2" t="s">
        <v>13</v>
      </c>
      <c r="U292" s="2">
        <v>7.7359999999999998</v>
      </c>
      <c r="V292" s="2" t="s">
        <v>13</v>
      </c>
      <c r="W292" s="5" t="str" cm="1">
        <f t="array" ref="W292">_xlfn.TEXTJOIN(", ",TRUE, IF(COUNTIF(G292,"*"&amp;Afferenti!$A$1:'Afferenti'!$A$46&amp;"*"), Afferenti!$A$1:'Afferenti'!$A$46, ""))</f>
        <v>CORSI</v>
      </c>
      <c r="X292" s="5" t="str" cm="1">
        <f t="array" ref="X292">_xlfn.TEXTJOIN(", ",TRUE, IF(COUNTIF(A292,"*"&amp;Afferenti!$A$1:'Afferenti'!$A$46&amp;"*"), Afferenti!$E$1:'Afferenti'!$E$46, ""))</f>
        <v>1</v>
      </c>
      <c r="Y292" s="5" t="str" cm="1">
        <f t="array" ref="Y292">_xlfn.TEXTJOIN(", ",TRUE, IF(COUNTIF(A292,"*"&amp;Afferenti!$A$1:'Afferenti'!$A$46&amp;"*"), Afferenti!$F$1:'Afferenti'!$F$46, ""))</f>
        <v>0</v>
      </c>
    </row>
    <row r="293" spans="1:25" x14ac:dyDescent="0.2">
      <c r="A293" s="2" t="s">
        <v>323</v>
      </c>
      <c r="B293" s="2" t="s">
        <v>324</v>
      </c>
      <c r="C293" s="2" t="s">
        <v>325</v>
      </c>
      <c r="E293" s="2" t="s">
        <v>280</v>
      </c>
      <c r="F293" s="2" t="s">
        <v>102</v>
      </c>
      <c r="G293" s="2" t="s">
        <v>326</v>
      </c>
      <c r="H293" s="2">
        <v>1</v>
      </c>
      <c r="I293" s="2" t="s">
        <v>348</v>
      </c>
      <c r="J293" s="2" t="s">
        <v>11</v>
      </c>
      <c r="K293" s="2">
        <v>2018</v>
      </c>
      <c r="L293" s="2" t="s">
        <v>82</v>
      </c>
      <c r="W293" s="5" t="str" cm="1">
        <f t="array" ref="W293">_xlfn.TEXTJOIN(", ",TRUE, IF(COUNTIF(G293,"*"&amp;Afferenti!$A$1:'Afferenti'!$A$46&amp;"*"), Afferenti!$A$1:'Afferenti'!$A$46, ""))</f>
        <v>CORSI</v>
      </c>
      <c r="X293" s="5" t="str" cm="1">
        <f t="array" ref="X293">_xlfn.TEXTJOIN(", ",TRUE, IF(COUNTIF(A293,"*"&amp;Afferenti!$A$1:'Afferenti'!$A$46&amp;"*"), Afferenti!$E$1:'Afferenti'!$E$46, ""))</f>
        <v>1</v>
      </c>
      <c r="Y293" s="5" t="str" cm="1">
        <f t="array" ref="Y293">_xlfn.TEXTJOIN(", ",TRUE, IF(COUNTIF(A293,"*"&amp;Afferenti!$A$1:'Afferenti'!$A$46&amp;"*"), Afferenti!$F$1:'Afferenti'!$F$46, ""))</f>
        <v>0</v>
      </c>
    </row>
    <row r="294" spans="1:25" x14ac:dyDescent="0.2">
      <c r="A294" s="2" t="s">
        <v>323</v>
      </c>
      <c r="B294" s="2" t="s">
        <v>324</v>
      </c>
      <c r="C294" s="2" t="s">
        <v>325</v>
      </c>
      <c r="E294" s="2" t="s">
        <v>280</v>
      </c>
      <c r="F294" s="2" t="s">
        <v>102</v>
      </c>
      <c r="G294" s="2" t="s">
        <v>326</v>
      </c>
      <c r="H294" s="2">
        <v>1</v>
      </c>
      <c r="I294" s="2" t="s">
        <v>349</v>
      </c>
      <c r="J294" s="2" t="s">
        <v>11</v>
      </c>
      <c r="K294" s="2">
        <v>2018</v>
      </c>
      <c r="L294" s="2" t="s">
        <v>344</v>
      </c>
      <c r="M294" s="2">
        <v>148</v>
      </c>
      <c r="N294" s="2">
        <v>0.42499999999999999</v>
      </c>
      <c r="O294" s="2" t="s">
        <v>13</v>
      </c>
      <c r="P294" s="2">
        <v>15.035</v>
      </c>
      <c r="Q294" s="2" t="s">
        <v>13</v>
      </c>
      <c r="R294" s="2">
        <v>100</v>
      </c>
      <c r="S294" s="2">
        <v>0.86</v>
      </c>
      <c r="T294" s="2" t="s">
        <v>13</v>
      </c>
      <c r="U294" s="2">
        <v>12.365591</v>
      </c>
      <c r="V294" s="2" t="s">
        <v>13</v>
      </c>
      <c r="W294" s="5" t="str" cm="1">
        <f t="array" ref="W294">_xlfn.TEXTJOIN(", ",TRUE, IF(COUNTIF(G294,"*"&amp;Afferenti!$A$1:'Afferenti'!$A$46&amp;"*"), Afferenti!$A$1:'Afferenti'!$A$46, ""))</f>
        <v>CORSI</v>
      </c>
      <c r="X294" s="5" t="str" cm="1">
        <f t="array" ref="X294">_xlfn.TEXTJOIN(", ",TRUE, IF(COUNTIF(A294,"*"&amp;Afferenti!$A$1:'Afferenti'!$A$46&amp;"*"), Afferenti!$E$1:'Afferenti'!$E$46, ""))</f>
        <v>1</v>
      </c>
      <c r="Y294" s="5" t="str" cm="1">
        <f t="array" ref="Y294">_xlfn.TEXTJOIN(", ",TRUE, IF(COUNTIF(A294,"*"&amp;Afferenti!$A$1:'Afferenti'!$A$46&amp;"*"), Afferenti!$F$1:'Afferenti'!$F$46, ""))</f>
        <v>0</v>
      </c>
    </row>
    <row r="295" spans="1:25" x14ac:dyDescent="0.2">
      <c r="A295" s="2" t="s">
        <v>323</v>
      </c>
      <c r="B295" s="2" t="s">
        <v>324</v>
      </c>
      <c r="C295" s="2" t="s">
        <v>325</v>
      </c>
      <c r="E295" s="2" t="s">
        <v>280</v>
      </c>
      <c r="F295" s="2" t="s">
        <v>102</v>
      </c>
      <c r="G295" s="2" t="s">
        <v>326</v>
      </c>
      <c r="H295" s="2">
        <v>1</v>
      </c>
      <c r="I295" s="2" t="s">
        <v>350</v>
      </c>
      <c r="J295" s="2" t="s">
        <v>11</v>
      </c>
      <c r="K295" s="2">
        <v>2015</v>
      </c>
      <c r="L295" s="2" t="s">
        <v>331</v>
      </c>
      <c r="M295" s="2">
        <v>36</v>
      </c>
      <c r="N295" s="2">
        <v>14.228999999999999</v>
      </c>
      <c r="O295" s="2" t="s">
        <v>13</v>
      </c>
      <c r="P295" s="2">
        <v>15.503</v>
      </c>
      <c r="Q295" s="2" t="s">
        <v>13</v>
      </c>
      <c r="R295" s="2">
        <v>30</v>
      </c>
      <c r="S295" s="2">
        <v>21.87</v>
      </c>
      <c r="T295" s="2" t="s">
        <v>13</v>
      </c>
      <c r="U295" s="2">
        <v>27.777999999999999</v>
      </c>
      <c r="V295" s="2" t="s">
        <v>14</v>
      </c>
      <c r="W295" s="5" t="str" cm="1">
        <f t="array" ref="W295">_xlfn.TEXTJOIN(", ",TRUE, IF(COUNTIF(G295,"*"&amp;Afferenti!$A$1:'Afferenti'!$A$46&amp;"*"), Afferenti!$A$1:'Afferenti'!$A$46, ""))</f>
        <v>CORSI</v>
      </c>
      <c r="X295" s="5" t="str" cm="1">
        <f t="array" ref="X295">_xlfn.TEXTJOIN(", ",TRUE, IF(COUNTIF(A295,"*"&amp;Afferenti!$A$1:'Afferenti'!$A$46&amp;"*"), Afferenti!$E$1:'Afferenti'!$E$46, ""))</f>
        <v>1</v>
      </c>
      <c r="Y295" s="5" t="str" cm="1">
        <f t="array" ref="Y295">_xlfn.TEXTJOIN(", ",TRUE, IF(COUNTIF(A295,"*"&amp;Afferenti!$A$1:'Afferenti'!$A$46&amp;"*"), Afferenti!$F$1:'Afferenti'!$F$46, ""))</f>
        <v>0</v>
      </c>
    </row>
    <row r="296" spans="1:25" x14ac:dyDescent="0.2">
      <c r="A296" s="2" t="s">
        <v>323</v>
      </c>
      <c r="B296" s="2" t="s">
        <v>324</v>
      </c>
      <c r="C296" s="2" t="s">
        <v>325</v>
      </c>
      <c r="E296" s="2" t="s">
        <v>280</v>
      </c>
      <c r="F296" s="2" t="s">
        <v>102</v>
      </c>
      <c r="G296" s="2" t="s">
        <v>326</v>
      </c>
      <c r="H296" s="2">
        <v>1</v>
      </c>
      <c r="I296" s="2" t="s">
        <v>351</v>
      </c>
      <c r="J296" s="2" t="s">
        <v>11</v>
      </c>
      <c r="K296" s="2">
        <v>2019</v>
      </c>
      <c r="L296" s="2" t="s">
        <v>352</v>
      </c>
      <c r="M296" s="2">
        <v>113</v>
      </c>
      <c r="N296" s="2">
        <v>0.40600000000000003</v>
      </c>
      <c r="O296" s="2" t="s">
        <v>13</v>
      </c>
      <c r="P296" s="2">
        <v>8.7110000000000003</v>
      </c>
      <c r="Q296" s="2" t="s">
        <v>13</v>
      </c>
      <c r="R296" s="2">
        <v>93</v>
      </c>
      <c r="S296" s="2">
        <v>0.6</v>
      </c>
      <c r="T296" s="2" t="s">
        <v>13</v>
      </c>
      <c r="U296" s="2">
        <v>9.0670000000000002</v>
      </c>
      <c r="V296" s="2" t="s">
        <v>13</v>
      </c>
      <c r="W296" s="5" t="str" cm="1">
        <f t="array" ref="W296">_xlfn.TEXTJOIN(", ",TRUE, IF(COUNTIF(G296,"*"&amp;Afferenti!$A$1:'Afferenti'!$A$46&amp;"*"), Afferenti!$A$1:'Afferenti'!$A$46, ""))</f>
        <v>CORSI</v>
      </c>
      <c r="X296" s="5" t="str" cm="1">
        <f t="array" ref="X296">_xlfn.TEXTJOIN(", ",TRUE, IF(COUNTIF(A296,"*"&amp;Afferenti!$A$1:'Afferenti'!$A$46&amp;"*"), Afferenti!$E$1:'Afferenti'!$E$46, ""))</f>
        <v>1</v>
      </c>
      <c r="Y296" s="5" t="str" cm="1">
        <f t="array" ref="Y296">_xlfn.TEXTJOIN(", ",TRUE, IF(COUNTIF(A296,"*"&amp;Afferenti!$A$1:'Afferenti'!$A$46&amp;"*"), Afferenti!$F$1:'Afferenti'!$F$46, ""))</f>
        <v>0</v>
      </c>
    </row>
    <row r="297" spans="1:25" x14ac:dyDescent="0.2">
      <c r="A297" s="2" t="s">
        <v>323</v>
      </c>
      <c r="B297" s="2" t="s">
        <v>324</v>
      </c>
      <c r="C297" s="2" t="s">
        <v>325</v>
      </c>
      <c r="E297" s="2" t="s">
        <v>280</v>
      </c>
      <c r="F297" s="2" t="s">
        <v>102</v>
      </c>
      <c r="G297" s="2" t="s">
        <v>353</v>
      </c>
      <c r="H297" s="2">
        <v>2</v>
      </c>
      <c r="I297" s="2" t="s">
        <v>354</v>
      </c>
      <c r="J297" s="2" t="s">
        <v>11</v>
      </c>
      <c r="K297" s="2">
        <v>2015</v>
      </c>
      <c r="L297" s="2" t="s">
        <v>355</v>
      </c>
      <c r="M297" s="2">
        <v>2</v>
      </c>
      <c r="N297" s="2">
        <v>78.018000000000001</v>
      </c>
      <c r="O297" s="2" t="s">
        <v>33</v>
      </c>
      <c r="P297" s="2">
        <v>23.146999999999998</v>
      </c>
      <c r="Q297" s="2" t="s">
        <v>13</v>
      </c>
      <c r="R297" s="2">
        <v>2</v>
      </c>
      <c r="S297" s="2">
        <v>90.55</v>
      </c>
      <c r="T297" s="2" t="s">
        <v>33</v>
      </c>
      <c r="U297" s="2">
        <v>28.980892000000001</v>
      </c>
      <c r="V297" s="2" t="s">
        <v>14</v>
      </c>
      <c r="W297" s="5" t="str" cm="1">
        <f t="array" ref="W297">_xlfn.TEXTJOIN(", ",TRUE, IF(COUNTIF(G297,"*"&amp;Afferenti!$A$1:'Afferenti'!$A$46&amp;"*"), Afferenti!$A$1:'Afferenti'!$A$46, ""))</f>
        <v>CORSI</v>
      </c>
      <c r="X297" s="5" t="str" cm="1">
        <f t="array" ref="X297">_xlfn.TEXTJOIN(", ",TRUE, IF(COUNTIF(A297,"*"&amp;Afferenti!$A$1:'Afferenti'!$A$46&amp;"*"), Afferenti!$E$1:'Afferenti'!$E$46, ""))</f>
        <v>1</v>
      </c>
      <c r="Y297" s="5" t="str" cm="1">
        <f t="array" ref="Y297">_xlfn.TEXTJOIN(", ",TRUE, IF(COUNTIF(A297,"*"&amp;Afferenti!$A$1:'Afferenti'!$A$46&amp;"*"), Afferenti!$F$1:'Afferenti'!$F$46, ""))</f>
        <v>0</v>
      </c>
    </row>
    <row r="298" spans="1:25" x14ac:dyDescent="0.2">
      <c r="A298" s="2" t="s">
        <v>323</v>
      </c>
      <c r="B298" s="2" t="s">
        <v>324</v>
      </c>
      <c r="C298" s="2" t="s">
        <v>325</v>
      </c>
      <c r="E298" s="2" t="s">
        <v>280</v>
      </c>
      <c r="F298" s="2" t="s">
        <v>102</v>
      </c>
      <c r="G298" s="2" t="s">
        <v>356</v>
      </c>
      <c r="H298" s="2">
        <v>2</v>
      </c>
      <c r="I298" s="2" t="s">
        <v>357</v>
      </c>
      <c r="J298" s="2" t="s">
        <v>11</v>
      </c>
      <c r="K298" s="2">
        <v>2019</v>
      </c>
      <c r="L298" s="2" t="s">
        <v>358</v>
      </c>
      <c r="M298" s="2">
        <v>59</v>
      </c>
      <c r="N298" s="2">
        <v>1.9610000000000001</v>
      </c>
      <c r="O298" s="2" t="s">
        <v>13</v>
      </c>
      <c r="P298" s="2">
        <v>26.702000000000002</v>
      </c>
      <c r="Q298" s="2" t="s">
        <v>14</v>
      </c>
      <c r="R298" s="2">
        <v>56</v>
      </c>
      <c r="S298" s="2">
        <v>3.43</v>
      </c>
      <c r="T298" s="2" t="s">
        <v>13</v>
      </c>
      <c r="U298" s="2">
        <v>50.862000000000002</v>
      </c>
      <c r="V298" s="2" t="s">
        <v>26</v>
      </c>
      <c r="W298" s="5" t="str" cm="1">
        <f t="array" ref="W298">_xlfn.TEXTJOIN(", ",TRUE, IF(COUNTIF(G298,"*"&amp;Afferenti!$A$1:'Afferenti'!$A$46&amp;"*"), Afferenti!$A$1:'Afferenti'!$A$46, ""))</f>
        <v>CORSI</v>
      </c>
      <c r="X298" s="5" t="str" cm="1">
        <f t="array" ref="X298">_xlfn.TEXTJOIN(", ",TRUE, IF(COUNTIF(A298,"*"&amp;Afferenti!$A$1:'Afferenti'!$A$46&amp;"*"), Afferenti!$E$1:'Afferenti'!$E$46, ""))</f>
        <v>1</v>
      </c>
      <c r="Y298" s="5" t="str" cm="1">
        <f t="array" ref="Y298">_xlfn.TEXTJOIN(", ",TRUE, IF(COUNTIF(A298,"*"&amp;Afferenti!$A$1:'Afferenti'!$A$46&amp;"*"), Afferenti!$F$1:'Afferenti'!$F$46, ""))</f>
        <v>0</v>
      </c>
    </row>
    <row r="299" spans="1:25" x14ac:dyDescent="0.2">
      <c r="A299" s="2" t="s">
        <v>323</v>
      </c>
      <c r="B299" s="2" t="s">
        <v>324</v>
      </c>
      <c r="C299" s="2" t="s">
        <v>325</v>
      </c>
      <c r="E299" s="2" t="s">
        <v>280</v>
      </c>
      <c r="F299" s="2" t="s">
        <v>102</v>
      </c>
      <c r="G299" s="2" t="s">
        <v>359</v>
      </c>
      <c r="H299" s="2">
        <v>2</v>
      </c>
      <c r="I299" s="2" t="s">
        <v>360</v>
      </c>
      <c r="J299" s="2" t="s">
        <v>92</v>
      </c>
      <c r="K299" s="2">
        <v>2019</v>
      </c>
      <c r="M299" s="2">
        <v>3</v>
      </c>
      <c r="N299" s="2">
        <v>9.5289999999999999</v>
      </c>
      <c r="O299" s="2" t="s">
        <v>13</v>
      </c>
      <c r="W299" s="5" t="str" cm="1">
        <f t="array" ref="W299">_xlfn.TEXTJOIN(", ",TRUE, IF(COUNTIF(G299,"*"&amp;Afferenti!$A$1:'Afferenti'!$A$46&amp;"*"), Afferenti!$A$1:'Afferenti'!$A$46, ""))</f>
        <v>CORSI</v>
      </c>
      <c r="X299" s="5" t="str" cm="1">
        <f t="array" ref="X299">_xlfn.TEXTJOIN(", ",TRUE, IF(COUNTIF(A299,"*"&amp;Afferenti!$A$1:'Afferenti'!$A$46&amp;"*"), Afferenti!$E$1:'Afferenti'!$E$46, ""))</f>
        <v>1</v>
      </c>
      <c r="Y299" s="5" t="str" cm="1">
        <f t="array" ref="Y299">_xlfn.TEXTJOIN(", ",TRUE, IF(COUNTIF(A299,"*"&amp;Afferenti!$A$1:'Afferenti'!$A$46&amp;"*"), Afferenti!$F$1:'Afferenti'!$F$46, ""))</f>
        <v>0</v>
      </c>
    </row>
    <row r="300" spans="1:25" x14ac:dyDescent="0.2">
      <c r="A300" s="2" t="s">
        <v>323</v>
      </c>
      <c r="B300" s="2" t="s">
        <v>324</v>
      </c>
      <c r="C300" s="2" t="s">
        <v>325</v>
      </c>
      <c r="E300" s="2" t="s">
        <v>280</v>
      </c>
      <c r="F300" s="2" t="s">
        <v>102</v>
      </c>
      <c r="G300" s="2" t="s">
        <v>359</v>
      </c>
      <c r="H300" s="2">
        <v>2</v>
      </c>
      <c r="I300" s="2" t="s">
        <v>361</v>
      </c>
      <c r="J300" s="2" t="s">
        <v>11</v>
      </c>
      <c r="K300" s="2">
        <v>2018</v>
      </c>
      <c r="L300" s="2" t="s">
        <v>362</v>
      </c>
      <c r="M300" s="2">
        <v>38</v>
      </c>
      <c r="N300" s="2">
        <v>19.709</v>
      </c>
      <c r="O300" s="2" t="s">
        <v>13</v>
      </c>
      <c r="P300" s="2">
        <v>49.936</v>
      </c>
      <c r="Q300" s="2" t="s">
        <v>14</v>
      </c>
      <c r="R300" s="2">
        <v>28</v>
      </c>
      <c r="S300" s="2">
        <v>66.150000000000006</v>
      </c>
      <c r="T300" s="2" t="s">
        <v>26</v>
      </c>
      <c r="U300" s="2">
        <v>34.641640000000002</v>
      </c>
      <c r="V300" s="2" t="s">
        <v>14</v>
      </c>
      <c r="W300" s="5" t="str" cm="1">
        <f t="array" ref="W300">_xlfn.TEXTJOIN(", ",TRUE, IF(COUNTIF(G300,"*"&amp;Afferenti!$A$1:'Afferenti'!$A$46&amp;"*"), Afferenti!$A$1:'Afferenti'!$A$46, ""))</f>
        <v>CORSI</v>
      </c>
      <c r="X300" s="5" t="str" cm="1">
        <f t="array" ref="X300">_xlfn.TEXTJOIN(", ",TRUE, IF(COUNTIF(A300,"*"&amp;Afferenti!$A$1:'Afferenti'!$A$46&amp;"*"), Afferenti!$E$1:'Afferenti'!$E$46, ""))</f>
        <v>1</v>
      </c>
      <c r="Y300" s="5" t="str" cm="1">
        <f t="array" ref="Y300">_xlfn.TEXTJOIN(", ",TRUE, IF(COUNTIF(A300,"*"&amp;Afferenti!$A$1:'Afferenti'!$A$46&amp;"*"), Afferenti!$F$1:'Afferenti'!$F$46, ""))</f>
        <v>0</v>
      </c>
    </row>
    <row r="301" spans="1:25" x14ac:dyDescent="0.2">
      <c r="A301" s="2" t="s">
        <v>323</v>
      </c>
      <c r="B301" s="2" t="s">
        <v>324</v>
      </c>
      <c r="C301" s="2" t="s">
        <v>325</v>
      </c>
      <c r="E301" s="2" t="s">
        <v>280</v>
      </c>
      <c r="F301" s="2" t="s">
        <v>102</v>
      </c>
      <c r="G301" s="2" t="s">
        <v>363</v>
      </c>
      <c r="H301" s="2">
        <v>2</v>
      </c>
      <c r="I301" s="2" t="s">
        <v>364</v>
      </c>
      <c r="J301" s="2" t="s">
        <v>11</v>
      </c>
      <c r="K301" s="2">
        <v>2017</v>
      </c>
      <c r="L301" s="2" t="s">
        <v>82</v>
      </c>
      <c r="W301" s="5" t="str" cm="1">
        <f t="array" ref="W301">_xlfn.TEXTJOIN(", ",TRUE, IF(COUNTIF(G301,"*"&amp;Afferenti!$A$1:'Afferenti'!$A$46&amp;"*"), Afferenti!$A$1:'Afferenti'!$A$46, ""))</f>
        <v>CORSI</v>
      </c>
      <c r="X301" s="5" t="str" cm="1">
        <f t="array" ref="X301">_xlfn.TEXTJOIN(", ",TRUE, IF(COUNTIF(A301,"*"&amp;Afferenti!$A$1:'Afferenti'!$A$46&amp;"*"), Afferenti!$E$1:'Afferenti'!$E$46, ""))</f>
        <v>1</v>
      </c>
      <c r="Y301" s="5" t="str" cm="1">
        <f t="array" ref="Y301">_xlfn.TEXTJOIN(", ",TRUE, IF(COUNTIF(A301,"*"&amp;Afferenti!$A$1:'Afferenti'!$A$46&amp;"*"), Afferenti!$F$1:'Afferenti'!$F$46, ""))</f>
        <v>0</v>
      </c>
    </row>
    <row r="302" spans="1:25" x14ac:dyDescent="0.2">
      <c r="A302" s="2" t="s">
        <v>323</v>
      </c>
      <c r="B302" s="2" t="s">
        <v>324</v>
      </c>
      <c r="C302" s="2" t="s">
        <v>325</v>
      </c>
      <c r="E302" s="2" t="s">
        <v>280</v>
      </c>
      <c r="F302" s="2" t="s">
        <v>102</v>
      </c>
      <c r="G302" s="2" t="s">
        <v>365</v>
      </c>
      <c r="H302" s="2">
        <v>2</v>
      </c>
      <c r="I302" s="2" t="s">
        <v>366</v>
      </c>
      <c r="J302" s="2" t="s">
        <v>11</v>
      </c>
      <c r="K302" s="2">
        <v>2018</v>
      </c>
      <c r="L302" s="2" t="s">
        <v>344</v>
      </c>
      <c r="M302" s="2">
        <v>62</v>
      </c>
      <c r="N302" s="2">
        <v>2.782</v>
      </c>
      <c r="O302" s="2" t="s">
        <v>13</v>
      </c>
      <c r="P302" s="2">
        <v>15.035</v>
      </c>
      <c r="Q302" s="2" t="s">
        <v>13</v>
      </c>
      <c r="R302" s="2">
        <v>50</v>
      </c>
      <c r="S302" s="2">
        <v>4.4000000000000004</v>
      </c>
      <c r="T302" s="2" t="s">
        <v>13</v>
      </c>
      <c r="U302" s="2">
        <v>12.365591</v>
      </c>
      <c r="V302" s="2" t="s">
        <v>13</v>
      </c>
      <c r="W302" s="5" t="str" cm="1">
        <f t="array" ref="W302">_xlfn.TEXTJOIN(", ",TRUE, IF(COUNTIF(G302,"*"&amp;Afferenti!$A$1:'Afferenti'!$A$46&amp;"*"), Afferenti!$A$1:'Afferenti'!$A$46, ""))</f>
        <v>CORSI</v>
      </c>
      <c r="X302" s="5" t="str" cm="1">
        <f t="array" ref="X302">_xlfn.TEXTJOIN(", ",TRUE, IF(COUNTIF(A302,"*"&amp;Afferenti!$A$1:'Afferenti'!$A$46&amp;"*"), Afferenti!$E$1:'Afferenti'!$E$46, ""))</f>
        <v>1</v>
      </c>
      <c r="Y302" s="5" t="str" cm="1">
        <f t="array" ref="Y302">_xlfn.TEXTJOIN(", ",TRUE, IF(COUNTIF(A302,"*"&amp;Afferenti!$A$1:'Afferenti'!$A$46&amp;"*"), Afferenti!$F$1:'Afferenti'!$F$46, ""))</f>
        <v>0</v>
      </c>
    </row>
    <row r="303" spans="1:25" x14ac:dyDescent="0.2">
      <c r="A303" s="2" t="s">
        <v>323</v>
      </c>
      <c r="B303" s="2" t="s">
        <v>324</v>
      </c>
      <c r="C303" s="2" t="s">
        <v>325</v>
      </c>
      <c r="E303" s="2" t="s">
        <v>280</v>
      </c>
      <c r="F303" s="2" t="s">
        <v>102</v>
      </c>
      <c r="G303" s="2" t="s">
        <v>367</v>
      </c>
      <c r="H303" s="2">
        <v>2</v>
      </c>
      <c r="I303" s="2" t="s">
        <v>368</v>
      </c>
      <c r="J303" s="2" t="s">
        <v>11</v>
      </c>
      <c r="K303" s="2">
        <v>2015</v>
      </c>
      <c r="L303" s="2" t="s">
        <v>369</v>
      </c>
      <c r="M303" s="2">
        <v>56</v>
      </c>
      <c r="N303" s="2">
        <v>6.0350000000000001</v>
      </c>
      <c r="O303" s="2" t="s">
        <v>13</v>
      </c>
      <c r="P303" s="2">
        <v>1.7609999999999999</v>
      </c>
      <c r="Q303" s="2" t="s">
        <v>13</v>
      </c>
      <c r="R303" s="2">
        <v>49</v>
      </c>
      <c r="S303" s="2">
        <v>6.63</v>
      </c>
      <c r="T303" s="2" t="s">
        <v>13</v>
      </c>
      <c r="U303" s="2">
        <v>2.4039999999999999</v>
      </c>
      <c r="V303" s="2" t="s">
        <v>13</v>
      </c>
      <c r="W303" s="5" t="str" cm="1">
        <f t="array" ref="W303">_xlfn.TEXTJOIN(", ",TRUE, IF(COUNTIF(G303,"*"&amp;Afferenti!$A$1:'Afferenti'!$A$46&amp;"*"), Afferenti!$A$1:'Afferenti'!$A$46, ""))</f>
        <v>CORSI</v>
      </c>
      <c r="X303" s="5" t="str" cm="1">
        <f t="array" ref="X303">_xlfn.TEXTJOIN(", ",TRUE, IF(COUNTIF(A303,"*"&amp;Afferenti!$A$1:'Afferenti'!$A$46&amp;"*"), Afferenti!$E$1:'Afferenti'!$E$46, ""))</f>
        <v>1</v>
      </c>
      <c r="Y303" s="5" t="str" cm="1">
        <f t="array" ref="Y303">_xlfn.TEXTJOIN(", ",TRUE, IF(COUNTIF(A303,"*"&amp;Afferenti!$A$1:'Afferenti'!$A$46&amp;"*"), Afferenti!$F$1:'Afferenti'!$F$46, ""))</f>
        <v>0</v>
      </c>
    </row>
    <row r="304" spans="1:25" x14ac:dyDescent="0.2">
      <c r="A304" s="2" t="s">
        <v>323</v>
      </c>
      <c r="B304" s="2" t="s">
        <v>324</v>
      </c>
      <c r="C304" s="2" t="s">
        <v>325</v>
      </c>
      <c r="E304" s="2" t="s">
        <v>280</v>
      </c>
      <c r="F304" s="2" t="s">
        <v>102</v>
      </c>
      <c r="G304" s="2" t="s">
        <v>370</v>
      </c>
      <c r="H304" s="2">
        <v>2</v>
      </c>
      <c r="I304" s="2" t="s">
        <v>371</v>
      </c>
      <c r="J304" s="2" t="s">
        <v>11</v>
      </c>
      <c r="K304" s="2">
        <v>2015</v>
      </c>
      <c r="L304" s="2" t="s">
        <v>344</v>
      </c>
      <c r="M304" s="2">
        <v>252</v>
      </c>
      <c r="N304" s="2">
        <v>0.219</v>
      </c>
      <c r="O304" s="2" t="s">
        <v>13</v>
      </c>
      <c r="P304" s="2">
        <v>16.762</v>
      </c>
      <c r="Q304" s="2" t="s">
        <v>13</v>
      </c>
      <c r="R304" s="2">
        <v>220</v>
      </c>
      <c r="S304" s="2">
        <v>0.82</v>
      </c>
      <c r="T304" s="2" t="s">
        <v>13</v>
      </c>
      <c r="U304" s="2">
        <v>19.021740000000001</v>
      </c>
      <c r="V304" s="2" t="s">
        <v>13</v>
      </c>
      <c r="W304" s="5" t="str" cm="1">
        <f t="array" ref="W304">_xlfn.TEXTJOIN(", ",TRUE, IF(COUNTIF(G304,"*"&amp;Afferenti!$A$1:'Afferenti'!$A$46&amp;"*"), Afferenti!$A$1:'Afferenti'!$A$46, ""))</f>
        <v>CORSI</v>
      </c>
      <c r="X304" s="5" t="str" cm="1">
        <f t="array" ref="X304">_xlfn.TEXTJOIN(", ",TRUE, IF(COUNTIF(A304,"*"&amp;Afferenti!$A$1:'Afferenti'!$A$46&amp;"*"), Afferenti!$E$1:'Afferenti'!$E$46, ""))</f>
        <v>1</v>
      </c>
      <c r="Y304" s="5" t="str" cm="1">
        <f t="array" ref="Y304">_xlfn.TEXTJOIN(", ",TRUE, IF(COUNTIF(A304,"*"&amp;Afferenti!$A$1:'Afferenti'!$A$46&amp;"*"), Afferenti!$F$1:'Afferenti'!$F$46, ""))</f>
        <v>0</v>
      </c>
    </row>
    <row r="305" spans="1:25" x14ac:dyDescent="0.2">
      <c r="A305" s="2" t="s">
        <v>323</v>
      </c>
      <c r="B305" s="2" t="s">
        <v>324</v>
      </c>
      <c r="C305" s="2" t="s">
        <v>325</v>
      </c>
      <c r="E305" s="2" t="s">
        <v>280</v>
      </c>
      <c r="F305" s="2" t="s">
        <v>102</v>
      </c>
      <c r="G305" s="2" t="s">
        <v>370</v>
      </c>
      <c r="H305" s="2">
        <v>2</v>
      </c>
      <c r="I305" s="2" t="s">
        <v>372</v>
      </c>
      <c r="J305" s="2" t="s">
        <v>11</v>
      </c>
      <c r="K305" s="2">
        <v>2017</v>
      </c>
      <c r="L305" s="2" t="s">
        <v>373</v>
      </c>
      <c r="M305" s="2">
        <v>83</v>
      </c>
      <c r="N305" s="2">
        <v>2.8519999999999999</v>
      </c>
      <c r="O305" s="2" t="s">
        <v>13</v>
      </c>
      <c r="P305" s="2">
        <v>1.3640000000000001</v>
      </c>
      <c r="Q305" s="2" t="s">
        <v>13</v>
      </c>
      <c r="R305" s="2">
        <v>77</v>
      </c>
      <c r="S305" s="2">
        <v>2.56</v>
      </c>
      <c r="T305" s="2" t="s">
        <v>13</v>
      </c>
      <c r="U305" s="2">
        <v>5.8510637000000001</v>
      </c>
      <c r="V305" s="2" t="s">
        <v>13</v>
      </c>
      <c r="W305" s="5" t="str" cm="1">
        <f t="array" ref="W305">_xlfn.TEXTJOIN(", ",TRUE, IF(COUNTIF(G305,"*"&amp;Afferenti!$A$1:'Afferenti'!$A$46&amp;"*"), Afferenti!$A$1:'Afferenti'!$A$46, ""))</f>
        <v>CORSI</v>
      </c>
      <c r="X305" s="5" t="str" cm="1">
        <f t="array" ref="X305">_xlfn.TEXTJOIN(", ",TRUE, IF(COUNTIF(A305,"*"&amp;Afferenti!$A$1:'Afferenti'!$A$46&amp;"*"), Afferenti!$E$1:'Afferenti'!$E$46, ""))</f>
        <v>1</v>
      </c>
      <c r="Y305" s="5" t="str" cm="1">
        <f t="array" ref="Y305">_xlfn.TEXTJOIN(", ",TRUE, IF(COUNTIF(A305,"*"&amp;Afferenti!$A$1:'Afferenti'!$A$46&amp;"*"), Afferenti!$F$1:'Afferenti'!$F$46, ""))</f>
        <v>0</v>
      </c>
    </row>
    <row r="306" spans="1:25" x14ac:dyDescent="0.2">
      <c r="A306" s="2" t="s">
        <v>323</v>
      </c>
      <c r="B306" s="2" t="s">
        <v>324</v>
      </c>
      <c r="C306" s="2" t="s">
        <v>325</v>
      </c>
      <c r="E306" s="2" t="s">
        <v>280</v>
      </c>
      <c r="F306" s="2" t="s">
        <v>102</v>
      </c>
      <c r="G306" s="2" t="s">
        <v>370</v>
      </c>
      <c r="H306" s="2">
        <v>2</v>
      </c>
      <c r="I306" s="2" t="s">
        <v>374</v>
      </c>
      <c r="J306" s="2" t="s">
        <v>11</v>
      </c>
      <c r="K306" s="2">
        <v>2019</v>
      </c>
      <c r="L306" s="2" t="s">
        <v>328</v>
      </c>
      <c r="M306" s="2">
        <v>95</v>
      </c>
      <c r="N306" s="2">
        <v>2.6110000000000002</v>
      </c>
      <c r="O306" s="2" t="s">
        <v>13</v>
      </c>
      <c r="P306" s="2">
        <v>20.911000000000001</v>
      </c>
      <c r="Q306" s="2" t="s">
        <v>13</v>
      </c>
      <c r="R306" s="2">
        <v>87</v>
      </c>
      <c r="S306" s="2">
        <v>2.5299999999999998</v>
      </c>
      <c r="T306" s="2" t="s">
        <v>13</v>
      </c>
      <c r="U306" s="2">
        <v>8.1129999999999995</v>
      </c>
      <c r="V306" s="2" t="s">
        <v>13</v>
      </c>
      <c r="W306" s="5" t="str" cm="1">
        <f t="array" ref="W306">_xlfn.TEXTJOIN(", ",TRUE, IF(COUNTIF(G306,"*"&amp;Afferenti!$A$1:'Afferenti'!$A$46&amp;"*"), Afferenti!$A$1:'Afferenti'!$A$46, ""))</f>
        <v>CORSI</v>
      </c>
      <c r="X306" s="5" t="str" cm="1">
        <f t="array" ref="X306">_xlfn.TEXTJOIN(", ",TRUE, IF(COUNTIF(A306,"*"&amp;Afferenti!$A$1:'Afferenti'!$A$46&amp;"*"), Afferenti!$E$1:'Afferenti'!$E$46, ""))</f>
        <v>1</v>
      </c>
      <c r="Y306" s="5" t="str" cm="1">
        <f t="array" ref="Y306">_xlfn.TEXTJOIN(", ",TRUE, IF(COUNTIF(A306,"*"&amp;Afferenti!$A$1:'Afferenti'!$A$46&amp;"*"), Afferenti!$F$1:'Afferenti'!$F$46, ""))</f>
        <v>0</v>
      </c>
    </row>
    <row r="307" spans="1:25" x14ac:dyDescent="0.2">
      <c r="A307" s="2" t="s">
        <v>323</v>
      </c>
      <c r="B307" s="2" t="s">
        <v>324</v>
      </c>
      <c r="C307" s="2" t="s">
        <v>325</v>
      </c>
      <c r="E307" s="2" t="s">
        <v>280</v>
      </c>
      <c r="F307" s="2" t="s">
        <v>102</v>
      </c>
      <c r="G307" s="2" t="s">
        <v>375</v>
      </c>
      <c r="H307" s="2">
        <v>3</v>
      </c>
      <c r="I307" s="2" t="s">
        <v>376</v>
      </c>
      <c r="J307" s="2" t="s">
        <v>43</v>
      </c>
      <c r="K307" s="2">
        <v>2017</v>
      </c>
      <c r="W307" s="5" t="str" cm="1">
        <f t="array" ref="W307">_xlfn.TEXTJOIN(", ",TRUE, IF(COUNTIF(G307,"*"&amp;Afferenti!$A$1:'Afferenti'!$A$46&amp;"*"), Afferenti!$A$1:'Afferenti'!$A$46, ""))</f>
        <v>CORSI</v>
      </c>
      <c r="X307" s="5" t="str" cm="1">
        <f t="array" ref="X307">_xlfn.TEXTJOIN(", ",TRUE, IF(COUNTIF(A307,"*"&amp;Afferenti!$A$1:'Afferenti'!$A$46&amp;"*"), Afferenti!$E$1:'Afferenti'!$E$46, ""))</f>
        <v>1</v>
      </c>
      <c r="Y307" s="5" t="str" cm="1">
        <f t="array" ref="Y307">_xlfn.TEXTJOIN(", ",TRUE, IF(COUNTIF(A307,"*"&amp;Afferenti!$A$1:'Afferenti'!$A$46&amp;"*"), Afferenti!$F$1:'Afferenti'!$F$46, ""))</f>
        <v>0</v>
      </c>
    </row>
    <row r="308" spans="1:25" x14ac:dyDescent="0.2">
      <c r="A308" s="2" t="s">
        <v>323</v>
      </c>
      <c r="B308" s="2" t="s">
        <v>324</v>
      </c>
      <c r="C308" s="2" t="s">
        <v>325</v>
      </c>
      <c r="E308" s="2" t="s">
        <v>280</v>
      </c>
      <c r="F308" s="2" t="s">
        <v>102</v>
      </c>
      <c r="G308" s="2" t="s">
        <v>377</v>
      </c>
      <c r="H308" s="2">
        <v>3</v>
      </c>
      <c r="I308" s="2" t="s">
        <v>378</v>
      </c>
      <c r="J308" s="2" t="s">
        <v>11</v>
      </c>
      <c r="K308" s="2">
        <v>2018</v>
      </c>
      <c r="L308" s="2" t="s">
        <v>373</v>
      </c>
      <c r="M308" s="2">
        <v>62</v>
      </c>
      <c r="N308" s="2">
        <v>4.4180000000000001</v>
      </c>
      <c r="O308" s="2" t="s">
        <v>13</v>
      </c>
      <c r="P308" s="2">
        <v>0.9</v>
      </c>
      <c r="Q308" s="2" t="s">
        <v>13</v>
      </c>
      <c r="R308" s="2">
        <v>57</v>
      </c>
      <c r="S308" s="2">
        <v>3.53</v>
      </c>
      <c r="T308" s="2" t="s">
        <v>13</v>
      </c>
      <c r="U308" s="2">
        <v>5.9139786000000001</v>
      </c>
      <c r="V308" s="2" t="s">
        <v>13</v>
      </c>
      <c r="W308" s="5" t="str" cm="1">
        <f t="array" ref="W308">_xlfn.TEXTJOIN(", ",TRUE, IF(COUNTIF(G308,"*"&amp;Afferenti!$A$1:'Afferenti'!$A$46&amp;"*"), Afferenti!$A$1:'Afferenti'!$A$46, ""))</f>
        <v>CORSI</v>
      </c>
      <c r="X308" s="5" t="str" cm="1">
        <f t="array" ref="X308">_xlfn.TEXTJOIN(", ",TRUE, IF(COUNTIF(A308,"*"&amp;Afferenti!$A$1:'Afferenti'!$A$46&amp;"*"), Afferenti!$E$1:'Afferenti'!$E$46, ""))</f>
        <v>1</v>
      </c>
      <c r="Y308" s="5" t="str" cm="1">
        <f t="array" ref="Y308">_xlfn.TEXTJOIN(", ",TRUE, IF(COUNTIF(A308,"*"&amp;Afferenti!$A$1:'Afferenti'!$A$46&amp;"*"), Afferenti!$F$1:'Afferenti'!$F$46, ""))</f>
        <v>0</v>
      </c>
    </row>
    <row r="309" spans="1:25" x14ac:dyDescent="0.2">
      <c r="A309" s="2" t="s">
        <v>323</v>
      </c>
      <c r="B309" s="2" t="s">
        <v>324</v>
      </c>
      <c r="C309" s="2" t="s">
        <v>325</v>
      </c>
      <c r="E309" s="2" t="s">
        <v>280</v>
      </c>
      <c r="F309" s="2" t="s">
        <v>102</v>
      </c>
      <c r="G309" s="2" t="s">
        <v>379</v>
      </c>
      <c r="H309" s="2">
        <v>3</v>
      </c>
      <c r="I309" s="2" t="s">
        <v>380</v>
      </c>
      <c r="J309" s="2" t="s">
        <v>11</v>
      </c>
      <c r="K309" s="2">
        <v>2017</v>
      </c>
      <c r="L309" s="2" t="s">
        <v>369</v>
      </c>
      <c r="M309" s="2">
        <v>268</v>
      </c>
      <c r="N309" s="2">
        <v>6.6000000000000003E-2</v>
      </c>
      <c r="O309" s="2" t="s">
        <v>13</v>
      </c>
      <c r="P309" s="2">
        <v>1.1080000000000001</v>
      </c>
      <c r="Q309" s="2" t="s">
        <v>13</v>
      </c>
      <c r="R309" s="2">
        <v>239</v>
      </c>
      <c r="S309" s="2">
        <v>0.12</v>
      </c>
      <c r="T309" s="2" t="s">
        <v>13</v>
      </c>
      <c r="U309" s="2">
        <v>3.3018868000000001</v>
      </c>
      <c r="V309" s="2" t="s">
        <v>13</v>
      </c>
      <c r="W309" s="5" t="str" cm="1">
        <f t="array" ref="W309">_xlfn.TEXTJOIN(", ",TRUE, IF(COUNTIF(G309,"*"&amp;Afferenti!$A$1:'Afferenti'!$A$46&amp;"*"), Afferenti!$A$1:'Afferenti'!$A$46, ""))</f>
        <v>CORSI</v>
      </c>
      <c r="X309" s="5" t="str" cm="1">
        <f t="array" ref="X309">_xlfn.TEXTJOIN(", ",TRUE, IF(COUNTIF(A309,"*"&amp;Afferenti!$A$1:'Afferenti'!$A$46&amp;"*"), Afferenti!$E$1:'Afferenti'!$E$46, ""))</f>
        <v>1</v>
      </c>
      <c r="Y309" s="5" t="str" cm="1">
        <f t="array" ref="Y309">_xlfn.TEXTJOIN(", ",TRUE, IF(COUNTIF(A309,"*"&amp;Afferenti!$A$1:'Afferenti'!$A$46&amp;"*"), Afferenti!$F$1:'Afferenti'!$F$46, ""))</f>
        <v>0</v>
      </c>
    </row>
    <row r="310" spans="1:25" x14ac:dyDescent="0.2">
      <c r="A310" s="2" t="s">
        <v>323</v>
      </c>
      <c r="B310" s="2" t="s">
        <v>324</v>
      </c>
      <c r="C310" s="2" t="s">
        <v>325</v>
      </c>
      <c r="E310" s="2" t="s">
        <v>280</v>
      </c>
      <c r="F310" s="2" t="s">
        <v>102</v>
      </c>
      <c r="G310" s="2" t="s">
        <v>381</v>
      </c>
      <c r="H310" s="2">
        <v>3</v>
      </c>
      <c r="I310" s="2" t="s">
        <v>382</v>
      </c>
      <c r="J310" s="2" t="s">
        <v>11</v>
      </c>
      <c r="K310" s="2">
        <v>2015</v>
      </c>
      <c r="L310" s="2" t="s">
        <v>161</v>
      </c>
      <c r="M310" s="2">
        <v>28</v>
      </c>
      <c r="N310" s="2">
        <v>24.274999999999999</v>
      </c>
      <c r="O310" s="2" t="s">
        <v>13</v>
      </c>
      <c r="P310" s="2">
        <v>10.724</v>
      </c>
      <c r="Q310" s="2" t="s">
        <v>13</v>
      </c>
      <c r="R310" s="2">
        <v>17</v>
      </c>
      <c r="S310" s="2">
        <v>22.41</v>
      </c>
      <c r="T310" s="2" t="s">
        <v>13</v>
      </c>
      <c r="U310" s="2">
        <v>7.7640000000000002</v>
      </c>
      <c r="V310" s="2" t="s">
        <v>13</v>
      </c>
      <c r="W310" s="5" t="str" cm="1">
        <f t="array" ref="W310">_xlfn.TEXTJOIN(", ",TRUE, IF(COUNTIF(G310,"*"&amp;Afferenti!$A$1:'Afferenti'!$A$46&amp;"*"), Afferenti!$A$1:'Afferenti'!$A$46, ""))</f>
        <v>CORSI</v>
      </c>
      <c r="X310" s="5" t="str" cm="1">
        <f t="array" ref="X310">_xlfn.TEXTJOIN(", ",TRUE, IF(COUNTIF(A310,"*"&amp;Afferenti!$A$1:'Afferenti'!$A$46&amp;"*"), Afferenti!$E$1:'Afferenti'!$E$46, ""))</f>
        <v>1</v>
      </c>
      <c r="Y310" s="5" t="str" cm="1">
        <f t="array" ref="Y310">_xlfn.TEXTJOIN(", ",TRUE, IF(COUNTIF(A310,"*"&amp;Afferenti!$A$1:'Afferenti'!$A$46&amp;"*"), Afferenti!$F$1:'Afferenti'!$F$46, ""))</f>
        <v>0</v>
      </c>
    </row>
    <row r="311" spans="1:25" x14ac:dyDescent="0.2">
      <c r="A311" s="2" t="s">
        <v>323</v>
      </c>
      <c r="B311" s="2" t="s">
        <v>324</v>
      </c>
      <c r="C311" s="2" t="s">
        <v>325</v>
      </c>
      <c r="E311" s="2" t="s">
        <v>280</v>
      </c>
      <c r="F311" s="2" t="s">
        <v>102</v>
      </c>
      <c r="G311" s="2" t="s">
        <v>383</v>
      </c>
      <c r="H311" s="2">
        <v>4</v>
      </c>
      <c r="I311" s="2" t="s">
        <v>384</v>
      </c>
      <c r="J311" s="2" t="s">
        <v>11</v>
      </c>
      <c r="K311" s="2">
        <v>2019</v>
      </c>
      <c r="L311" s="2" t="s">
        <v>385</v>
      </c>
      <c r="M311" s="2">
        <v>28</v>
      </c>
      <c r="N311" s="2">
        <v>6.907</v>
      </c>
      <c r="O311" s="2" t="s">
        <v>13</v>
      </c>
      <c r="P311" s="2">
        <v>0.01</v>
      </c>
      <c r="Q311" s="2" t="s">
        <v>13</v>
      </c>
      <c r="R311" s="2">
        <v>26</v>
      </c>
      <c r="S311" s="2">
        <v>23.19</v>
      </c>
      <c r="T311" s="2" t="s">
        <v>13</v>
      </c>
      <c r="U311" s="2">
        <v>5.8490000000000002</v>
      </c>
      <c r="V311" s="2" t="s">
        <v>13</v>
      </c>
      <c r="W311" s="5" t="str" cm="1">
        <f t="array" ref="W311">_xlfn.TEXTJOIN(", ",TRUE, IF(COUNTIF(G311,"*"&amp;Afferenti!$A$1:'Afferenti'!$A$46&amp;"*"), Afferenti!$A$1:'Afferenti'!$A$46, ""))</f>
        <v>CORSI</v>
      </c>
      <c r="X311" s="5" t="str" cm="1">
        <f t="array" ref="X311">_xlfn.TEXTJOIN(", ",TRUE, IF(COUNTIF(A311,"*"&amp;Afferenti!$A$1:'Afferenti'!$A$46&amp;"*"), Afferenti!$E$1:'Afferenti'!$E$46, ""))</f>
        <v>1</v>
      </c>
      <c r="Y311" s="5" t="str" cm="1">
        <f t="array" ref="Y311">_xlfn.TEXTJOIN(", ",TRUE, IF(COUNTIF(A311,"*"&amp;Afferenti!$A$1:'Afferenti'!$A$46&amp;"*"), Afferenti!$F$1:'Afferenti'!$F$46, ""))</f>
        <v>0</v>
      </c>
    </row>
    <row r="312" spans="1:25" x14ac:dyDescent="0.2">
      <c r="A312" s="2" t="s">
        <v>323</v>
      </c>
      <c r="B312" s="2" t="s">
        <v>324</v>
      </c>
      <c r="C312" s="2" t="s">
        <v>325</v>
      </c>
      <c r="E312" s="2" t="s">
        <v>280</v>
      </c>
      <c r="F312" s="2" t="s">
        <v>102</v>
      </c>
      <c r="G312" s="2" t="s">
        <v>386</v>
      </c>
      <c r="H312" s="2">
        <v>4</v>
      </c>
      <c r="I312" s="2" t="s">
        <v>387</v>
      </c>
      <c r="J312" s="2" t="s">
        <v>11</v>
      </c>
      <c r="K312" s="2">
        <v>2018</v>
      </c>
      <c r="L312" s="2" t="s">
        <v>344</v>
      </c>
      <c r="M312" s="2">
        <v>40</v>
      </c>
      <c r="N312" s="2">
        <v>7.125</v>
      </c>
      <c r="O312" s="2" t="s">
        <v>13</v>
      </c>
      <c r="P312" s="2">
        <v>15.035</v>
      </c>
      <c r="Q312" s="2" t="s">
        <v>13</v>
      </c>
      <c r="R312" s="2">
        <v>27</v>
      </c>
      <c r="S312" s="2">
        <v>16.82</v>
      </c>
      <c r="T312" s="2" t="s">
        <v>13</v>
      </c>
      <c r="U312" s="2">
        <v>12.365591</v>
      </c>
      <c r="V312" s="2" t="s">
        <v>13</v>
      </c>
      <c r="W312" s="5" t="str" cm="1">
        <f t="array" ref="W312">_xlfn.TEXTJOIN(", ",TRUE, IF(COUNTIF(G312,"*"&amp;Afferenti!$A$1:'Afferenti'!$A$46&amp;"*"), Afferenti!$A$1:'Afferenti'!$A$46, ""))</f>
        <v>CORSI</v>
      </c>
      <c r="X312" s="5" t="str" cm="1">
        <f t="array" ref="X312">_xlfn.TEXTJOIN(", ",TRUE, IF(COUNTIF(A312,"*"&amp;Afferenti!$A$1:'Afferenti'!$A$46&amp;"*"), Afferenti!$E$1:'Afferenti'!$E$46, ""))</f>
        <v>1</v>
      </c>
      <c r="Y312" s="5" t="str" cm="1">
        <f t="array" ref="Y312">_xlfn.TEXTJOIN(", ",TRUE, IF(COUNTIF(A312,"*"&amp;Afferenti!$A$1:'Afferenti'!$A$46&amp;"*"), Afferenti!$F$1:'Afferenti'!$F$46, ""))</f>
        <v>0</v>
      </c>
    </row>
    <row r="313" spans="1:25" x14ac:dyDescent="0.2">
      <c r="A313" s="2" t="s">
        <v>323</v>
      </c>
      <c r="B313" s="2" t="s">
        <v>324</v>
      </c>
      <c r="C313" s="2" t="s">
        <v>325</v>
      </c>
      <c r="E313" s="2" t="s">
        <v>280</v>
      </c>
      <c r="F313" s="2" t="s">
        <v>102</v>
      </c>
      <c r="G313" s="2" t="s">
        <v>388</v>
      </c>
      <c r="H313" s="2">
        <v>4</v>
      </c>
      <c r="I313" s="2" t="s">
        <v>389</v>
      </c>
      <c r="J313" s="2" t="s">
        <v>11</v>
      </c>
      <c r="K313" s="2">
        <v>2019</v>
      </c>
      <c r="L313" s="2" t="s">
        <v>369</v>
      </c>
      <c r="M313" s="2">
        <v>108</v>
      </c>
      <c r="N313" s="2">
        <v>0.27900000000000003</v>
      </c>
      <c r="O313" s="2" t="s">
        <v>13</v>
      </c>
      <c r="P313" s="2">
        <v>2.0270000000000001</v>
      </c>
      <c r="Q313" s="2" t="s">
        <v>13</v>
      </c>
      <c r="R313" s="2">
        <v>100</v>
      </c>
      <c r="S313" s="2">
        <v>0.46</v>
      </c>
      <c r="T313" s="2" t="s">
        <v>13</v>
      </c>
      <c r="U313" s="2">
        <v>2.3359999999999999</v>
      </c>
      <c r="V313" s="2" t="s">
        <v>13</v>
      </c>
      <c r="W313" s="5" t="str" cm="1">
        <f t="array" ref="W313">_xlfn.TEXTJOIN(", ",TRUE, IF(COUNTIF(G313,"*"&amp;Afferenti!$A$1:'Afferenti'!$A$46&amp;"*"), Afferenti!$A$1:'Afferenti'!$A$46, ""))</f>
        <v>CORSI</v>
      </c>
      <c r="X313" s="5" t="str" cm="1">
        <f t="array" ref="X313">_xlfn.TEXTJOIN(", ",TRUE, IF(COUNTIF(A313,"*"&amp;Afferenti!$A$1:'Afferenti'!$A$46&amp;"*"), Afferenti!$E$1:'Afferenti'!$E$46, ""))</f>
        <v>1</v>
      </c>
      <c r="Y313" s="5" t="str" cm="1">
        <f t="array" ref="Y313">_xlfn.TEXTJOIN(", ",TRUE, IF(COUNTIF(A313,"*"&amp;Afferenti!$A$1:'Afferenti'!$A$46&amp;"*"), Afferenti!$F$1:'Afferenti'!$F$46, ""))</f>
        <v>0</v>
      </c>
    </row>
    <row r="314" spans="1:25" x14ac:dyDescent="0.2">
      <c r="A314" s="2" t="s">
        <v>323</v>
      </c>
      <c r="B314" s="2" t="s">
        <v>324</v>
      </c>
      <c r="C314" s="2" t="s">
        <v>325</v>
      </c>
      <c r="E314" s="2" t="s">
        <v>280</v>
      </c>
      <c r="F314" s="2" t="s">
        <v>102</v>
      </c>
      <c r="G314" s="2" t="s">
        <v>390</v>
      </c>
      <c r="H314" s="2">
        <v>4</v>
      </c>
      <c r="I314" s="2" t="s">
        <v>391</v>
      </c>
      <c r="J314" s="2" t="s">
        <v>11</v>
      </c>
      <c r="K314" s="2">
        <v>2018</v>
      </c>
      <c r="L314" s="2" t="s">
        <v>344</v>
      </c>
      <c r="M314" s="2">
        <v>6</v>
      </c>
      <c r="N314" s="2">
        <v>53.493000000000002</v>
      </c>
      <c r="O314" s="2" t="s">
        <v>26</v>
      </c>
      <c r="P314" s="2">
        <v>15.031000000000001</v>
      </c>
      <c r="Q314" s="2" t="s">
        <v>13</v>
      </c>
      <c r="R314" s="2">
        <v>6</v>
      </c>
      <c r="S314" s="2">
        <v>74.88</v>
      </c>
      <c r="T314" s="2" t="s">
        <v>26</v>
      </c>
      <c r="U314" s="2">
        <v>12.365591</v>
      </c>
      <c r="V314" s="2" t="s">
        <v>13</v>
      </c>
      <c r="W314" s="5" t="str" cm="1">
        <f t="array" ref="W314">_xlfn.TEXTJOIN(", ",TRUE, IF(COUNTIF(G314,"*"&amp;Afferenti!$A$1:'Afferenti'!$A$46&amp;"*"), Afferenti!$A$1:'Afferenti'!$A$46, ""))</f>
        <v>CORSI</v>
      </c>
      <c r="X314" s="5" t="str" cm="1">
        <f t="array" ref="X314">_xlfn.TEXTJOIN(", ",TRUE, IF(COUNTIF(A314,"*"&amp;Afferenti!$A$1:'Afferenti'!$A$46&amp;"*"), Afferenti!$E$1:'Afferenti'!$E$46, ""))</f>
        <v>1</v>
      </c>
      <c r="Y314" s="5" t="str" cm="1">
        <f t="array" ref="Y314">_xlfn.TEXTJOIN(", ",TRUE, IF(COUNTIF(A314,"*"&amp;Afferenti!$A$1:'Afferenti'!$A$46&amp;"*"), Afferenti!$F$1:'Afferenti'!$F$46, ""))</f>
        <v>0</v>
      </c>
    </row>
    <row r="315" spans="1:25" x14ac:dyDescent="0.2">
      <c r="A315" s="2" t="s">
        <v>323</v>
      </c>
      <c r="B315" s="2" t="s">
        <v>324</v>
      </c>
      <c r="C315" s="2" t="s">
        <v>325</v>
      </c>
      <c r="E315" s="2" t="s">
        <v>280</v>
      </c>
      <c r="F315" s="2" t="s">
        <v>102</v>
      </c>
      <c r="G315" s="2" t="s">
        <v>392</v>
      </c>
      <c r="H315" s="2">
        <v>4</v>
      </c>
      <c r="I315" s="2" t="s">
        <v>393</v>
      </c>
      <c r="J315" s="2" t="s">
        <v>11</v>
      </c>
      <c r="K315" s="2">
        <v>2019</v>
      </c>
      <c r="L315" s="2" t="s">
        <v>394</v>
      </c>
      <c r="M315" s="2">
        <v>50</v>
      </c>
      <c r="N315" s="2">
        <v>7.0529999999999999</v>
      </c>
      <c r="O315" s="2" t="s">
        <v>13</v>
      </c>
      <c r="P315" s="2">
        <v>39.232999999999997</v>
      </c>
      <c r="Q315" s="2" t="s">
        <v>14</v>
      </c>
      <c r="R315" s="2">
        <v>51</v>
      </c>
      <c r="S315" s="2">
        <v>6.89</v>
      </c>
      <c r="T315" s="2" t="s">
        <v>13</v>
      </c>
      <c r="U315" s="2">
        <v>28.184999999999999</v>
      </c>
      <c r="V315" s="2" t="s">
        <v>14</v>
      </c>
      <c r="W315" s="5" t="str" cm="1">
        <f t="array" ref="W315">_xlfn.TEXTJOIN(", ",TRUE, IF(COUNTIF(G315,"*"&amp;Afferenti!$A$1:'Afferenti'!$A$46&amp;"*"), Afferenti!$A$1:'Afferenti'!$A$46, ""))</f>
        <v>CORSI, PROTANO</v>
      </c>
      <c r="X315" s="5" t="str" cm="1">
        <f t="array" ref="X315">_xlfn.TEXTJOIN(", ",TRUE, IF(COUNTIF(A315,"*"&amp;Afferenti!$A$1:'Afferenti'!$A$46&amp;"*"), Afferenti!$E$1:'Afferenti'!$E$46, ""))</f>
        <v>1</v>
      </c>
      <c r="Y315" s="5" t="str" cm="1">
        <f t="array" ref="Y315">_xlfn.TEXTJOIN(", ",TRUE, IF(COUNTIF(A315,"*"&amp;Afferenti!$A$1:'Afferenti'!$A$46&amp;"*"), Afferenti!$F$1:'Afferenti'!$F$46, ""))</f>
        <v>0</v>
      </c>
    </row>
    <row r="316" spans="1:25" x14ac:dyDescent="0.2">
      <c r="A316" s="2" t="s">
        <v>323</v>
      </c>
      <c r="B316" s="2" t="s">
        <v>324</v>
      </c>
      <c r="C316" s="2" t="s">
        <v>325</v>
      </c>
      <c r="E316" s="2" t="s">
        <v>280</v>
      </c>
      <c r="F316" s="2" t="s">
        <v>102</v>
      </c>
      <c r="G316" s="2" t="s">
        <v>395</v>
      </c>
      <c r="H316" s="2">
        <v>4</v>
      </c>
      <c r="I316" s="2" t="s">
        <v>396</v>
      </c>
      <c r="J316" s="2" t="s">
        <v>11</v>
      </c>
      <c r="K316" s="2">
        <v>2018</v>
      </c>
      <c r="L316" s="2" t="s">
        <v>105</v>
      </c>
      <c r="M316" s="2">
        <v>5</v>
      </c>
      <c r="N316" s="2">
        <v>66.453000000000003</v>
      </c>
      <c r="O316" s="2" t="s">
        <v>26</v>
      </c>
      <c r="P316" s="2">
        <v>5.9180000000000001</v>
      </c>
      <c r="Q316" s="2" t="s">
        <v>13</v>
      </c>
      <c r="R316" s="2">
        <v>5</v>
      </c>
      <c r="S316" s="2">
        <v>80.19</v>
      </c>
      <c r="T316" s="2" t="s">
        <v>33</v>
      </c>
      <c r="U316" s="2">
        <v>26.095617000000001</v>
      </c>
      <c r="V316" s="2" t="s">
        <v>14</v>
      </c>
      <c r="W316" s="5" t="str" cm="1">
        <f t="array" ref="W316">_xlfn.TEXTJOIN(", ",TRUE, IF(COUNTIF(G316,"*"&amp;Afferenti!$A$1:'Afferenti'!$A$46&amp;"*"), Afferenti!$A$1:'Afferenti'!$A$46, ""))</f>
        <v>CORSI, CORSOLINI</v>
      </c>
      <c r="X316" s="5" t="str" cm="1">
        <f t="array" ref="X316">_xlfn.TEXTJOIN(", ",TRUE, IF(COUNTIF(A316,"*"&amp;Afferenti!$A$1:'Afferenti'!$A$46&amp;"*"), Afferenti!$E$1:'Afferenti'!$E$46, ""))</f>
        <v>1</v>
      </c>
      <c r="Y316" s="5" t="str" cm="1">
        <f t="array" ref="Y316">_xlfn.TEXTJOIN(", ",TRUE, IF(COUNTIF(A316,"*"&amp;Afferenti!$A$1:'Afferenti'!$A$46&amp;"*"), Afferenti!$F$1:'Afferenti'!$F$46, ""))</f>
        <v>0</v>
      </c>
    </row>
    <row r="317" spans="1:25" x14ac:dyDescent="0.2">
      <c r="A317" s="2" t="s">
        <v>323</v>
      </c>
      <c r="B317" s="2" t="s">
        <v>324</v>
      </c>
      <c r="C317" s="2" t="s">
        <v>325</v>
      </c>
      <c r="E317" s="2" t="s">
        <v>280</v>
      </c>
      <c r="F317" s="2" t="s">
        <v>102</v>
      </c>
      <c r="G317" s="2" t="s">
        <v>397</v>
      </c>
      <c r="H317" s="2">
        <v>4</v>
      </c>
      <c r="I317" s="2" t="s">
        <v>398</v>
      </c>
      <c r="J317" s="2" t="s">
        <v>43</v>
      </c>
      <c r="K317" s="2">
        <v>2018</v>
      </c>
      <c r="W317" s="5" t="str" cm="1">
        <f t="array" ref="W317">_xlfn.TEXTJOIN(", ",TRUE, IF(COUNTIF(G317,"*"&amp;Afferenti!$A$1:'Afferenti'!$A$46&amp;"*"), Afferenti!$A$1:'Afferenti'!$A$46, ""))</f>
        <v>CORSI, PROTANO</v>
      </c>
      <c r="X317" s="5" t="str" cm="1">
        <f t="array" ref="X317">_xlfn.TEXTJOIN(", ",TRUE, IF(COUNTIF(A317,"*"&amp;Afferenti!$A$1:'Afferenti'!$A$46&amp;"*"), Afferenti!$E$1:'Afferenti'!$E$46, ""))</f>
        <v>1</v>
      </c>
      <c r="Y317" s="5" t="str" cm="1">
        <f t="array" ref="Y317">_xlfn.TEXTJOIN(", ",TRUE, IF(COUNTIF(A317,"*"&amp;Afferenti!$A$1:'Afferenti'!$A$46&amp;"*"), Afferenti!$F$1:'Afferenti'!$F$46, ""))</f>
        <v>0</v>
      </c>
    </row>
    <row r="318" spans="1:25" x14ac:dyDescent="0.2">
      <c r="A318" s="2" t="s">
        <v>323</v>
      </c>
      <c r="B318" s="2" t="s">
        <v>324</v>
      </c>
      <c r="C318" s="2" t="s">
        <v>325</v>
      </c>
      <c r="E318" s="2" t="s">
        <v>280</v>
      </c>
      <c r="F318" s="2" t="s">
        <v>102</v>
      </c>
      <c r="G318" s="2" t="s">
        <v>399</v>
      </c>
      <c r="H318" s="2">
        <v>4</v>
      </c>
      <c r="I318" s="2" t="s">
        <v>400</v>
      </c>
      <c r="J318" s="2" t="s">
        <v>11</v>
      </c>
      <c r="K318" s="2">
        <v>2015</v>
      </c>
      <c r="L318" s="2" t="s">
        <v>401</v>
      </c>
      <c r="M318" s="2">
        <v>108</v>
      </c>
      <c r="N318" s="2">
        <v>3.431</v>
      </c>
      <c r="O318" s="2" t="s">
        <v>13</v>
      </c>
      <c r="P318" s="2">
        <v>5.5019999999999998</v>
      </c>
      <c r="Q318" s="2" t="s">
        <v>13</v>
      </c>
      <c r="R318" s="2">
        <v>101</v>
      </c>
      <c r="S318" s="2">
        <v>4.96</v>
      </c>
      <c r="T318" s="2" t="s">
        <v>13</v>
      </c>
      <c r="U318" s="2">
        <v>8.2219999999999995</v>
      </c>
      <c r="V318" s="2" t="s">
        <v>13</v>
      </c>
      <c r="W318" s="5" t="str" cm="1">
        <f t="array" ref="W318">_xlfn.TEXTJOIN(", ",TRUE, IF(COUNTIF(G318,"*"&amp;Afferenti!$A$1:'Afferenti'!$A$46&amp;"*"), Afferenti!$A$1:'Afferenti'!$A$46, ""))</f>
        <v>CORSI</v>
      </c>
      <c r="X318" s="5" t="str" cm="1">
        <f t="array" ref="X318">_xlfn.TEXTJOIN(", ",TRUE, IF(COUNTIF(A318,"*"&amp;Afferenti!$A$1:'Afferenti'!$A$46&amp;"*"), Afferenti!$E$1:'Afferenti'!$E$46, ""))</f>
        <v>1</v>
      </c>
      <c r="Y318" s="5" t="str" cm="1">
        <f t="array" ref="Y318">_xlfn.TEXTJOIN(", ",TRUE, IF(COUNTIF(A318,"*"&amp;Afferenti!$A$1:'Afferenti'!$A$46&amp;"*"), Afferenti!$F$1:'Afferenti'!$F$46, ""))</f>
        <v>0</v>
      </c>
    </row>
    <row r="319" spans="1:25" x14ac:dyDescent="0.2">
      <c r="A319" s="2" t="s">
        <v>323</v>
      </c>
      <c r="B319" s="2" t="s">
        <v>324</v>
      </c>
      <c r="C319" s="2" t="s">
        <v>325</v>
      </c>
      <c r="E319" s="2" t="s">
        <v>280</v>
      </c>
      <c r="F319" s="2" t="s">
        <v>102</v>
      </c>
      <c r="G319" s="2" t="s">
        <v>402</v>
      </c>
      <c r="H319" s="2">
        <v>4</v>
      </c>
      <c r="I319" s="2" t="s">
        <v>403</v>
      </c>
      <c r="J319" s="2" t="s">
        <v>11</v>
      </c>
      <c r="K319" s="2">
        <v>2019</v>
      </c>
      <c r="L319" s="2" t="s">
        <v>358</v>
      </c>
      <c r="M319" s="2">
        <v>3</v>
      </c>
      <c r="N319" s="2">
        <v>58.814999999999998</v>
      </c>
      <c r="O319" s="2" t="s">
        <v>26</v>
      </c>
      <c r="P319" s="2">
        <v>26.702000000000002</v>
      </c>
      <c r="Q319" s="2" t="s">
        <v>14</v>
      </c>
      <c r="R319" s="2">
        <v>3</v>
      </c>
      <c r="S319" s="2">
        <v>76.23</v>
      </c>
      <c r="T319" s="2" t="s">
        <v>33</v>
      </c>
      <c r="U319" s="2">
        <v>50.862000000000002</v>
      </c>
      <c r="V319" s="2" t="s">
        <v>26</v>
      </c>
      <c r="W319" s="5" t="str" cm="1">
        <f t="array" ref="W319">_xlfn.TEXTJOIN(", ",TRUE, IF(COUNTIF(G319,"*"&amp;Afferenti!$A$1:'Afferenti'!$A$46&amp;"*"), Afferenti!$A$1:'Afferenti'!$A$46, ""))</f>
        <v>CORSI</v>
      </c>
      <c r="X319" s="5" t="str" cm="1">
        <f t="array" ref="X319">_xlfn.TEXTJOIN(", ",TRUE, IF(COUNTIF(A319,"*"&amp;Afferenti!$A$1:'Afferenti'!$A$46&amp;"*"), Afferenti!$E$1:'Afferenti'!$E$46, ""))</f>
        <v>1</v>
      </c>
      <c r="Y319" s="5" t="str" cm="1">
        <f t="array" ref="Y319">_xlfn.TEXTJOIN(", ",TRUE, IF(COUNTIF(A319,"*"&amp;Afferenti!$A$1:'Afferenti'!$A$46&amp;"*"), Afferenti!$F$1:'Afferenti'!$F$46, ""))</f>
        <v>0</v>
      </c>
    </row>
    <row r="320" spans="1:25" x14ac:dyDescent="0.2">
      <c r="A320" s="2" t="s">
        <v>323</v>
      </c>
      <c r="B320" s="2" t="s">
        <v>324</v>
      </c>
      <c r="C320" s="2" t="s">
        <v>325</v>
      </c>
      <c r="E320" s="2" t="s">
        <v>280</v>
      </c>
      <c r="F320" s="2" t="s">
        <v>102</v>
      </c>
      <c r="G320" s="2" t="s">
        <v>404</v>
      </c>
      <c r="H320" s="2">
        <v>5</v>
      </c>
      <c r="I320" s="2" t="s">
        <v>405</v>
      </c>
      <c r="J320" s="2" t="s">
        <v>11</v>
      </c>
      <c r="K320" s="2">
        <v>2017</v>
      </c>
      <c r="L320" s="2" t="s">
        <v>406</v>
      </c>
      <c r="M320" s="2">
        <v>15</v>
      </c>
      <c r="N320" s="2">
        <v>49.92</v>
      </c>
      <c r="O320" s="2" t="s">
        <v>14</v>
      </c>
      <c r="P320" s="2">
        <v>18.597000000000001</v>
      </c>
      <c r="Q320" s="2" t="s">
        <v>13</v>
      </c>
      <c r="R320" s="2">
        <v>13</v>
      </c>
      <c r="S320" s="2">
        <v>54.81</v>
      </c>
      <c r="T320" s="2" t="s">
        <v>26</v>
      </c>
      <c r="W320" s="5" t="str" cm="1">
        <f t="array" ref="W320">_xlfn.TEXTJOIN(", ",TRUE, IF(COUNTIF(G320,"*"&amp;Afferenti!$A$1:'Afferenti'!$A$46&amp;"*"), Afferenti!$A$1:'Afferenti'!$A$46, ""))</f>
        <v>CORSI, PROTANO</v>
      </c>
      <c r="X320" s="5" t="str" cm="1">
        <f t="array" ref="X320">_xlfn.TEXTJOIN(", ",TRUE, IF(COUNTIF(A320,"*"&amp;Afferenti!$A$1:'Afferenti'!$A$46&amp;"*"), Afferenti!$E$1:'Afferenti'!$E$46, ""))</f>
        <v>1</v>
      </c>
      <c r="Y320" s="5" t="str" cm="1">
        <f t="array" ref="Y320">_xlfn.TEXTJOIN(", ",TRUE, IF(COUNTIF(A320,"*"&amp;Afferenti!$A$1:'Afferenti'!$A$46&amp;"*"), Afferenti!$F$1:'Afferenti'!$F$46, ""))</f>
        <v>0</v>
      </c>
    </row>
    <row r="321" spans="1:25" x14ac:dyDescent="0.2">
      <c r="A321" s="2" t="s">
        <v>323</v>
      </c>
      <c r="B321" s="2" t="s">
        <v>324</v>
      </c>
      <c r="C321" s="2" t="s">
        <v>325</v>
      </c>
      <c r="E321" s="2" t="s">
        <v>280</v>
      </c>
      <c r="F321" s="2" t="s">
        <v>102</v>
      </c>
      <c r="G321" s="2" t="s">
        <v>407</v>
      </c>
      <c r="H321" s="2">
        <v>5</v>
      </c>
      <c r="I321" s="2" t="s">
        <v>408</v>
      </c>
      <c r="J321" s="2" t="s">
        <v>11</v>
      </c>
      <c r="K321" s="2">
        <v>2019</v>
      </c>
      <c r="L321" s="2" t="s">
        <v>409</v>
      </c>
      <c r="M321" s="2">
        <v>5</v>
      </c>
      <c r="N321" s="2">
        <v>37.860999999999997</v>
      </c>
      <c r="O321" s="2" t="s">
        <v>14</v>
      </c>
      <c r="P321" s="2">
        <v>21.105</v>
      </c>
      <c r="Q321" s="2" t="s">
        <v>13</v>
      </c>
      <c r="W321" s="5" t="str" cm="1">
        <f t="array" ref="W321">_xlfn.TEXTJOIN(", ",TRUE, IF(COUNTIF(G321,"*"&amp;Afferenti!$A$1:'Afferenti'!$A$46&amp;"*"), Afferenti!$A$1:'Afferenti'!$A$46, ""))</f>
        <v>CORSI, PROTANO</v>
      </c>
      <c r="X321" s="5" t="str" cm="1">
        <f t="array" ref="X321">_xlfn.TEXTJOIN(", ",TRUE, IF(COUNTIF(A321,"*"&amp;Afferenti!$A$1:'Afferenti'!$A$46&amp;"*"), Afferenti!$E$1:'Afferenti'!$E$46, ""))</f>
        <v>1</v>
      </c>
      <c r="Y321" s="5" t="str" cm="1">
        <f t="array" ref="Y321">_xlfn.TEXTJOIN(", ",TRUE, IF(COUNTIF(A321,"*"&amp;Afferenti!$A$1:'Afferenti'!$A$46&amp;"*"), Afferenti!$F$1:'Afferenti'!$F$46, ""))</f>
        <v>0</v>
      </c>
    </row>
    <row r="322" spans="1:25" x14ac:dyDescent="0.2">
      <c r="A322" s="2" t="s">
        <v>323</v>
      </c>
      <c r="B322" s="2" t="s">
        <v>324</v>
      </c>
      <c r="C322" s="2" t="s">
        <v>325</v>
      </c>
      <c r="E322" s="2" t="s">
        <v>280</v>
      </c>
      <c r="F322" s="2" t="s">
        <v>102</v>
      </c>
      <c r="G322" s="2" t="s">
        <v>410</v>
      </c>
      <c r="H322" s="2">
        <v>5</v>
      </c>
      <c r="I322" s="2" t="s">
        <v>411</v>
      </c>
      <c r="J322" s="2" t="s">
        <v>43</v>
      </c>
      <c r="K322" s="2">
        <v>2017</v>
      </c>
      <c r="W322" s="5" t="str" cm="1">
        <f t="array" ref="W322">_xlfn.TEXTJOIN(", ",TRUE, IF(COUNTIF(G322,"*"&amp;Afferenti!$A$1:'Afferenti'!$A$46&amp;"*"), Afferenti!$A$1:'Afferenti'!$A$46, ""))</f>
        <v>CORSI, PROTANO</v>
      </c>
      <c r="X322" s="5" t="str" cm="1">
        <f t="array" ref="X322">_xlfn.TEXTJOIN(", ",TRUE, IF(COUNTIF(A322,"*"&amp;Afferenti!$A$1:'Afferenti'!$A$46&amp;"*"), Afferenti!$E$1:'Afferenti'!$E$46, ""))</f>
        <v>1</v>
      </c>
      <c r="Y322" s="5" t="str" cm="1">
        <f t="array" ref="Y322">_xlfn.TEXTJOIN(", ",TRUE, IF(COUNTIF(A322,"*"&amp;Afferenti!$A$1:'Afferenti'!$A$46&amp;"*"), Afferenti!$F$1:'Afferenti'!$F$46, ""))</f>
        <v>0</v>
      </c>
    </row>
    <row r="323" spans="1:25" x14ac:dyDescent="0.2">
      <c r="A323" s="2" t="s">
        <v>323</v>
      </c>
      <c r="B323" s="2" t="s">
        <v>324</v>
      </c>
      <c r="C323" s="2" t="s">
        <v>325</v>
      </c>
      <c r="E323" s="2" t="s">
        <v>280</v>
      </c>
      <c r="F323" s="2" t="s">
        <v>102</v>
      </c>
      <c r="G323" s="2" t="s">
        <v>410</v>
      </c>
      <c r="H323" s="2">
        <v>5</v>
      </c>
      <c r="I323" s="2" t="s">
        <v>412</v>
      </c>
      <c r="J323" s="2" t="s">
        <v>11</v>
      </c>
      <c r="K323" s="2">
        <v>2018</v>
      </c>
      <c r="L323" s="2" t="s">
        <v>413</v>
      </c>
      <c r="M323" s="2">
        <v>9</v>
      </c>
      <c r="N323" s="2">
        <v>41.290999999999997</v>
      </c>
      <c r="O323" s="2" t="s">
        <v>14</v>
      </c>
      <c r="P323" s="2">
        <v>3.0840000000000001</v>
      </c>
      <c r="Q323" s="2" t="s">
        <v>13</v>
      </c>
      <c r="R323" s="2">
        <v>8</v>
      </c>
      <c r="S323" s="2">
        <v>56.24</v>
      </c>
      <c r="T323" s="2" t="s">
        <v>26</v>
      </c>
      <c r="U323" s="2">
        <v>17.729084</v>
      </c>
      <c r="V323" s="2" t="s">
        <v>13</v>
      </c>
      <c r="W323" s="5" t="str" cm="1">
        <f t="array" ref="W323">_xlfn.TEXTJOIN(", ",TRUE, IF(COUNTIF(G323,"*"&amp;Afferenti!$A$1:'Afferenti'!$A$46&amp;"*"), Afferenti!$A$1:'Afferenti'!$A$46, ""))</f>
        <v>CORSI, PROTANO</v>
      </c>
      <c r="X323" s="5" t="str" cm="1">
        <f t="array" ref="X323">_xlfn.TEXTJOIN(", ",TRUE, IF(COUNTIF(A323,"*"&amp;Afferenti!$A$1:'Afferenti'!$A$46&amp;"*"), Afferenti!$E$1:'Afferenti'!$E$46, ""))</f>
        <v>1</v>
      </c>
      <c r="Y323" s="5" t="str" cm="1">
        <f t="array" ref="Y323">_xlfn.TEXTJOIN(", ",TRUE, IF(COUNTIF(A323,"*"&amp;Afferenti!$A$1:'Afferenti'!$A$46&amp;"*"), Afferenti!$F$1:'Afferenti'!$F$46, ""))</f>
        <v>0</v>
      </c>
    </row>
    <row r="324" spans="1:25" x14ac:dyDescent="0.2">
      <c r="A324" s="2" t="s">
        <v>323</v>
      </c>
      <c r="B324" s="2" t="s">
        <v>324</v>
      </c>
      <c r="C324" s="2" t="s">
        <v>325</v>
      </c>
      <c r="E324" s="2" t="s">
        <v>280</v>
      </c>
      <c r="F324" s="2" t="s">
        <v>102</v>
      </c>
      <c r="G324" s="2" t="s">
        <v>2058</v>
      </c>
      <c r="H324" s="2">
        <v>6</v>
      </c>
      <c r="I324" s="2" t="s">
        <v>415</v>
      </c>
      <c r="J324" s="2" t="s">
        <v>11</v>
      </c>
      <c r="K324" s="2">
        <v>2019</v>
      </c>
      <c r="L324" s="2" t="s">
        <v>369</v>
      </c>
      <c r="M324" s="2">
        <v>40</v>
      </c>
      <c r="N324" s="2">
        <v>3.3889999999999998</v>
      </c>
      <c r="O324" s="2" t="s">
        <v>13</v>
      </c>
      <c r="P324" s="2">
        <v>2.0270000000000001</v>
      </c>
      <c r="Q324" s="2" t="s">
        <v>13</v>
      </c>
      <c r="R324" s="2">
        <v>37</v>
      </c>
      <c r="S324" s="2">
        <v>5.31</v>
      </c>
      <c r="T324" s="2" t="s">
        <v>13</v>
      </c>
      <c r="U324" s="2">
        <v>13.587</v>
      </c>
      <c r="V324" s="2" t="s">
        <v>13</v>
      </c>
      <c r="W324" s="5" t="str" cm="1">
        <f t="array" ref="W324">_xlfn.TEXTJOIN(", ",TRUE, IF(COUNTIF(G324,"*"&amp;Afferenti!$A$1:'Afferenti'!$A$46&amp;"*"), Afferenti!$A$1:'Afferenti'!$A$46, ""))</f>
        <v>CORSI</v>
      </c>
      <c r="X324" s="5" t="str" cm="1">
        <f t="array" ref="X324">_xlfn.TEXTJOIN(", ",TRUE, IF(COUNTIF(A324,"*"&amp;Afferenti!$A$1:'Afferenti'!$A$46&amp;"*"), Afferenti!$E$1:'Afferenti'!$E$46, ""))</f>
        <v>1</v>
      </c>
      <c r="Y324" s="5" t="str" cm="1">
        <f t="array" ref="Y324">_xlfn.TEXTJOIN(", ",TRUE, IF(COUNTIF(A324,"*"&amp;Afferenti!$A$1:'Afferenti'!$A$46&amp;"*"), Afferenti!$F$1:'Afferenti'!$F$46, ""))</f>
        <v>0</v>
      </c>
    </row>
    <row r="325" spans="1:25" x14ac:dyDescent="0.2">
      <c r="A325" s="2" t="s">
        <v>323</v>
      </c>
      <c r="B325" s="2" t="s">
        <v>324</v>
      </c>
      <c r="C325" s="2" t="s">
        <v>325</v>
      </c>
      <c r="E325" s="2" t="s">
        <v>280</v>
      </c>
      <c r="F325" s="2" t="s">
        <v>102</v>
      </c>
      <c r="G325" s="2" t="s">
        <v>2059</v>
      </c>
      <c r="H325" s="2">
        <v>6</v>
      </c>
      <c r="I325" s="2" t="s">
        <v>417</v>
      </c>
      <c r="J325" s="2" t="s">
        <v>11</v>
      </c>
      <c r="K325" s="2">
        <v>2015</v>
      </c>
      <c r="L325" s="2" t="s">
        <v>126</v>
      </c>
      <c r="M325" s="2">
        <v>60</v>
      </c>
      <c r="N325" s="2">
        <v>6.867</v>
      </c>
      <c r="O325" s="2" t="s">
        <v>13</v>
      </c>
      <c r="P325" s="2">
        <v>4.415</v>
      </c>
      <c r="Q325" s="2" t="s">
        <v>13</v>
      </c>
      <c r="R325" s="2">
        <v>48</v>
      </c>
      <c r="S325" s="2">
        <v>17.399999999999999</v>
      </c>
      <c r="T325" s="2" t="s">
        <v>13</v>
      </c>
      <c r="U325" s="2">
        <v>7.3330000000000002</v>
      </c>
      <c r="V325" s="2" t="s">
        <v>13</v>
      </c>
      <c r="W325" s="5" t="str" cm="1">
        <f t="array" ref="W325">_xlfn.TEXTJOIN(", ",TRUE, IF(COUNTIF(G325,"*"&amp;Afferenti!$A$1:'Afferenti'!$A$46&amp;"*"), Afferenti!$A$1:'Afferenti'!$A$46, ""))</f>
        <v>CORSI, CORSOLINI</v>
      </c>
      <c r="X325" s="5" t="str" cm="1">
        <f t="array" ref="X325">_xlfn.TEXTJOIN(", ",TRUE, IF(COUNTIF(A325,"*"&amp;Afferenti!$A$1:'Afferenti'!$A$46&amp;"*"), Afferenti!$E$1:'Afferenti'!$E$46, ""))</f>
        <v>1</v>
      </c>
      <c r="Y325" s="5" t="str" cm="1">
        <f t="array" ref="Y325">_xlfn.TEXTJOIN(", ",TRUE, IF(COUNTIF(A325,"*"&amp;Afferenti!$A$1:'Afferenti'!$A$46&amp;"*"), Afferenti!$F$1:'Afferenti'!$F$46, ""))</f>
        <v>0</v>
      </c>
    </row>
    <row r="326" spans="1:25" x14ac:dyDescent="0.2">
      <c r="A326" s="2" t="s">
        <v>323</v>
      </c>
      <c r="B326" s="2" t="s">
        <v>324</v>
      </c>
      <c r="C326" s="2" t="s">
        <v>325</v>
      </c>
      <c r="E326" s="2" t="s">
        <v>280</v>
      </c>
      <c r="F326" s="2" t="s">
        <v>102</v>
      </c>
      <c r="G326" s="2" t="s">
        <v>418</v>
      </c>
      <c r="H326" s="2">
        <v>7</v>
      </c>
      <c r="I326" s="2" t="s">
        <v>419</v>
      </c>
      <c r="J326" s="2" t="s">
        <v>43</v>
      </c>
      <c r="K326" s="2">
        <v>2018</v>
      </c>
      <c r="W326" s="5" t="str" cm="1">
        <f t="array" ref="W326">_xlfn.TEXTJOIN(", ",TRUE, IF(COUNTIF(G326,"*"&amp;Afferenti!$A$1:'Afferenti'!$A$46&amp;"*"), Afferenti!$A$1:'Afferenti'!$A$46, ""))</f>
        <v>CORSI, PROTANO</v>
      </c>
      <c r="X326" s="5" t="str" cm="1">
        <f t="array" ref="X326">_xlfn.TEXTJOIN(", ",TRUE, IF(COUNTIF(A326,"*"&amp;Afferenti!$A$1:'Afferenti'!$A$46&amp;"*"), Afferenti!$E$1:'Afferenti'!$E$46, ""))</f>
        <v>1</v>
      </c>
      <c r="Y326" s="5" t="str" cm="1">
        <f t="array" ref="Y326">_xlfn.TEXTJOIN(", ",TRUE, IF(COUNTIF(A326,"*"&amp;Afferenti!$A$1:'Afferenti'!$A$46&amp;"*"), Afferenti!$F$1:'Afferenti'!$F$46, ""))</f>
        <v>0</v>
      </c>
    </row>
    <row r="327" spans="1:25" x14ac:dyDescent="0.2">
      <c r="A327" s="2" t="s">
        <v>1594</v>
      </c>
      <c r="B327" s="2" t="s">
        <v>1595</v>
      </c>
      <c r="C327" s="2" t="s">
        <v>1596</v>
      </c>
      <c r="E327" s="2" t="s">
        <v>69</v>
      </c>
      <c r="F327" s="2" t="s">
        <v>102</v>
      </c>
      <c r="G327" s="2" t="s">
        <v>1597</v>
      </c>
      <c r="H327" s="2">
        <v>1</v>
      </c>
      <c r="I327" s="2" t="s">
        <v>1598</v>
      </c>
      <c r="J327" s="2" t="s">
        <v>1599</v>
      </c>
      <c r="K327" s="2">
        <v>2019</v>
      </c>
      <c r="W327" s="5" t="str" cm="1">
        <f t="array" ref="W327">_xlfn.TEXTJOIN(", ",TRUE, IF(COUNTIF(G327,"*"&amp;Afferenti!$A$1:'Afferenti'!$A$46&amp;"*"), Afferenti!$A$1:'Afferenti'!$A$46, ""))</f>
        <v>CORSOLINI</v>
      </c>
      <c r="X327" s="5" t="str" cm="1">
        <f t="array" ref="X327">_xlfn.TEXTJOIN(", ",TRUE, IF(COUNTIF(A327,"*"&amp;Afferenti!$A$1:'Afferenti'!$A$46&amp;"*"), Afferenti!$E$1:'Afferenti'!$E$46, ""))</f>
        <v>1</v>
      </c>
      <c r="Y327" s="5" t="str" cm="1">
        <f t="array" ref="Y327">_xlfn.TEXTJOIN(", ",TRUE, IF(COUNTIF(A327,"*"&amp;Afferenti!$A$1:'Afferenti'!$A$46&amp;"*"), Afferenti!$F$1:'Afferenti'!$F$46, ""))</f>
        <v>0</v>
      </c>
    </row>
    <row r="328" spans="1:25" x14ac:dyDescent="0.2">
      <c r="A328" s="2" t="s">
        <v>1594</v>
      </c>
      <c r="B328" s="2" t="s">
        <v>1595</v>
      </c>
      <c r="C328" s="2" t="s">
        <v>1596</v>
      </c>
      <c r="E328" s="2" t="s">
        <v>69</v>
      </c>
      <c r="F328" s="2" t="s">
        <v>102</v>
      </c>
      <c r="G328" s="2" t="s">
        <v>1597</v>
      </c>
      <c r="H328" s="2">
        <v>1</v>
      </c>
      <c r="I328" s="2" t="s">
        <v>1600</v>
      </c>
      <c r="J328" s="2" t="s">
        <v>1560</v>
      </c>
      <c r="K328" s="2">
        <v>2015</v>
      </c>
      <c r="W328" s="5" t="str" cm="1">
        <f t="array" ref="W328">_xlfn.TEXTJOIN(", ",TRUE, IF(COUNTIF(G328,"*"&amp;Afferenti!$A$1:'Afferenti'!$A$46&amp;"*"), Afferenti!$A$1:'Afferenti'!$A$46, ""))</f>
        <v>CORSOLINI</v>
      </c>
      <c r="X328" s="5" t="str" cm="1">
        <f t="array" ref="X328">_xlfn.TEXTJOIN(", ",TRUE, IF(COUNTIF(A328,"*"&amp;Afferenti!$A$1:'Afferenti'!$A$46&amp;"*"), Afferenti!$E$1:'Afferenti'!$E$46, ""))</f>
        <v>1</v>
      </c>
      <c r="Y328" s="5" t="str" cm="1">
        <f t="array" ref="Y328">_xlfn.TEXTJOIN(", ",TRUE, IF(COUNTIF(A328,"*"&amp;Afferenti!$A$1:'Afferenti'!$A$46&amp;"*"), Afferenti!$F$1:'Afferenti'!$F$46, ""))</f>
        <v>0</v>
      </c>
    </row>
    <row r="329" spans="1:25" x14ac:dyDescent="0.2">
      <c r="A329" s="2" t="s">
        <v>1594</v>
      </c>
      <c r="B329" s="2" t="s">
        <v>1595</v>
      </c>
      <c r="C329" s="2" t="s">
        <v>1596</v>
      </c>
      <c r="E329" s="2" t="s">
        <v>69</v>
      </c>
      <c r="F329" s="2" t="s">
        <v>102</v>
      </c>
      <c r="G329" s="2" t="s">
        <v>1597</v>
      </c>
      <c r="H329" s="2">
        <v>1</v>
      </c>
      <c r="I329" s="2" t="s">
        <v>1601</v>
      </c>
      <c r="J329" s="2" t="s">
        <v>1560</v>
      </c>
      <c r="K329" s="2">
        <v>2017</v>
      </c>
      <c r="W329" s="5" t="str" cm="1">
        <f t="array" ref="W329">_xlfn.TEXTJOIN(", ",TRUE, IF(COUNTIF(G329,"*"&amp;Afferenti!$A$1:'Afferenti'!$A$46&amp;"*"), Afferenti!$A$1:'Afferenti'!$A$46, ""))</f>
        <v>CORSOLINI</v>
      </c>
      <c r="X329" s="5" t="str" cm="1">
        <f t="array" ref="X329">_xlfn.TEXTJOIN(", ",TRUE, IF(COUNTIF(A329,"*"&amp;Afferenti!$A$1:'Afferenti'!$A$46&amp;"*"), Afferenti!$E$1:'Afferenti'!$E$46, ""))</f>
        <v>1</v>
      </c>
      <c r="Y329" s="5" t="str" cm="1">
        <f t="array" ref="Y329">_xlfn.TEXTJOIN(", ",TRUE, IF(COUNTIF(A329,"*"&amp;Afferenti!$A$1:'Afferenti'!$A$46&amp;"*"), Afferenti!$F$1:'Afferenti'!$F$46, ""))</f>
        <v>0</v>
      </c>
    </row>
    <row r="330" spans="1:25" x14ac:dyDescent="0.2">
      <c r="A330" s="2" t="s">
        <v>1594</v>
      </c>
      <c r="B330" s="2" t="s">
        <v>1595</v>
      </c>
      <c r="C330" s="2" t="s">
        <v>1596</v>
      </c>
      <c r="E330" s="2" t="s">
        <v>69</v>
      </c>
      <c r="F330" s="2" t="s">
        <v>102</v>
      </c>
      <c r="G330" s="2" t="s">
        <v>1597</v>
      </c>
      <c r="H330" s="2">
        <v>1</v>
      </c>
      <c r="I330" s="2" t="s">
        <v>1602</v>
      </c>
      <c r="J330" s="2" t="s">
        <v>43</v>
      </c>
      <c r="K330" s="2">
        <v>2018</v>
      </c>
      <c r="W330" s="5" t="str" cm="1">
        <f t="array" ref="W330">_xlfn.TEXTJOIN(", ",TRUE, IF(COUNTIF(G330,"*"&amp;Afferenti!$A$1:'Afferenti'!$A$46&amp;"*"), Afferenti!$A$1:'Afferenti'!$A$46, ""))</f>
        <v>CORSOLINI</v>
      </c>
      <c r="X330" s="5" t="str" cm="1">
        <f t="array" ref="X330">_xlfn.TEXTJOIN(", ",TRUE, IF(COUNTIF(A330,"*"&amp;Afferenti!$A$1:'Afferenti'!$A$46&amp;"*"), Afferenti!$E$1:'Afferenti'!$E$46, ""))</f>
        <v>1</v>
      </c>
      <c r="Y330" s="5" t="str" cm="1">
        <f t="array" ref="Y330">_xlfn.TEXTJOIN(", ",TRUE, IF(COUNTIF(A330,"*"&amp;Afferenti!$A$1:'Afferenti'!$A$46&amp;"*"), Afferenti!$F$1:'Afferenti'!$F$46, ""))</f>
        <v>0</v>
      </c>
    </row>
    <row r="331" spans="1:25" x14ac:dyDescent="0.2">
      <c r="A331" s="2" t="s">
        <v>1594</v>
      </c>
      <c r="B331" s="2" t="s">
        <v>1595</v>
      </c>
      <c r="C331" s="2" t="s">
        <v>1596</v>
      </c>
      <c r="E331" s="2" t="s">
        <v>69</v>
      </c>
      <c r="F331" s="2" t="s">
        <v>102</v>
      </c>
      <c r="G331" s="2" t="s">
        <v>1597</v>
      </c>
      <c r="H331" s="2">
        <v>1</v>
      </c>
      <c r="I331" s="2" t="s">
        <v>1603</v>
      </c>
      <c r="J331" s="2" t="s">
        <v>92</v>
      </c>
      <c r="K331" s="2">
        <v>2019</v>
      </c>
      <c r="M331" s="2">
        <v>2</v>
      </c>
      <c r="N331" s="2">
        <v>31.431000000000001</v>
      </c>
      <c r="O331" s="2" t="s">
        <v>14</v>
      </c>
      <c r="W331" s="5" t="str" cm="1">
        <f t="array" ref="W331">_xlfn.TEXTJOIN(", ",TRUE, IF(COUNTIF(G331,"*"&amp;Afferenti!$A$1:'Afferenti'!$A$46&amp;"*"), Afferenti!$A$1:'Afferenti'!$A$46, ""))</f>
        <v>CORSOLINI</v>
      </c>
      <c r="X331" s="5" t="str" cm="1">
        <f t="array" ref="X331">_xlfn.TEXTJOIN(", ",TRUE, IF(COUNTIF(A331,"*"&amp;Afferenti!$A$1:'Afferenti'!$A$46&amp;"*"), Afferenti!$E$1:'Afferenti'!$E$46, ""))</f>
        <v>1</v>
      </c>
      <c r="Y331" s="5" t="str" cm="1">
        <f t="array" ref="Y331">_xlfn.TEXTJOIN(", ",TRUE, IF(COUNTIF(A331,"*"&amp;Afferenti!$A$1:'Afferenti'!$A$46&amp;"*"), Afferenti!$F$1:'Afferenti'!$F$46, ""))</f>
        <v>0</v>
      </c>
    </row>
    <row r="332" spans="1:25" x14ac:dyDescent="0.2">
      <c r="A332" s="2" t="s">
        <v>1594</v>
      </c>
      <c r="B332" s="2" t="s">
        <v>1595</v>
      </c>
      <c r="C332" s="2" t="s">
        <v>1596</v>
      </c>
      <c r="E332" s="2" t="s">
        <v>69</v>
      </c>
      <c r="F332" s="2" t="s">
        <v>102</v>
      </c>
      <c r="G332" s="2" t="s">
        <v>1597</v>
      </c>
      <c r="H332" s="2">
        <v>1</v>
      </c>
      <c r="I332" s="2" t="s">
        <v>1604</v>
      </c>
      <c r="J332" s="2" t="s">
        <v>43</v>
      </c>
      <c r="K332" s="2">
        <v>2018</v>
      </c>
      <c r="W332" s="5" t="str" cm="1">
        <f t="array" ref="W332">_xlfn.TEXTJOIN(", ",TRUE, IF(COUNTIF(G332,"*"&amp;Afferenti!$A$1:'Afferenti'!$A$46&amp;"*"), Afferenti!$A$1:'Afferenti'!$A$46, ""))</f>
        <v>CORSOLINI</v>
      </c>
      <c r="X332" s="5" t="str" cm="1">
        <f t="array" ref="X332">_xlfn.TEXTJOIN(", ",TRUE, IF(COUNTIF(A332,"*"&amp;Afferenti!$A$1:'Afferenti'!$A$46&amp;"*"), Afferenti!$E$1:'Afferenti'!$E$46, ""))</f>
        <v>1</v>
      </c>
      <c r="Y332" s="5" t="str" cm="1">
        <f t="array" ref="Y332">_xlfn.TEXTJOIN(", ",TRUE, IF(COUNTIF(A332,"*"&amp;Afferenti!$A$1:'Afferenti'!$A$46&amp;"*"), Afferenti!$F$1:'Afferenti'!$F$46, ""))</f>
        <v>0</v>
      </c>
    </row>
    <row r="333" spans="1:25" x14ac:dyDescent="0.2">
      <c r="A333" s="2" t="s">
        <v>1594</v>
      </c>
      <c r="B333" s="2" t="s">
        <v>1595</v>
      </c>
      <c r="C333" s="2" t="s">
        <v>1596</v>
      </c>
      <c r="E333" s="2" t="s">
        <v>69</v>
      </c>
      <c r="F333" s="2" t="s">
        <v>102</v>
      </c>
      <c r="G333" s="2" t="s">
        <v>1597</v>
      </c>
      <c r="H333" s="2">
        <v>1</v>
      </c>
      <c r="I333" s="2" t="s">
        <v>1605</v>
      </c>
      <c r="J333" s="2" t="s">
        <v>476</v>
      </c>
      <c r="K333" s="2">
        <v>2017</v>
      </c>
      <c r="W333" s="5" t="str" cm="1">
        <f t="array" ref="W333">_xlfn.TEXTJOIN(", ",TRUE, IF(COUNTIF(G333,"*"&amp;Afferenti!$A$1:'Afferenti'!$A$46&amp;"*"), Afferenti!$A$1:'Afferenti'!$A$46, ""))</f>
        <v>CORSOLINI</v>
      </c>
      <c r="X333" s="5" t="str" cm="1">
        <f t="array" ref="X333">_xlfn.TEXTJOIN(", ",TRUE, IF(COUNTIF(A333,"*"&amp;Afferenti!$A$1:'Afferenti'!$A$46&amp;"*"), Afferenti!$E$1:'Afferenti'!$E$46, ""))</f>
        <v>1</v>
      </c>
      <c r="Y333" s="5" t="str" cm="1">
        <f t="array" ref="Y333">_xlfn.TEXTJOIN(", ",TRUE, IF(COUNTIF(A333,"*"&amp;Afferenti!$A$1:'Afferenti'!$A$46&amp;"*"), Afferenti!$F$1:'Afferenti'!$F$46, ""))</f>
        <v>0</v>
      </c>
    </row>
    <row r="334" spans="1:25" x14ac:dyDescent="0.2">
      <c r="A334" s="2" t="s">
        <v>1594</v>
      </c>
      <c r="B334" s="2" t="s">
        <v>1595</v>
      </c>
      <c r="C334" s="2" t="s">
        <v>1596</v>
      </c>
      <c r="E334" s="2" t="s">
        <v>69</v>
      </c>
      <c r="F334" s="2" t="s">
        <v>102</v>
      </c>
      <c r="G334" s="2" t="s">
        <v>1597</v>
      </c>
      <c r="H334" s="2">
        <v>1</v>
      </c>
      <c r="I334" s="2" t="s">
        <v>1606</v>
      </c>
      <c r="J334" s="2" t="s">
        <v>476</v>
      </c>
      <c r="K334" s="2">
        <v>2018</v>
      </c>
      <c r="W334" s="5" t="str" cm="1">
        <f t="array" ref="W334">_xlfn.TEXTJOIN(", ",TRUE, IF(COUNTIF(G334,"*"&amp;Afferenti!$A$1:'Afferenti'!$A$46&amp;"*"), Afferenti!$A$1:'Afferenti'!$A$46, ""))</f>
        <v>CORSOLINI</v>
      </c>
      <c r="X334" s="5" t="str" cm="1">
        <f t="array" ref="X334">_xlfn.TEXTJOIN(", ",TRUE, IF(COUNTIF(A334,"*"&amp;Afferenti!$A$1:'Afferenti'!$A$46&amp;"*"), Afferenti!$E$1:'Afferenti'!$E$46, ""))</f>
        <v>1</v>
      </c>
      <c r="Y334" s="5" t="str" cm="1">
        <f t="array" ref="Y334">_xlfn.TEXTJOIN(", ",TRUE, IF(COUNTIF(A334,"*"&amp;Afferenti!$A$1:'Afferenti'!$A$46&amp;"*"), Afferenti!$F$1:'Afferenti'!$F$46, ""))</f>
        <v>0</v>
      </c>
    </row>
    <row r="335" spans="1:25" x14ac:dyDescent="0.2">
      <c r="A335" s="2" t="s">
        <v>1594</v>
      </c>
      <c r="B335" s="2" t="s">
        <v>1595</v>
      </c>
      <c r="C335" s="2" t="s">
        <v>1596</v>
      </c>
      <c r="E335" s="2" t="s">
        <v>69</v>
      </c>
      <c r="F335" s="2" t="s">
        <v>102</v>
      </c>
      <c r="G335" s="2" t="s">
        <v>1597</v>
      </c>
      <c r="H335" s="2">
        <v>1</v>
      </c>
      <c r="I335" s="2" t="s">
        <v>1606</v>
      </c>
      <c r="J335" s="2" t="s">
        <v>92</v>
      </c>
      <c r="K335" s="2">
        <v>2018</v>
      </c>
      <c r="W335" s="5" t="str" cm="1">
        <f t="array" ref="W335">_xlfn.TEXTJOIN(", ",TRUE, IF(COUNTIF(G335,"*"&amp;Afferenti!$A$1:'Afferenti'!$A$46&amp;"*"), Afferenti!$A$1:'Afferenti'!$A$46, ""))</f>
        <v>CORSOLINI</v>
      </c>
      <c r="X335" s="5" t="str" cm="1">
        <f t="array" ref="X335">_xlfn.TEXTJOIN(", ",TRUE, IF(COUNTIF(A335,"*"&amp;Afferenti!$A$1:'Afferenti'!$A$46&amp;"*"), Afferenti!$E$1:'Afferenti'!$E$46, ""))</f>
        <v>1</v>
      </c>
      <c r="Y335" s="5" t="str" cm="1">
        <f t="array" ref="Y335">_xlfn.TEXTJOIN(", ",TRUE, IF(COUNTIF(A335,"*"&amp;Afferenti!$A$1:'Afferenti'!$A$46&amp;"*"), Afferenti!$F$1:'Afferenti'!$F$46, ""))</f>
        <v>0</v>
      </c>
    </row>
    <row r="336" spans="1:25" x14ac:dyDescent="0.2">
      <c r="A336" s="2" t="s">
        <v>1594</v>
      </c>
      <c r="B336" s="2" t="s">
        <v>1595</v>
      </c>
      <c r="C336" s="2" t="s">
        <v>1596</v>
      </c>
      <c r="E336" s="2" t="s">
        <v>69</v>
      </c>
      <c r="F336" s="2" t="s">
        <v>102</v>
      </c>
      <c r="G336" s="2" t="s">
        <v>1597</v>
      </c>
      <c r="H336" s="2">
        <v>1</v>
      </c>
      <c r="I336" s="2" t="s">
        <v>1607</v>
      </c>
      <c r="J336" s="2" t="s">
        <v>11</v>
      </c>
      <c r="K336" s="2">
        <v>2017</v>
      </c>
      <c r="L336" s="2" t="s">
        <v>461</v>
      </c>
      <c r="M336" s="2">
        <v>57</v>
      </c>
      <c r="N336" s="2">
        <v>4.4530000000000003</v>
      </c>
      <c r="O336" s="2" t="s">
        <v>13</v>
      </c>
      <c r="P336" s="2">
        <v>10.592000000000001</v>
      </c>
      <c r="Q336" s="2" t="s">
        <v>13</v>
      </c>
      <c r="R336" s="2">
        <v>52</v>
      </c>
      <c r="S336" s="2">
        <v>12.35</v>
      </c>
      <c r="T336" s="2" t="s">
        <v>13</v>
      </c>
      <c r="U336" s="2">
        <v>14.256197999999999</v>
      </c>
      <c r="V336" s="2" t="s">
        <v>13</v>
      </c>
      <c r="W336" s="5" t="str" cm="1">
        <f t="array" ref="W336">_xlfn.TEXTJOIN(", ",TRUE, IF(COUNTIF(G336,"*"&amp;Afferenti!$A$1:'Afferenti'!$A$46&amp;"*"), Afferenti!$A$1:'Afferenti'!$A$46, ""))</f>
        <v>CORSOLINI</v>
      </c>
      <c r="X336" s="5" t="str" cm="1">
        <f t="array" ref="X336">_xlfn.TEXTJOIN(", ",TRUE, IF(COUNTIF(A336,"*"&amp;Afferenti!$A$1:'Afferenti'!$A$46&amp;"*"), Afferenti!$E$1:'Afferenti'!$E$46, ""))</f>
        <v>1</v>
      </c>
      <c r="Y336" s="5" t="str" cm="1">
        <f t="array" ref="Y336">_xlfn.TEXTJOIN(", ",TRUE, IF(COUNTIF(A336,"*"&amp;Afferenti!$A$1:'Afferenti'!$A$46&amp;"*"), Afferenti!$F$1:'Afferenti'!$F$46, ""))</f>
        <v>0</v>
      </c>
    </row>
    <row r="337" spans="1:25" x14ac:dyDescent="0.2">
      <c r="A337" s="2" t="s">
        <v>1594</v>
      </c>
      <c r="B337" s="2" t="s">
        <v>1595</v>
      </c>
      <c r="C337" s="2" t="s">
        <v>1596</v>
      </c>
      <c r="E337" s="2" t="s">
        <v>69</v>
      </c>
      <c r="F337" s="2" t="s">
        <v>102</v>
      </c>
      <c r="G337" s="2" t="s">
        <v>1597</v>
      </c>
      <c r="H337" s="2">
        <v>1</v>
      </c>
      <c r="I337" s="2" t="s">
        <v>1608</v>
      </c>
      <c r="J337" s="2" t="s">
        <v>109</v>
      </c>
      <c r="K337" s="2">
        <v>2015</v>
      </c>
      <c r="W337" s="5" t="str" cm="1">
        <f t="array" ref="W337">_xlfn.TEXTJOIN(", ",TRUE, IF(COUNTIF(G337,"*"&amp;Afferenti!$A$1:'Afferenti'!$A$46&amp;"*"), Afferenti!$A$1:'Afferenti'!$A$46, ""))</f>
        <v>CORSOLINI</v>
      </c>
      <c r="X337" s="5" t="str" cm="1">
        <f t="array" ref="X337">_xlfn.TEXTJOIN(", ",TRUE, IF(COUNTIF(A337,"*"&amp;Afferenti!$A$1:'Afferenti'!$A$46&amp;"*"), Afferenti!$E$1:'Afferenti'!$E$46, ""))</f>
        <v>1</v>
      </c>
      <c r="Y337" s="5" t="str" cm="1">
        <f t="array" ref="Y337">_xlfn.TEXTJOIN(", ",TRUE, IF(COUNTIF(A337,"*"&amp;Afferenti!$A$1:'Afferenti'!$A$46&amp;"*"), Afferenti!$F$1:'Afferenti'!$F$46, ""))</f>
        <v>0</v>
      </c>
    </row>
    <row r="338" spans="1:25" x14ac:dyDescent="0.2">
      <c r="A338" s="2" t="s">
        <v>1594</v>
      </c>
      <c r="B338" s="2" t="s">
        <v>1595</v>
      </c>
      <c r="C338" s="2" t="s">
        <v>1596</v>
      </c>
      <c r="E338" s="2" t="s">
        <v>69</v>
      </c>
      <c r="F338" s="2" t="s">
        <v>102</v>
      </c>
      <c r="G338" s="2" t="s">
        <v>1597</v>
      </c>
      <c r="H338" s="2">
        <v>1</v>
      </c>
      <c r="I338" s="2" t="s">
        <v>1609</v>
      </c>
      <c r="J338" s="2" t="s">
        <v>43</v>
      </c>
      <c r="K338" s="2">
        <v>2016</v>
      </c>
      <c r="W338" s="5" t="str" cm="1">
        <f t="array" ref="W338">_xlfn.TEXTJOIN(", ",TRUE, IF(COUNTIF(G338,"*"&amp;Afferenti!$A$1:'Afferenti'!$A$46&amp;"*"), Afferenti!$A$1:'Afferenti'!$A$46, ""))</f>
        <v>CORSOLINI</v>
      </c>
      <c r="X338" s="5" t="str" cm="1">
        <f t="array" ref="X338">_xlfn.TEXTJOIN(", ",TRUE, IF(COUNTIF(A338,"*"&amp;Afferenti!$A$1:'Afferenti'!$A$46&amp;"*"), Afferenti!$E$1:'Afferenti'!$E$46, ""))</f>
        <v>1</v>
      </c>
      <c r="Y338" s="5" t="str" cm="1">
        <f t="array" ref="Y338">_xlfn.TEXTJOIN(", ",TRUE, IF(COUNTIF(A338,"*"&amp;Afferenti!$A$1:'Afferenti'!$A$46&amp;"*"), Afferenti!$F$1:'Afferenti'!$F$46, ""))</f>
        <v>0</v>
      </c>
    </row>
    <row r="339" spans="1:25" x14ac:dyDescent="0.2">
      <c r="A339" s="2" t="s">
        <v>1594</v>
      </c>
      <c r="B339" s="2" t="s">
        <v>1595</v>
      </c>
      <c r="C339" s="2" t="s">
        <v>1596</v>
      </c>
      <c r="E339" s="2" t="s">
        <v>69</v>
      </c>
      <c r="F339" s="2" t="s">
        <v>102</v>
      </c>
      <c r="G339" s="2" t="s">
        <v>1597</v>
      </c>
      <c r="H339" s="2">
        <v>1</v>
      </c>
      <c r="I339" s="2" t="s">
        <v>1610</v>
      </c>
      <c r="J339" s="2" t="s">
        <v>11</v>
      </c>
      <c r="K339" s="2">
        <v>2017</v>
      </c>
      <c r="L339" s="2" t="s">
        <v>461</v>
      </c>
      <c r="M339" s="2">
        <v>37</v>
      </c>
      <c r="N339" s="2">
        <v>19.152999999999999</v>
      </c>
      <c r="O339" s="2" t="s">
        <v>13</v>
      </c>
      <c r="P339" s="2">
        <v>10.592000000000001</v>
      </c>
      <c r="Q339" s="2" t="s">
        <v>13</v>
      </c>
      <c r="R339" s="2">
        <v>32</v>
      </c>
      <c r="S339" s="2">
        <v>23.78</v>
      </c>
      <c r="T339" s="2" t="s">
        <v>13</v>
      </c>
      <c r="U339" s="2">
        <v>14.256197999999999</v>
      </c>
      <c r="V339" s="2" t="s">
        <v>13</v>
      </c>
      <c r="W339" s="5" t="str" cm="1">
        <f t="array" ref="W339">_xlfn.TEXTJOIN(", ",TRUE, IF(COUNTIF(G339,"*"&amp;Afferenti!$A$1:'Afferenti'!$A$46&amp;"*"), Afferenti!$A$1:'Afferenti'!$A$46, ""))</f>
        <v>CORSOLINI</v>
      </c>
      <c r="X339" s="5" t="str" cm="1">
        <f t="array" ref="X339">_xlfn.TEXTJOIN(", ",TRUE, IF(COUNTIF(A339,"*"&amp;Afferenti!$A$1:'Afferenti'!$A$46&amp;"*"), Afferenti!$E$1:'Afferenti'!$E$46, ""))</f>
        <v>1</v>
      </c>
      <c r="Y339" s="5" t="str" cm="1">
        <f t="array" ref="Y339">_xlfn.TEXTJOIN(", ",TRUE, IF(COUNTIF(A339,"*"&amp;Afferenti!$A$1:'Afferenti'!$A$46&amp;"*"), Afferenti!$F$1:'Afferenti'!$F$46, ""))</f>
        <v>0</v>
      </c>
    </row>
    <row r="340" spans="1:25" x14ac:dyDescent="0.2">
      <c r="A340" s="2" t="s">
        <v>1594</v>
      </c>
      <c r="B340" s="2" t="s">
        <v>1595</v>
      </c>
      <c r="C340" s="2" t="s">
        <v>1596</v>
      </c>
      <c r="E340" s="2" t="s">
        <v>69</v>
      </c>
      <c r="F340" s="2" t="s">
        <v>102</v>
      </c>
      <c r="G340" s="2" t="s">
        <v>1597</v>
      </c>
      <c r="H340" s="2">
        <v>1</v>
      </c>
      <c r="I340" s="2" t="s">
        <v>1611</v>
      </c>
      <c r="J340" s="2" t="s">
        <v>11</v>
      </c>
      <c r="K340" s="2">
        <v>2017</v>
      </c>
      <c r="L340" s="2" t="s">
        <v>461</v>
      </c>
      <c r="M340" s="2">
        <v>27</v>
      </c>
      <c r="N340" s="2">
        <v>16.327999999999999</v>
      </c>
      <c r="O340" s="2" t="s">
        <v>13</v>
      </c>
      <c r="P340" s="2">
        <v>10.592000000000001</v>
      </c>
      <c r="Q340" s="2" t="s">
        <v>13</v>
      </c>
      <c r="R340" s="2">
        <v>24</v>
      </c>
      <c r="S340" s="2">
        <v>33.729999999999997</v>
      </c>
      <c r="T340" s="2" t="s">
        <v>14</v>
      </c>
      <c r="U340" s="2">
        <v>14.256197999999999</v>
      </c>
      <c r="V340" s="2" t="s">
        <v>13</v>
      </c>
      <c r="W340" s="5" t="str" cm="1">
        <f t="array" ref="W340">_xlfn.TEXTJOIN(", ",TRUE, IF(COUNTIF(G340,"*"&amp;Afferenti!$A$1:'Afferenti'!$A$46&amp;"*"), Afferenti!$A$1:'Afferenti'!$A$46, ""))</f>
        <v>CORSOLINI</v>
      </c>
      <c r="X340" s="5" t="str" cm="1">
        <f t="array" ref="X340">_xlfn.TEXTJOIN(", ",TRUE, IF(COUNTIF(A340,"*"&amp;Afferenti!$A$1:'Afferenti'!$A$46&amp;"*"), Afferenti!$E$1:'Afferenti'!$E$46, ""))</f>
        <v>1</v>
      </c>
      <c r="Y340" s="5" t="str" cm="1">
        <f t="array" ref="Y340">_xlfn.TEXTJOIN(", ",TRUE, IF(COUNTIF(A340,"*"&amp;Afferenti!$A$1:'Afferenti'!$A$46&amp;"*"), Afferenti!$F$1:'Afferenti'!$F$46, ""))</f>
        <v>0</v>
      </c>
    </row>
    <row r="341" spans="1:25" x14ac:dyDescent="0.2">
      <c r="A341" s="2" t="s">
        <v>1594</v>
      </c>
      <c r="B341" s="2" t="s">
        <v>1595</v>
      </c>
      <c r="C341" s="2" t="s">
        <v>1596</v>
      </c>
      <c r="E341" s="2" t="s">
        <v>69</v>
      </c>
      <c r="F341" s="2" t="s">
        <v>102</v>
      </c>
      <c r="G341" s="2" t="s">
        <v>1597</v>
      </c>
      <c r="H341" s="2">
        <v>1</v>
      </c>
      <c r="I341" s="2" t="s">
        <v>1612</v>
      </c>
      <c r="J341" s="2" t="s">
        <v>476</v>
      </c>
      <c r="K341" s="2">
        <v>2018</v>
      </c>
      <c r="W341" s="5" t="str" cm="1">
        <f t="array" ref="W341">_xlfn.TEXTJOIN(", ",TRUE, IF(COUNTIF(G341,"*"&amp;Afferenti!$A$1:'Afferenti'!$A$46&amp;"*"), Afferenti!$A$1:'Afferenti'!$A$46, ""))</f>
        <v>CORSOLINI</v>
      </c>
      <c r="X341" s="5" t="str" cm="1">
        <f t="array" ref="X341">_xlfn.TEXTJOIN(", ",TRUE, IF(COUNTIF(A341,"*"&amp;Afferenti!$A$1:'Afferenti'!$A$46&amp;"*"), Afferenti!$E$1:'Afferenti'!$E$46, ""))</f>
        <v>1</v>
      </c>
      <c r="Y341" s="5" t="str" cm="1">
        <f t="array" ref="Y341">_xlfn.TEXTJOIN(", ",TRUE, IF(COUNTIF(A341,"*"&amp;Afferenti!$A$1:'Afferenti'!$A$46&amp;"*"), Afferenti!$F$1:'Afferenti'!$F$46, ""))</f>
        <v>0</v>
      </c>
    </row>
    <row r="342" spans="1:25" x14ac:dyDescent="0.2">
      <c r="A342" s="2" t="s">
        <v>1594</v>
      </c>
      <c r="B342" s="2" t="s">
        <v>1595</v>
      </c>
      <c r="C342" s="2" t="s">
        <v>1596</v>
      </c>
      <c r="E342" s="2" t="s">
        <v>69</v>
      </c>
      <c r="F342" s="2" t="s">
        <v>102</v>
      </c>
      <c r="G342" s="2" t="s">
        <v>1597</v>
      </c>
      <c r="H342" s="2">
        <v>1</v>
      </c>
      <c r="I342" s="2" t="s">
        <v>1612</v>
      </c>
      <c r="J342" s="2" t="s">
        <v>92</v>
      </c>
      <c r="K342" s="2">
        <v>2018</v>
      </c>
      <c r="W342" s="5" t="str" cm="1">
        <f t="array" ref="W342">_xlfn.TEXTJOIN(", ",TRUE, IF(COUNTIF(G342,"*"&amp;Afferenti!$A$1:'Afferenti'!$A$46&amp;"*"), Afferenti!$A$1:'Afferenti'!$A$46, ""))</f>
        <v>CORSOLINI</v>
      </c>
      <c r="X342" s="5" t="str" cm="1">
        <f t="array" ref="X342">_xlfn.TEXTJOIN(", ",TRUE, IF(COUNTIF(A342,"*"&amp;Afferenti!$A$1:'Afferenti'!$A$46&amp;"*"), Afferenti!$E$1:'Afferenti'!$E$46, ""))</f>
        <v>1</v>
      </c>
      <c r="Y342" s="5" t="str" cm="1">
        <f t="array" ref="Y342">_xlfn.TEXTJOIN(", ",TRUE, IF(COUNTIF(A342,"*"&amp;Afferenti!$A$1:'Afferenti'!$A$46&amp;"*"), Afferenti!$F$1:'Afferenti'!$F$46, ""))</f>
        <v>0</v>
      </c>
    </row>
    <row r="343" spans="1:25" x14ac:dyDescent="0.2">
      <c r="A343" s="2" t="s">
        <v>1594</v>
      </c>
      <c r="B343" s="2" t="s">
        <v>1595</v>
      </c>
      <c r="C343" s="2" t="s">
        <v>1596</v>
      </c>
      <c r="E343" s="2" t="s">
        <v>69</v>
      </c>
      <c r="F343" s="2" t="s">
        <v>102</v>
      </c>
      <c r="G343" s="2" t="s">
        <v>1597</v>
      </c>
      <c r="H343" s="2">
        <v>1</v>
      </c>
      <c r="I343" s="2" t="s">
        <v>1613</v>
      </c>
      <c r="J343" s="2" t="s">
        <v>43</v>
      </c>
      <c r="K343" s="2">
        <v>2019</v>
      </c>
      <c r="W343" s="5" t="str" cm="1">
        <f t="array" ref="W343">_xlfn.TEXTJOIN(", ",TRUE, IF(COUNTIF(G343,"*"&amp;Afferenti!$A$1:'Afferenti'!$A$46&amp;"*"), Afferenti!$A$1:'Afferenti'!$A$46, ""))</f>
        <v>CORSOLINI</v>
      </c>
      <c r="X343" s="5" t="str" cm="1">
        <f t="array" ref="X343">_xlfn.TEXTJOIN(", ",TRUE, IF(COUNTIF(A343,"*"&amp;Afferenti!$A$1:'Afferenti'!$A$46&amp;"*"), Afferenti!$E$1:'Afferenti'!$E$46, ""))</f>
        <v>1</v>
      </c>
      <c r="Y343" s="5" t="str" cm="1">
        <f t="array" ref="Y343">_xlfn.TEXTJOIN(", ",TRUE, IF(COUNTIF(A343,"*"&amp;Afferenti!$A$1:'Afferenti'!$A$46&amp;"*"), Afferenti!$F$1:'Afferenti'!$F$46, ""))</f>
        <v>0</v>
      </c>
    </row>
    <row r="344" spans="1:25" x14ac:dyDescent="0.2">
      <c r="A344" s="2" t="s">
        <v>1594</v>
      </c>
      <c r="B344" s="2" t="s">
        <v>1595</v>
      </c>
      <c r="C344" s="2" t="s">
        <v>1596</v>
      </c>
      <c r="E344" s="2" t="s">
        <v>69</v>
      </c>
      <c r="F344" s="2" t="s">
        <v>102</v>
      </c>
      <c r="G344" s="2" t="s">
        <v>1597</v>
      </c>
      <c r="H344" s="2">
        <v>1</v>
      </c>
      <c r="I344" s="2" t="s">
        <v>1614</v>
      </c>
      <c r="J344" s="2" t="s">
        <v>11</v>
      </c>
      <c r="K344" s="2">
        <v>2018</v>
      </c>
      <c r="L344" s="2" t="s">
        <v>1223</v>
      </c>
      <c r="M344" s="2">
        <v>32</v>
      </c>
      <c r="N344" s="2">
        <v>12.106999999999999</v>
      </c>
      <c r="O344" s="2" t="s">
        <v>13</v>
      </c>
      <c r="P344" s="2">
        <v>42.677999999999997</v>
      </c>
      <c r="Q344" s="2" t="s">
        <v>14</v>
      </c>
      <c r="R344" s="2">
        <v>30</v>
      </c>
      <c r="S344" s="2">
        <v>18.190000000000001</v>
      </c>
      <c r="T344" s="2" t="s">
        <v>13</v>
      </c>
      <c r="U344" s="2">
        <v>23.214285</v>
      </c>
      <c r="V344" s="2" t="s">
        <v>13</v>
      </c>
      <c r="W344" s="5" t="str" cm="1">
        <f t="array" ref="W344">_xlfn.TEXTJOIN(", ",TRUE, IF(COUNTIF(G344,"*"&amp;Afferenti!$A$1:'Afferenti'!$A$46&amp;"*"), Afferenti!$A$1:'Afferenti'!$A$46, ""))</f>
        <v>CORSOLINI</v>
      </c>
      <c r="X344" s="5" t="str" cm="1">
        <f t="array" ref="X344">_xlfn.TEXTJOIN(", ",TRUE, IF(COUNTIF(A344,"*"&amp;Afferenti!$A$1:'Afferenti'!$A$46&amp;"*"), Afferenti!$E$1:'Afferenti'!$E$46, ""))</f>
        <v>1</v>
      </c>
      <c r="Y344" s="5" t="str" cm="1">
        <f t="array" ref="Y344">_xlfn.TEXTJOIN(", ",TRUE, IF(COUNTIF(A344,"*"&amp;Afferenti!$A$1:'Afferenti'!$A$46&amp;"*"), Afferenti!$F$1:'Afferenti'!$F$46, ""))</f>
        <v>0</v>
      </c>
    </row>
    <row r="345" spans="1:25" x14ac:dyDescent="0.2">
      <c r="A345" s="2" t="s">
        <v>1594</v>
      </c>
      <c r="B345" s="2" t="s">
        <v>1595</v>
      </c>
      <c r="C345" s="2" t="s">
        <v>1596</v>
      </c>
      <c r="E345" s="2" t="s">
        <v>69</v>
      </c>
      <c r="F345" s="2" t="s">
        <v>102</v>
      </c>
      <c r="G345" s="2" t="s">
        <v>1597</v>
      </c>
      <c r="H345" s="2">
        <v>1</v>
      </c>
      <c r="I345" s="2" t="s">
        <v>1615</v>
      </c>
      <c r="J345" s="2" t="s">
        <v>43</v>
      </c>
      <c r="K345" s="2">
        <v>2016</v>
      </c>
      <c r="W345" s="5" t="str" cm="1">
        <f t="array" ref="W345">_xlfn.TEXTJOIN(", ",TRUE, IF(COUNTIF(G345,"*"&amp;Afferenti!$A$1:'Afferenti'!$A$46&amp;"*"), Afferenti!$A$1:'Afferenti'!$A$46, ""))</f>
        <v>CORSOLINI</v>
      </c>
      <c r="X345" s="5" t="str" cm="1">
        <f t="array" ref="X345">_xlfn.TEXTJOIN(", ",TRUE, IF(COUNTIF(A345,"*"&amp;Afferenti!$A$1:'Afferenti'!$A$46&amp;"*"), Afferenti!$E$1:'Afferenti'!$E$46, ""))</f>
        <v>1</v>
      </c>
      <c r="Y345" s="5" t="str" cm="1">
        <f t="array" ref="Y345">_xlfn.TEXTJOIN(", ",TRUE, IF(COUNTIF(A345,"*"&amp;Afferenti!$A$1:'Afferenti'!$A$46&amp;"*"), Afferenti!$F$1:'Afferenti'!$F$46, ""))</f>
        <v>0</v>
      </c>
    </row>
    <row r="346" spans="1:25" x14ac:dyDescent="0.2">
      <c r="A346" s="2" t="s">
        <v>1594</v>
      </c>
      <c r="B346" s="2" t="s">
        <v>1595</v>
      </c>
      <c r="C346" s="2" t="s">
        <v>1596</v>
      </c>
      <c r="E346" s="2" t="s">
        <v>69</v>
      </c>
      <c r="F346" s="2" t="s">
        <v>102</v>
      </c>
      <c r="G346" s="2" t="s">
        <v>1597</v>
      </c>
      <c r="H346" s="2">
        <v>1</v>
      </c>
      <c r="I346" s="2" t="s">
        <v>1616</v>
      </c>
      <c r="J346" s="2" t="s">
        <v>43</v>
      </c>
      <c r="K346" s="2">
        <v>2019</v>
      </c>
      <c r="W346" s="5" t="str" cm="1">
        <f t="array" ref="W346">_xlfn.TEXTJOIN(", ",TRUE, IF(COUNTIF(G346,"*"&amp;Afferenti!$A$1:'Afferenti'!$A$46&amp;"*"), Afferenti!$A$1:'Afferenti'!$A$46, ""))</f>
        <v>CORSOLINI</v>
      </c>
      <c r="X346" s="5" t="str" cm="1">
        <f t="array" ref="X346">_xlfn.TEXTJOIN(", ",TRUE, IF(COUNTIF(A346,"*"&amp;Afferenti!$A$1:'Afferenti'!$A$46&amp;"*"), Afferenti!$E$1:'Afferenti'!$E$46, ""))</f>
        <v>1</v>
      </c>
      <c r="Y346" s="5" t="str" cm="1">
        <f t="array" ref="Y346">_xlfn.TEXTJOIN(", ",TRUE, IF(COUNTIF(A346,"*"&amp;Afferenti!$A$1:'Afferenti'!$A$46&amp;"*"), Afferenti!$F$1:'Afferenti'!$F$46, ""))</f>
        <v>0</v>
      </c>
    </row>
    <row r="347" spans="1:25" x14ac:dyDescent="0.2">
      <c r="A347" s="2" t="s">
        <v>1594</v>
      </c>
      <c r="B347" s="2" t="s">
        <v>1595</v>
      </c>
      <c r="C347" s="2" t="s">
        <v>1596</v>
      </c>
      <c r="E347" s="2" t="s">
        <v>69</v>
      </c>
      <c r="F347" s="2" t="s">
        <v>102</v>
      </c>
      <c r="G347" s="2" t="s">
        <v>1597</v>
      </c>
      <c r="H347" s="2">
        <v>1</v>
      </c>
      <c r="I347" s="2" t="s">
        <v>1617</v>
      </c>
      <c r="J347" s="2" t="s">
        <v>43</v>
      </c>
      <c r="K347" s="2">
        <v>2019</v>
      </c>
      <c r="W347" s="5" t="str" cm="1">
        <f t="array" ref="W347">_xlfn.TEXTJOIN(", ",TRUE, IF(COUNTIF(G347,"*"&amp;Afferenti!$A$1:'Afferenti'!$A$46&amp;"*"), Afferenti!$A$1:'Afferenti'!$A$46, ""))</f>
        <v>CORSOLINI</v>
      </c>
      <c r="X347" s="5" t="str" cm="1">
        <f t="array" ref="X347">_xlfn.TEXTJOIN(", ",TRUE, IF(COUNTIF(A347,"*"&amp;Afferenti!$A$1:'Afferenti'!$A$46&amp;"*"), Afferenti!$E$1:'Afferenti'!$E$46, ""))</f>
        <v>1</v>
      </c>
      <c r="Y347" s="5" t="str" cm="1">
        <f t="array" ref="Y347">_xlfn.TEXTJOIN(", ",TRUE, IF(COUNTIF(A347,"*"&amp;Afferenti!$A$1:'Afferenti'!$A$46&amp;"*"), Afferenti!$F$1:'Afferenti'!$F$46, ""))</f>
        <v>0</v>
      </c>
    </row>
    <row r="348" spans="1:25" x14ac:dyDescent="0.2">
      <c r="A348" s="2" t="s">
        <v>1594</v>
      </c>
      <c r="B348" s="2" t="s">
        <v>1595</v>
      </c>
      <c r="C348" s="2" t="s">
        <v>1596</v>
      </c>
      <c r="E348" s="2" t="s">
        <v>69</v>
      </c>
      <c r="F348" s="2" t="s">
        <v>102</v>
      </c>
      <c r="G348" s="2" t="s">
        <v>1597</v>
      </c>
      <c r="H348" s="2">
        <v>1</v>
      </c>
      <c r="I348" s="2" t="s">
        <v>1618</v>
      </c>
      <c r="J348" s="2" t="s">
        <v>11</v>
      </c>
      <c r="K348" s="2">
        <v>2017</v>
      </c>
      <c r="L348" s="2" t="s">
        <v>461</v>
      </c>
      <c r="M348" s="2">
        <v>0</v>
      </c>
      <c r="N348" s="2">
        <v>28.084</v>
      </c>
      <c r="O348" s="2" t="s">
        <v>14</v>
      </c>
      <c r="P348" s="2">
        <v>10.592000000000001</v>
      </c>
      <c r="Q348" s="2" t="s">
        <v>13</v>
      </c>
      <c r="R348" s="2">
        <v>0</v>
      </c>
      <c r="U348" s="2">
        <v>14.256197999999999</v>
      </c>
      <c r="V348" s="2" t="s">
        <v>13</v>
      </c>
      <c r="W348" s="5" t="str" cm="1">
        <f t="array" ref="W348">_xlfn.TEXTJOIN(", ",TRUE, IF(COUNTIF(G348,"*"&amp;Afferenti!$A$1:'Afferenti'!$A$46&amp;"*"), Afferenti!$A$1:'Afferenti'!$A$46, ""))</f>
        <v>CORSOLINI</v>
      </c>
      <c r="X348" s="5" t="str" cm="1">
        <f t="array" ref="X348">_xlfn.TEXTJOIN(", ",TRUE, IF(COUNTIF(A348,"*"&amp;Afferenti!$A$1:'Afferenti'!$A$46&amp;"*"), Afferenti!$E$1:'Afferenti'!$E$46, ""))</f>
        <v>1</v>
      </c>
      <c r="Y348" s="5" t="str" cm="1">
        <f t="array" ref="Y348">_xlfn.TEXTJOIN(", ",TRUE, IF(COUNTIF(A348,"*"&amp;Afferenti!$A$1:'Afferenti'!$A$46&amp;"*"), Afferenti!$F$1:'Afferenti'!$F$46, ""))</f>
        <v>0</v>
      </c>
    </row>
    <row r="349" spans="1:25" x14ac:dyDescent="0.2">
      <c r="A349" s="2" t="s">
        <v>1594</v>
      </c>
      <c r="B349" s="2" t="s">
        <v>1595</v>
      </c>
      <c r="C349" s="2" t="s">
        <v>1596</v>
      </c>
      <c r="E349" s="2" t="s">
        <v>69</v>
      </c>
      <c r="F349" s="2" t="s">
        <v>102</v>
      </c>
      <c r="G349" s="2" t="s">
        <v>1597</v>
      </c>
      <c r="H349" s="2">
        <v>1</v>
      </c>
      <c r="I349" s="2" t="s">
        <v>1619</v>
      </c>
      <c r="J349" s="2" t="s">
        <v>11</v>
      </c>
      <c r="K349" s="2">
        <v>2019</v>
      </c>
      <c r="L349" s="2" t="s">
        <v>82</v>
      </c>
      <c r="W349" s="5" t="str" cm="1">
        <f t="array" ref="W349">_xlfn.TEXTJOIN(", ",TRUE, IF(COUNTIF(G349,"*"&amp;Afferenti!$A$1:'Afferenti'!$A$46&amp;"*"), Afferenti!$A$1:'Afferenti'!$A$46, ""))</f>
        <v>CORSOLINI</v>
      </c>
      <c r="X349" s="5" t="str" cm="1">
        <f t="array" ref="X349">_xlfn.TEXTJOIN(", ",TRUE, IF(COUNTIF(A349,"*"&amp;Afferenti!$A$1:'Afferenti'!$A$46&amp;"*"), Afferenti!$E$1:'Afferenti'!$E$46, ""))</f>
        <v>1</v>
      </c>
      <c r="Y349" s="5" t="str" cm="1">
        <f t="array" ref="Y349">_xlfn.TEXTJOIN(", ",TRUE, IF(COUNTIF(A349,"*"&amp;Afferenti!$A$1:'Afferenti'!$A$46&amp;"*"), Afferenti!$F$1:'Afferenti'!$F$46, ""))</f>
        <v>0</v>
      </c>
    </row>
    <row r="350" spans="1:25" x14ac:dyDescent="0.2">
      <c r="A350" s="2" t="s">
        <v>1594</v>
      </c>
      <c r="B350" s="2" t="s">
        <v>1595</v>
      </c>
      <c r="C350" s="2" t="s">
        <v>1596</v>
      </c>
      <c r="E350" s="2" t="s">
        <v>69</v>
      </c>
      <c r="F350" s="2" t="s">
        <v>102</v>
      </c>
      <c r="G350" s="2" t="s">
        <v>1620</v>
      </c>
      <c r="H350" s="2">
        <v>2</v>
      </c>
      <c r="I350" s="2" t="s">
        <v>1621</v>
      </c>
      <c r="J350" s="2" t="s">
        <v>43</v>
      </c>
      <c r="K350" s="2">
        <v>2018</v>
      </c>
      <c r="W350" s="5" t="str" cm="1">
        <f t="array" ref="W350">_xlfn.TEXTJOIN(", ",TRUE, IF(COUNTIF(G350,"*"&amp;Afferenti!$A$1:'Afferenti'!$A$46&amp;"*"), Afferenti!$A$1:'Afferenti'!$A$46, ""))</f>
        <v>CORSOLINI</v>
      </c>
      <c r="X350" s="5" t="str" cm="1">
        <f t="array" ref="X350">_xlfn.TEXTJOIN(", ",TRUE, IF(COUNTIF(A350,"*"&amp;Afferenti!$A$1:'Afferenti'!$A$46&amp;"*"), Afferenti!$E$1:'Afferenti'!$E$46, ""))</f>
        <v>1</v>
      </c>
      <c r="Y350" s="5" t="str" cm="1">
        <f t="array" ref="Y350">_xlfn.TEXTJOIN(", ",TRUE, IF(COUNTIF(A350,"*"&amp;Afferenti!$A$1:'Afferenti'!$A$46&amp;"*"), Afferenti!$F$1:'Afferenti'!$F$46, ""))</f>
        <v>0</v>
      </c>
    </row>
    <row r="351" spans="1:25" x14ac:dyDescent="0.2">
      <c r="A351" s="2" t="s">
        <v>1594</v>
      </c>
      <c r="B351" s="2" t="s">
        <v>1595</v>
      </c>
      <c r="C351" s="2" t="s">
        <v>1596</v>
      </c>
      <c r="E351" s="2" t="s">
        <v>69</v>
      </c>
      <c r="F351" s="2" t="s">
        <v>102</v>
      </c>
      <c r="G351" s="2" t="s">
        <v>1620</v>
      </c>
      <c r="H351" s="2">
        <v>2</v>
      </c>
      <c r="I351" s="2" t="s">
        <v>1622</v>
      </c>
      <c r="J351" s="2" t="s">
        <v>11</v>
      </c>
      <c r="K351" s="2">
        <v>2019</v>
      </c>
      <c r="L351" s="2" t="s">
        <v>82</v>
      </c>
      <c r="W351" s="5" t="str" cm="1">
        <f t="array" ref="W351">_xlfn.TEXTJOIN(", ",TRUE, IF(COUNTIF(G351,"*"&amp;Afferenti!$A$1:'Afferenti'!$A$46&amp;"*"), Afferenti!$A$1:'Afferenti'!$A$46, ""))</f>
        <v>CORSOLINI</v>
      </c>
      <c r="X351" s="5" t="str" cm="1">
        <f t="array" ref="X351">_xlfn.TEXTJOIN(", ",TRUE, IF(COUNTIF(A351,"*"&amp;Afferenti!$A$1:'Afferenti'!$A$46&amp;"*"), Afferenti!$E$1:'Afferenti'!$E$46, ""))</f>
        <v>1</v>
      </c>
      <c r="Y351" s="5" t="str" cm="1">
        <f t="array" ref="Y351">_xlfn.TEXTJOIN(", ",TRUE, IF(COUNTIF(A351,"*"&amp;Afferenti!$A$1:'Afferenti'!$A$46&amp;"*"), Afferenti!$F$1:'Afferenti'!$F$46, ""))</f>
        <v>0</v>
      </c>
    </row>
    <row r="352" spans="1:25" x14ac:dyDescent="0.2">
      <c r="A352" s="2" t="s">
        <v>1594</v>
      </c>
      <c r="B352" s="2" t="s">
        <v>1595</v>
      </c>
      <c r="C352" s="2" t="s">
        <v>1596</v>
      </c>
      <c r="E352" s="2" t="s">
        <v>69</v>
      </c>
      <c r="F352" s="2" t="s">
        <v>102</v>
      </c>
      <c r="G352" s="2" t="s">
        <v>1623</v>
      </c>
      <c r="H352" s="2">
        <v>2</v>
      </c>
      <c r="I352" s="2" t="s">
        <v>1624</v>
      </c>
      <c r="J352" s="2" t="s">
        <v>11</v>
      </c>
      <c r="K352" s="2">
        <v>2019</v>
      </c>
      <c r="L352" s="2" t="s">
        <v>461</v>
      </c>
      <c r="M352" s="2">
        <v>29</v>
      </c>
      <c r="N352" s="2">
        <v>19.530999999999999</v>
      </c>
      <c r="O352" s="2" t="s">
        <v>13</v>
      </c>
      <c r="P352" s="2">
        <v>3.7490000000000001</v>
      </c>
      <c r="Q352" s="2" t="s">
        <v>13</v>
      </c>
      <c r="R352" s="2">
        <v>28</v>
      </c>
      <c r="S352" s="2">
        <v>18.760000000000002</v>
      </c>
      <c r="T352" s="2" t="s">
        <v>13</v>
      </c>
      <c r="U352" s="2">
        <v>10.755000000000001</v>
      </c>
      <c r="V352" s="2" t="s">
        <v>13</v>
      </c>
      <c r="W352" s="5" t="str" cm="1">
        <f t="array" ref="W352">_xlfn.TEXTJOIN(", ",TRUE, IF(COUNTIF(G352,"*"&amp;Afferenti!$A$1:'Afferenti'!$A$46&amp;"*"), Afferenti!$A$1:'Afferenti'!$A$46, ""))</f>
        <v>CORSOLINI</v>
      </c>
      <c r="X352" s="5" t="str" cm="1">
        <f t="array" ref="X352">_xlfn.TEXTJOIN(", ",TRUE, IF(COUNTIF(A352,"*"&amp;Afferenti!$A$1:'Afferenti'!$A$46&amp;"*"), Afferenti!$E$1:'Afferenti'!$E$46, ""))</f>
        <v>1</v>
      </c>
      <c r="Y352" s="5" t="str" cm="1">
        <f t="array" ref="Y352">_xlfn.TEXTJOIN(", ",TRUE, IF(COUNTIF(A352,"*"&amp;Afferenti!$A$1:'Afferenti'!$A$46&amp;"*"), Afferenti!$F$1:'Afferenti'!$F$46, ""))</f>
        <v>0</v>
      </c>
    </row>
    <row r="353" spans="1:25" x14ac:dyDescent="0.2">
      <c r="A353" s="2" t="s">
        <v>1594</v>
      </c>
      <c r="B353" s="2" t="s">
        <v>1595</v>
      </c>
      <c r="C353" s="2" t="s">
        <v>1596</v>
      </c>
      <c r="E353" s="2" t="s">
        <v>69</v>
      </c>
      <c r="F353" s="2" t="s">
        <v>102</v>
      </c>
      <c r="G353" s="2" t="s">
        <v>1623</v>
      </c>
      <c r="H353" s="2">
        <v>2</v>
      </c>
      <c r="I353" s="2" t="s">
        <v>1625</v>
      </c>
      <c r="J353" s="2" t="s">
        <v>476</v>
      </c>
      <c r="K353" s="2">
        <v>2018</v>
      </c>
      <c r="W353" s="5" t="str" cm="1">
        <f t="array" ref="W353">_xlfn.TEXTJOIN(", ",TRUE, IF(COUNTIF(G353,"*"&amp;Afferenti!$A$1:'Afferenti'!$A$46&amp;"*"), Afferenti!$A$1:'Afferenti'!$A$46, ""))</f>
        <v>CORSOLINI</v>
      </c>
      <c r="X353" s="5" t="str" cm="1">
        <f t="array" ref="X353">_xlfn.TEXTJOIN(", ",TRUE, IF(COUNTIF(A353,"*"&amp;Afferenti!$A$1:'Afferenti'!$A$46&amp;"*"), Afferenti!$E$1:'Afferenti'!$E$46, ""))</f>
        <v>1</v>
      </c>
      <c r="Y353" s="5" t="str" cm="1">
        <f t="array" ref="Y353">_xlfn.TEXTJOIN(", ",TRUE, IF(COUNTIF(A353,"*"&amp;Afferenti!$A$1:'Afferenti'!$A$46&amp;"*"), Afferenti!$F$1:'Afferenti'!$F$46, ""))</f>
        <v>0</v>
      </c>
    </row>
    <row r="354" spans="1:25" x14ac:dyDescent="0.2">
      <c r="A354" s="2" t="s">
        <v>1594</v>
      </c>
      <c r="B354" s="2" t="s">
        <v>1595</v>
      </c>
      <c r="C354" s="2" t="s">
        <v>1596</v>
      </c>
      <c r="E354" s="2" t="s">
        <v>69</v>
      </c>
      <c r="F354" s="2" t="s">
        <v>102</v>
      </c>
      <c r="G354" s="2" t="s">
        <v>1623</v>
      </c>
      <c r="H354" s="2">
        <v>2</v>
      </c>
      <c r="I354" s="2" t="s">
        <v>1626</v>
      </c>
      <c r="J354" s="2" t="s">
        <v>11</v>
      </c>
      <c r="K354" s="2">
        <v>2016</v>
      </c>
      <c r="L354" s="2" t="s">
        <v>1627</v>
      </c>
      <c r="W354" s="5" t="str" cm="1">
        <f t="array" ref="W354">_xlfn.TEXTJOIN(", ",TRUE, IF(COUNTIF(G354,"*"&amp;Afferenti!$A$1:'Afferenti'!$A$46&amp;"*"), Afferenti!$A$1:'Afferenti'!$A$46, ""))</f>
        <v>CORSOLINI</v>
      </c>
      <c r="X354" s="5" t="str" cm="1">
        <f t="array" ref="X354">_xlfn.TEXTJOIN(", ",TRUE, IF(COUNTIF(A354,"*"&amp;Afferenti!$A$1:'Afferenti'!$A$46&amp;"*"), Afferenti!$E$1:'Afferenti'!$E$46, ""))</f>
        <v>1</v>
      </c>
      <c r="Y354" s="5" t="str" cm="1">
        <f t="array" ref="Y354">_xlfn.TEXTJOIN(", ",TRUE, IF(COUNTIF(A354,"*"&amp;Afferenti!$A$1:'Afferenti'!$A$46&amp;"*"), Afferenti!$F$1:'Afferenti'!$F$46, ""))</f>
        <v>0</v>
      </c>
    </row>
    <row r="355" spans="1:25" x14ac:dyDescent="0.2">
      <c r="A355" s="2" t="s">
        <v>1594</v>
      </c>
      <c r="B355" s="2" t="s">
        <v>1595</v>
      </c>
      <c r="C355" s="2" t="s">
        <v>1596</v>
      </c>
      <c r="E355" s="2" t="s">
        <v>69</v>
      </c>
      <c r="F355" s="2" t="s">
        <v>102</v>
      </c>
      <c r="G355" s="2" t="s">
        <v>1628</v>
      </c>
      <c r="H355" s="2">
        <v>2</v>
      </c>
      <c r="I355" s="2" t="s">
        <v>1629</v>
      </c>
      <c r="J355" s="2" t="s">
        <v>1630</v>
      </c>
      <c r="K355" s="2">
        <v>2015</v>
      </c>
      <c r="W355" s="5" t="str" cm="1">
        <f t="array" ref="W355">_xlfn.TEXTJOIN(", ",TRUE, IF(COUNTIF(G355,"*"&amp;Afferenti!$A$1:'Afferenti'!$A$46&amp;"*"), Afferenti!$A$1:'Afferenti'!$A$46, ""))</f>
        <v>CORSOLINI</v>
      </c>
      <c r="X355" s="5" t="str" cm="1">
        <f t="array" ref="X355">_xlfn.TEXTJOIN(", ",TRUE, IF(COUNTIF(A355,"*"&amp;Afferenti!$A$1:'Afferenti'!$A$46&amp;"*"), Afferenti!$E$1:'Afferenti'!$E$46, ""))</f>
        <v>1</v>
      </c>
      <c r="Y355" s="5" t="str" cm="1">
        <f t="array" ref="Y355">_xlfn.TEXTJOIN(", ",TRUE, IF(COUNTIF(A355,"*"&amp;Afferenti!$A$1:'Afferenti'!$A$46&amp;"*"), Afferenti!$F$1:'Afferenti'!$F$46, ""))</f>
        <v>0</v>
      </c>
    </row>
    <row r="356" spans="1:25" x14ac:dyDescent="0.2">
      <c r="A356" s="2" t="s">
        <v>1594</v>
      </c>
      <c r="B356" s="2" t="s">
        <v>1595</v>
      </c>
      <c r="C356" s="2" t="s">
        <v>1596</v>
      </c>
      <c r="E356" s="2" t="s">
        <v>69</v>
      </c>
      <c r="F356" s="2" t="s">
        <v>102</v>
      </c>
      <c r="G356" s="2" t="s">
        <v>1631</v>
      </c>
      <c r="H356" s="2">
        <v>2</v>
      </c>
      <c r="I356" s="2" t="s">
        <v>1632</v>
      </c>
      <c r="J356" s="2" t="s">
        <v>11</v>
      </c>
      <c r="K356" s="2">
        <v>2016</v>
      </c>
      <c r="L356" s="2" t="s">
        <v>426</v>
      </c>
      <c r="M356" s="2">
        <v>13</v>
      </c>
      <c r="N356" s="2">
        <v>40.747</v>
      </c>
      <c r="O356" s="2" t="s">
        <v>14</v>
      </c>
      <c r="P356" s="2">
        <v>56.765999999999998</v>
      </c>
      <c r="Q356" s="2" t="s">
        <v>26</v>
      </c>
      <c r="R356" s="2">
        <v>10</v>
      </c>
      <c r="S356" s="2">
        <v>41.98</v>
      </c>
      <c r="T356" s="2" t="s">
        <v>14</v>
      </c>
      <c r="U356" s="2">
        <v>69.53125</v>
      </c>
      <c r="V356" s="2" t="s">
        <v>26</v>
      </c>
      <c r="W356" s="5" t="str" cm="1">
        <f t="array" ref="W356">_xlfn.TEXTJOIN(", ",TRUE, IF(COUNTIF(G356,"*"&amp;Afferenti!$A$1:'Afferenti'!$A$46&amp;"*"), Afferenti!$A$1:'Afferenti'!$A$46, ""))</f>
        <v>CORSOLINI</v>
      </c>
      <c r="X356" s="5" t="str" cm="1">
        <f t="array" ref="X356">_xlfn.TEXTJOIN(", ",TRUE, IF(COUNTIF(A356,"*"&amp;Afferenti!$A$1:'Afferenti'!$A$46&amp;"*"), Afferenti!$E$1:'Afferenti'!$E$46, ""))</f>
        <v>1</v>
      </c>
      <c r="Y356" s="5" t="str" cm="1">
        <f t="array" ref="Y356">_xlfn.TEXTJOIN(", ",TRUE, IF(COUNTIF(A356,"*"&amp;Afferenti!$A$1:'Afferenti'!$A$46&amp;"*"), Afferenti!$F$1:'Afferenti'!$F$46, ""))</f>
        <v>0</v>
      </c>
    </row>
    <row r="357" spans="1:25" x14ac:dyDescent="0.2">
      <c r="A357" s="2" t="s">
        <v>1594</v>
      </c>
      <c r="B357" s="2" t="s">
        <v>1595</v>
      </c>
      <c r="C357" s="2" t="s">
        <v>1596</v>
      </c>
      <c r="E357" s="2" t="s">
        <v>69</v>
      </c>
      <c r="F357" s="2" t="s">
        <v>102</v>
      </c>
      <c r="G357" s="2" t="s">
        <v>1631</v>
      </c>
      <c r="H357" s="2">
        <v>2</v>
      </c>
      <c r="I357" s="2" t="s">
        <v>1633</v>
      </c>
      <c r="J357" s="2" t="s">
        <v>11</v>
      </c>
      <c r="K357" s="2">
        <v>2019</v>
      </c>
      <c r="L357" s="2" t="s">
        <v>461</v>
      </c>
      <c r="M357" s="2">
        <v>97</v>
      </c>
      <c r="N357" s="2">
        <v>2.0310000000000001</v>
      </c>
      <c r="O357" s="2" t="s">
        <v>13</v>
      </c>
      <c r="P357" s="2">
        <v>3.7490000000000001</v>
      </c>
      <c r="Q357" s="2" t="s">
        <v>13</v>
      </c>
      <c r="R357" s="2">
        <v>82</v>
      </c>
      <c r="S357" s="2">
        <v>2.74</v>
      </c>
      <c r="T357" s="2" t="s">
        <v>13</v>
      </c>
      <c r="U357" s="2">
        <v>10.755000000000001</v>
      </c>
      <c r="V357" s="2" t="s">
        <v>13</v>
      </c>
      <c r="W357" s="5" t="str" cm="1">
        <f t="array" ref="W357">_xlfn.TEXTJOIN(", ",TRUE, IF(COUNTIF(G357,"*"&amp;Afferenti!$A$1:'Afferenti'!$A$46&amp;"*"), Afferenti!$A$1:'Afferenti'!$A$46, ""))</f>
        <v>CORSOLINI</v>
      </c>
      <c r="X357" s="5" t="str" cm="1">
        <f t="array" ref="X357">_xlfn.TEXTJOIN(", ",TRUE, IF(COUNTIF(A357,"*"&amp;Afferenti!$A$1:'Afferenti'!$A$46&amp;"*"), Afferenti!$E$1:'Afferenti'!$E$46, ""))</f>
        <v>1</v>
      </c>
      <c r="Y357" s="5" t="str" cm="1">
        <f t="array" ref="Y357">_xlfn.TEXTJOIN(", ",TRUE, IF(COUNTIF(A357,"*"&amp;Afferenti!$A$1:'Afferenti'!$A$46&amp;"*"), Afferenti!$F$1:'Afferenti'!$F$46, ""))</f>
        <v>0</v>
      </c>
    </row>
    <row r="358" spans="1:25" x14ac:dyDescent="0.2">
      <c r="A358" s="2" t="s">
        <v>1594</v>
      </c>
      <c r="B358" s="2" t="s">
        <v>1595</v>
      </c>
      <c r="C358" s="2" t="s">
        <v>1596</v>
      </c>
      <c r="E358" s="2" t="s">
        <v>69</v>
      </c>
      <c r="F358" s="2" t="s">
        <v>102</v>
      </c>
      <c r="G358" s="2" t="s">
        <v>1634</v>
      </c>
      <c r="H358" s="2">
        <v>2</v>
      </c>
      <c r="I358" s="2" t="s">
        <v>1635</v>
      </c>
      <c r="J358" s="2" t="s">
        <v>43</v>
      </c>
      <c r="K358" s="2">
        <v>2019</v>
      </c>
      <c r="W358" s="5" t="str" cm="1">
        <f t="array" ref="W358">_xlfn.TEXTJOIN(", ",TRUE, IF(COUNTIF(G358,"*"&amp;Afferenti!$A$1:'Afferenti'!$A$46&amp;"*"), Afferenti!$A$1:'Afferenti'!$A$46, ""))</f>
        <v>CORSOLINI</v>
      </c>
      <c r="X358" s="5" t="str" cm="1">
        <f t="array" ref="X358">_xlfn.TEXTJOIN(", ",TRUE, IF(COUNTIF(A358,"*"&amp;Afferenti!$A$1:'Afferenti'!$A$46&amp;"*"), Afferenti!$E$1:'Afferenti'!$E$46, ""))</f>
        <v>1</v>
      </c>
      <c r="Y358" s="5" t="str" cm="1">
        <f t="array" ref="Y358">_xlfn.TEXTJOIN(", ",TRUE, IF(COUNTIF(A358,"*"&amp;Afferenti!$A$1:'Afferenti'!$A$46&amp;"*"), Afferenti!$F$1:'Afferenti'!$F$46, ""))</f>
        <v>0</v>
      </c>
    </row>
    <row r="359" spans="1:25" x14ac:dyDescent="0.2">
      <c r="A359" s="2" t="s">
        <v>1594</v>
      </c>
      <c r="B359" s="2" t="s">
        <v>1595</v>
      </c>
      <c r="C359" s="2" t="s">
        <v>1596</v>
      </c>
      <c r="E359" s="2" t="s">
        <v>69</v>
      </c>
      <c r="F359" s="2" t="s">
        <v>102</v>
      </c>
      <c r="G359" s="2" t="s">
        <v>1636</v>
      </c>
      <c r="H359" s="2">
        <v>2</v>
      </c>
      <c r="I359" s="2" t="s">
        <v>1637</v>
      </c>
      <c r="J359" s="2" t="s">
        <v>11</v>
      </c>
      <c r="K359" s="2">
        <v>2016</v>
      </c>
      <c r="L359" s="2" t="s">
        <v>126</v>
      </c>
      <c r="M359" s="2">
        <v>26</v>
      </c>
      <c r="N359" s="2">
        <v>26.841999999999999</v>
      </c>
      <c r="O359" s="2" t="s">
        <v>14</v>
      </c>
      <c r="P359" s="2">
        <v>11.727</v>
      </c>
      <c r="Q359" s="2" t="s">
        <v>13</v>
      </c>
      <c r="R359" s="2">
        <v>21</v>
      </c>
      <c r="S359" s="2">
        <v>40.56</v>
      </c>
      <c r="T359" s="2" t="s">
        <v>14</v>
      </c>
      <c r="U359" s="2">
        <v>8.5152839999999994</v>
      </c>
      <c r="V359" s="2" t="s">
        <v>13</v>
      </c>
      <c r="W359" s="5" t="str" cm="1">
        <f t="array" ref="W359">_xlfn.TEXTJOIN(", ",TRUE, IF(COUNTIF(G359,"*"&amp;Afferenti!$A$1:'Afferenti'!$A$46&amp;"*"), Afferenti!$A$1:'Afferenti'!$A$46, ""))</f>
        <v>CORSOLINI</v>
      </c>
      <c r="X359" s="5" t="str" cm="1">
        <f t="array" ref="X359">_xlfn.TEXTJOIN(", ",TRUE, IF(COUNTIF(A359,"*"&amp;Afferenti!$A$1:'Afferenti'!$A$46&amp;"*"), Afferenti!$E$1:'Afferenti'!$E$46, ""))</f>
        <v>1</v>
      </c>
      <c r="Y359" s="5" t="str" cm="1">
        <f t="array" ref="Y359">_xlfn.TEXTJOIN(", ",TRUE, IF(COUNTIF(A359,"*"&amp;Afferenti!$A$1:'Afferenti'!$A$46&amp;"*"), Afferenti!$F$1:'Afferenti'!$F$46, ""))</f>
        <v>0</v>
      </c>
    </row>
    <row r="360" spans="1:25" x14ac:dyDescent="0.2">
      <c r="A360" s="2" t="s">
        <v>1594</v>
      </c>
      <c r="B360" s="2" t="s">
        <v>1595</v>
      </c>
      <c r="C360" s="2" t="s">
        <v>1596</v>
      </c>
      <c r="E360" s="2" t="s">
        <v>69</v>
      </c>
      <c r="F360" s="2" t="s">
        <v>102</v>
      </c>
      <c r="G360" s="2" t="s">
        <v>1636</v>
      </c>
      <c r="H360" s="2">
        <v>2</v>
      </c>
      <c r="I360" s="2" t="s">
        <v>1638</v>
      </c>
      <c r="J360" s="2" t="s">
        <v>11</v>
      </c>
      <c r="K360" s="2">
        <v>2017</v>
      </c>
      <c r="L360" s="2" t="s">
        <v>461</v>
      </c>
      <c r="M360" s="2">
        <v>38</v>
      </c>
      <c r="N360" s="2">
        <v>18.39</v>
      </c>
      <c r="O360" s="2" t="s">
        <v>13</v>
      </c>
      <c r="P360" s="2">
        <v>10.592000000000001</v>
      </c>
      <c r="Q360" s="2" t="s">
        <v>13</v>
      </c>
      <c r="R360" s="2">
        <v>36</v>
      </c>
      <c r="S360" s="2">
        <v>22.8</v>
      </c>
      <c r="T360" s="2" t="s">
        <v>13</v>
      </c>
      <c r="U360" s="2">
        <v>14.256197999999999</v>
      </c>
      <c r="V360" s="2" t="s">
        <v>13</v>
      </c>
      <c r="W360" s="5" t="str" cm="1">
        <f t="array" ref="W360">_xlfn.TEXTJOIN(", ",TRUE, IF(COUNTIF(G360,"*"&amp;Afferenti!$A$1:'Afferenti'!$A$46&amp;"*"), Afferenti!$A$1:'Afferenti'!$A$46, ""))</f>
        <v>CORSOLINI</v>
      </c>
      <c r="X360" s="5" t="str" cm="1">
        <f t="array" ref="X360">_xlfn.TEXTJOIN(", ",TRUE, IF(COUNTIF(A360,"*"&amp;Afferenti!$A$1:'Afferenti'!$A$46&amp;"*"), Afferenti!$E$1:'Afferenti'!$E$46, ""))</f>
        <v>1</v>
      </c>
      <c r="Y360" s="5" t="str" cm="1">
        <f t="array" ref="Y360">_xlfn.TEXTJOIN(", ",TRUE, IF(COUNTIF(A360,"*"&amp;Afferenti!$A$1:'Afferenti'!$A$46&amp;"*"), Afferenti!$F$1:'Afferenti'!$F$46, ""))</f>
        <v>0</v>
      </c>
    </row>
    <row r="361" spans="1:25" x14ac:dyDescent="0.2">
      <c r="A361" s="2" t="s">
        <v>1594</v>
      </c>
      <c r="B361" s="2" t="s">
        <v>1595</v>
      </c>
      <c r="C361" s="2" t="s">
        <v>1596</v>
      </c>
      <c r="E361" s="2" t="s">
        <v>69</v>
      </c>
      <c r="F361" s="2" t="s">
        <v>102</v>
      </c>
      <c r="G361" s="2" t="s">
        <v>1636</v>
      </c>
      <c r="H361" s="2">
        <v>2</v>
      </c>
      <c r="I361" s="2" t="s">
        <v>1639</v>
      </c>
      <c r="J361" s="2" t="s">
        <v>11</v>
      </c>
      <c r="K361" s="2">
        <v>2017</v>
      </c>
      <c r="L361" s="2" t="s">
        <v>461</v>
      </c>
      <c r="M361" s="2">
        <v>30</v>
      </c>
      <c r="N361" s="2">
        <v>13.885</v>
      </c>
      <c r="O361" s="2" t="s">
        <v>13</v>
      </c>
      <c r="P361" s="2">
        <v>10.592000000000001</v>
      </c>
      <c r="Q361" s="2" t="s">
        <v>13</v>
      </c>
      <c r="R361" s="2">
        <v>26</v>
      </c>
      <c r="S361" s="2">
        <v>30.88</v>
      </c>
      <c r="T361" s="2" t="s">
        <v>14</v>
      </c>
      <c r="U361" s="2">
        <v>14.256197999999999</v>
      </c>
      <c r="V361" s="2" t="s">
        <v>13</v>
      </c>
      <c r="W361" s="5" t="str" cm="1">
        <f t="array" ref="W361">_xlfn.TEXTJOIN(", ",TRUE, IF(COUNTIF(G361,"*"&amp;Afferenti!$A$1:'Afferenti'!$A$46&amp;"*"), Afferenti!$A$1:'Afferenti'!$A$46, ""))</f>
        <v>CORSOLINI</v>
      </c>
      <c r="X361" s="5" t="str" cm="1">
        <f t="array" ref="X361">_xlfn.TEXTJOIN(", ",TRUE, IF(COUNTIF(A361,"*"&amp;Afferenti!$A$1:'Afferenti'!$A$46&amp;"*"), Afferenti!$E$1:'Afferenti'!$E$46, ""))</f>
        <v>1</v>
      </c>
      <c r="Y361" s="5" t="str" cm="1">
        <f t="array" ref="Y361">_xlfn.TEXTJOIN(", ",TRUE, IF(COUNTIF(A361,"*"&amp;Afferenti!$A$1:'Afferenti'!$A$46&amp;"*"), Afferenti!$F$1:'Afferenti'!$F$46, ""))</f>
        <v>0</v>
      </c>
    </row>
    <row r="362" spans="1:25" x14ac:dyDescent="0.2">
      <c r="A362" s="2" t="s">
        <v>1594</v>
      </c>
      <c r="B362" s="2" t="s">
        <v>1595</v>
      </c>
      <c r="C362" s="2" t="s">
        <v>1596</v>
      </c>
      <c r="E362" s="2" t="s">
        <v>69</v>
      </c>
      <c r="F362" s="2" t="s">
        <v>102</v>
      </c>
      <c r="G362" s="2" t="s">
        <v>1640</v>
      </c>
      <c r="H362" s="2">
        <v>2</v>
      </c>
      <c r="I362" s="2" t="s">
        <v>1641</v>
      </c>
      <c r="J362" s="2" t="s">
        <v>11</v>
      </c>
      <c r="K362" s="2">
        <v>2017</v>
      </c>
      <c r="L362" s="2" t="s">
        <v>461</v>
      </c>
      <c r="M362" s="2">
        <v>16</v>
      </c>
      <c r="N362" s="2">
        <v>47.741</v>
      </c>
      <c r="O362" s="2" t="s">
        <v>14</v>
      </c>
      <c r="P362" s="2">
        <v>10.592000000000001</v>
      </c>
      <c r="Q362" s="2" t="s">
        <v>13</v>
      </c>
      <c r="R362" s="2">
        <v>15</v>
      </c>
      <c r="S362" s="2">
        <v>50.84</v>
      </c>
      <c r="T362" s="2" t="s">
        <v>26</v>
      </c>
      <c r="U362" s="2">
        <v>14.256197999999999</v>
      </c>
      <c r="V362" s="2" t="s">
        <v>13</v>
      </c>
      <c r="W362" s="5" t="str" cm="1">
        <f t="array" ref="W362">_xlfn.TEXTJOIN(", ",TRUE, IF(COUNTIF(G362,"*"&amp;Afferenti!$A$1:'Afferenti'!$A$46&amp;"*"), Afferenti!$A$1:'Afferenti'!$A$46, ""))</f>
        <v>CORSOLINI</v>
      </c>
      <c r="X362" s="5" t="str" cm="1">
        <f t="array" ref="X362">_xlfn.TEXTJOIN(", ",TRUE, IF(COUNTIF(A362,"*"&amp;Afferenti!$A$1:'Afferenti'!$A$46&amp;"*"), Afferenti!$E$1:'Afferenti'!$E$46, ""))</f>
        <v>1</v>
      </c>
      <c r="Y362" s="5" t="str" cm="1">
        <f t="array" ref="Y362">_xlfn.TEXTJOIN(", ",TRUE, IF(COUNTIF(A362,"*"&amp;Afferenti!$A$1:'Afferenti'!$A$46&amp;"*"), Afferenti!$F$1:'Afferenti'!$F$46, ""))</f>
        <v>0</v>
      </c>
    </row>
    <row r="363" spans="1:25" x14ac:dyDescent="0.2">
      <c r="A363" s="2" t="s">
        <v>1594</v>
      </c>
      <c r="B363" s="2" t="s">
        <v>1595</v>
      </c>
      <c r="C363" s="2" t="s">
        <v>1596</v>
      </c>
      <c r="E363" s="2" t="s">
        <v>69</v>
      </c>
      <c r="F363" s="2" t="s">
        <v>102</v>
      </c>
      <c r="G363" s="2" t="s">
        <v>459</v>
      </c>
      <c r="H363" s="2">
        <v>2</v>
      </c>
      <c r="I363" s="2" t="s">
        <v>460</v>
      </c>
      <c r="J363" s="2" t="s">
        <v>11</v>
      </c>
      <c r="K363" s="2">
        <v>2017</v>
      </c>
      <c r="L363" s="2" t="s">
        <v>461</v>
      </c>
      <c r="M363" s="2">
        <v>397</v>
      </c>
      <c r="N363" s="2">
        <v>0.13800000000000001</v>
      </c>
      <c r="O363" s="2" t="s">
        <v>13</v>
      </c>
      <c r="P363" s="2">
        <v>10.592000000000001</v>
      </c>
      <c r="Q363" s="2" t="s">
        <v>13</v>
      </c>
      <c r="R363" s="2">
        <v>357</v>
      </c>
      <c r="S363" s="2">
        <v>0.25</v>
      </c>
      <c r="T363" s="2" t="s">
        <v>13</v>
      </c>
      <c r="U363" s="2">
        <v>14.256197999999999</v>
      </c>
      <c r="V363" s="2" t="s">
        <v>13</v>
      </c>
      <c r="W363" s="5" t="str" cm="1">
        <f t="array" ref="W363">_xlfn.TEXTJOIN(", ",TRUE, IF(COUNTIF(G363,"*"&amp;Afferenti!$A$1:'Afferenti'!$A$46&amp;"*"), Afferenti!$A$1:'Afferenti'!$A$46, ""))</f>
        <v>CORSOLINI, FOSSI</v>
      </c>
      <c r="X363" s="5" t="str" cm="1">
        <f t="array" ref="X363">_xlfn.TEXTJOIN(", ",TRUE, IF(COUNTIF(A363,"*"&amp;Afferenti!$A$1:'Afferenti'!$A$46&amp;"*"), Afferenti!$E$1:'Afferenti'!$E$46, ""))</f>
        <v>1</v>
      </c>
      <c r="Y363" s="5" t="str" cm="1">
        <f t="array" ref="Y363">_xlfn.TEXTJOIN(", ",TRUE, IF(COUNTIF(A363,"*"&amp;Afferenti!$A$1:'Afferenti'!$A$46&amp;"*"), Afferenti!$F$1:'Afferenti'!$F$46, ""))</f>
        <v>0</v>
      </c>
    </row>
    <row r="364" spans="1:25" x14ac:dyDescent="0.2">
      <c r="A364" s="2" t="s">
        <v>1594</v>
      </c>
      <c r="B364" s="2" t="s">
        <v>1595</v>
      </c>
      <c r="C364" s="2" t="s">
        <v>1596</v>
      </c>
      <c r="E364" s="2" t="s">
        <v>69</v>
      </c>
      <c r="F364" s="2" t="s">
        <v>102</v>
      </c>
      <c r="G364" s="2" t="s">
        <v>1642</v>
      </c>
      <c r="H364" s="2">
        <v>2</v>
      </c>
      <c r="I364" s="2" t="s">
        <v>1643</v>
      </c>
      <c r="J364" s="2" t="s">
        <v>11</v>
      </c>
      <c r="K364" s="2">
        <v>2016</v>
      </c>
      <c r="L364" s="2" t="s">
        <v>82</v>
      </c>
      <c r="W364" s="5" t="str" cm="1">
        <f t="array" ref="W364">_xlfn.TEXTJOIN(", ",TRUE, IF(COUNTIF(G364,"*"&amp;Afferenti!$A$1:'Afferenti'!$A$46&amp;"*"), Afferenti!$A$1:'Afferenti'!$A$46, ""))</f>
        <v>CORSOLINI</v>
      </c>
      <c r="X364" s="5" t="str" cm="1">
        <f t="array" ref="X364">_xlfn.TEXTJOIN(", ",TRUE, IF(COUNTIF(A364,"*"&amp;Afferenti!$A$1:'Afferenti'!$A$46&amp;"*"), Afferenti!$E$1:'Afferenti'!$E$46, ""))</f>
        <v>1</v>
      </c>
      <c r="Y364" s="5" t="str" cm="1">
        <f t="array" ref="Y364">_xlfn.TEXTJOIN(", ",TRUE, IF(COUNTIF(A364,"*"&amp;Afferenti!$A$1:'Afferenti'!$A$46&amp;"*"), Afferenti!$F$1:'Afferenti'!$F$46, ""))</f>
        <v>0</v>
      </c>
    </row>
    <row r="365" spans="1:25" x14ac:dyDescent="0.2">
      <c r="A365" s="2" t="s">
        <v>1594</v>
      </c>
      <c r="B365" s="2" t="s">
        <v>1595</v>
      </c>
      <c r="C365" s="2" t="s">
        <v>1596</v>
      </c>
      <c r="E365" s="2" t="s">
        <v>69</v>
      </c>
      <c r="F365" s="2" t="s">
        <v>102</v>
      </c>
      <c r="G365" s="2" t="s">
        <v>1644</v>
      </c>
      <c r="H365" s="2">
        <v>3</v>
      </c>
      <c r="I365" s="2" t="s">
        <v>1625</v>
      </c>
      <c r="J365" s="2" t="s">
        <v>92</v>
      </c>
      <c r="K365" s="2">
        <v>2018</v>
      </c>
      <c r="W365" s="5" t="str" cm="1">
        <f t="array" ref="W365">_xlfn.TEXTJOIN(", ",TRUE, IF(COUNTIF(G365,"*"&amp;Afferenti!$A$1:'Afferenti'!$A$46&amp;"*"), Afferenti!$A$1:'Afferenti'!$A$46, ""))</f>
        <v>CORSOLINI</v>
      </c>
      <c r="X365" s="5" t="str" cm="1">
        <f t="array" ref="X365">_xlfn.TEXTJOIN(", ",TRUE, IF(COUNTIF(A365,"*"&amp;Afferenti!$A$1:'Afferenti'!$A$46&amp;"*"), Afferenti!$E$1:'Afferenti'!$E$46, ""))</f>
        <v>1</v>
      </c>
      <c r="Y365" s="5" t="str" cm="1">
        <f t="array" ref="Y365">_xlfn.TEXTJOIN(", ",TRUE, IF(COUNTIF(A365,"*"&amp;Afferenti!$A$1:'Afferenti'!$A$46&amp;"*"), Afferenti!$F$1:'Afferenti'!$F$46, ""))</f>
        <v>0</v>
      </c>
    </row>
    <row r="366" spans="1:25" x14ac:dyDescent="0.2">
      <c r="A366" s="2" t="s">
        <v>1594</v>
      </c>
      <c r="B366" s="2" t="s">
        <v>1595</v>
      </c>
      <c r="C366" s="2" t="s">
        <v>1596</v>
      </c>
      <c r="E366" s="2" t="s">
        <v>69</v>
      </c>
      <c r="F366" s="2" t="s">
        <v>102</v>
      </c>
      <c r="G366" s="2" t="s">
        <v>1645</v>
      </c>
      <c r="H366" s="2">
        <v>3</v>
      </c>
      <c r="I366" s="2" t="s">
        <v>1646</v>
      </c>
      <c r="J366" s="2" t="s">
        <v>11</v>
      </c>
      <c r="K366" s="2">
        <v>2015</v>
      </c>
      <c r="L366" s="2" t="s">
        <v>461</v>
      </c>
      <c r="M366" s="2">
        <v>29</v>
      </c>
      <c r="N366" s="2">
        <v>28.902000000000001</v>
      </c>
      <c r="O366" s="2" t="s">
        <v>14</v>
      </c>
      <c r="P366" s="2">
        <v>13.877000000000001</v>
      </c>
      <c r="Q366" s="2" t="s">
        <v>13</v>
      </c>
      <c r="R366" s="2">
        <v>27</v>
      </c>
      <c r="S366" s="2">
        <v>34.51</v>
      </c>
      <c r="T366" s="2" t="s">
        <v>14</v>
      </c>
      <c r="U366" s="2">
        <v>16.222000000000001</v>
      </c>
      <c r="V366" s="2" t="s">
        <v>13</v>
      </c>
      <c r="W366" s="5" t="str" cm="1">
        <f t="array" ref="W366">_xlfn.TEXTJOIN(", ",TRUE, IF(COUNTIF(G366,"*"&amp;Afferenti!$A$1:'Afferenti'!$A$46&amp;"*"), Afferenti!$A$1:'Afferenti'!$A$46, ""))</f>
        <v>CORSOLINI</v>
      </c>
      <c r="X366" s="5" t="str" cm="1">
        <f t="array" ref="X366">_xlfn.TEXTJOIN(", ",TRUE, IF(COUNTIF(A366,"*"&amp;Afferenti!$A$1:'Afferenti'!$A$46&amp;"*"), Afferenti!$E$1:'Afferenti'!$E$46, ""))</f>
        <v>1</v>
      </c>
      <c r="Y366" s="5" t="str" cm="1">
        <f t="array" ref="Y366">_xlfn.TEXTJOIN(", ",TRUE, IF(COUNTIF(A366,"*"&amp;Afferenti!$A$1:'Afferenti'!$A$46&amp;"*"), Afferenti!$F$1:'Afferenti'!$F$46, ""))</f>
        <v>0</v>
      </c>
    </row>
    <row r="367" spans="1:25" x14ac:dyDescent="0.2">
      <c r="A367" s="2" t="s">
        <v>1594</v>
      </c>
      <c r="B367" s="2" t="s">
        <v>1595</v>
      </c>
      <c r="C367" s="2" t="s">
        <v>1596</v>
      </c>
      <c r="E367" s="2" t="s">
        <v>69</v>
      </c>
      <c r="F367" s="2" t="s">
        <v>102</v>
      </c>
      <c r="G367" s="2" t="s">
        <v>1647</v>
      </c>
      <c r="H367" s="2">
        <v>3</v>
      </c>
      <c r="I367" s="2" t="s">
        <v>1648</v>
      </c>
      <c r="J367" s="2" t="s">
        <v>43</v>
      </c>
      <c r="K367" s="2">
        <v>2018</v>
      </c>
      <c r="W367" s="5" t="str" cm="1">
        <f t="array" ref="W367">_xlfn.TEXTJOIN(", ",TRUE, IF(COUNTIF(G367,"*"&amp;Afferenti!$A$1:'Afferenti'!$A$46&amp;"*"), Afferenti!$A$1:'Afferenti'!$A$46, ""))</f>
        <v>CORSOLINI</v>
      </c>
      <c r="X367" s="5" t="str" cm="1">
        <f t="array" ref="X367">_xlfn.TEXTJOIN(", ",TRUE, IF(COUNTIF(A367,"*"&amp;Afferenti!$A$1:'Afferenti'!$A$46&amp;"*"), Afferenti!$E$1:'Afferenti'!$E$46, ""))</f>
        <v>1</v>
      </c>
      <c r="Y367" s="5" t="str" cm="1">
        <f t="array" ref="Y367">_xlfn.TEXTJOIN(", ",TRUE, IF(COUNTIF(A367,"*"&amp;Afferenti!$A$1:'Afferenti'!$A$46&amp;"*"), Afferenti!$F$1:'Afferenti'!$F$46, ""))</f>
        <v>0</v>
      </c>
    </row>
    <row r="368" spans="1:25" x14ac:dyDescent="0.2">
      <c r="A368" s="2" t="s">
        <v>1594</v>
      </c>
      <c r="B368" s="2" t="s">
        <v>1595</v>
      </c>
      <c r="C368" s="2" t="s">
        <v>1596</v>
      </c>
      <c r="E368" s="2" t="s">
        <v>69</v>
      </c>
      <c r="F368" s="2" t="s">
        <v>102</v>
      </c>
      <c r="G368" s="2" t="s">
        <v>1647</v>
      </c>
      <c r="H368" s="2">
        <v>3</v>
      </c>
      <c r="I368" s="2" t="s">
        <v>1649</v>
      </c>
      <c r="J368" s="2" t="s">
        <v>43</v>
      </c>
      <c r="K368" s="2">
        <v>2018</v>
      </c>
      <c r="W368" s="5" t="str" cm="1">
        <f t="array" ref="W368">_xlfn.TEXTJOIN(", ",TRUE, IF(COUNTIF(G368,"*"&amp;Afferenti!$A$1:'Afferenti'!$A$46&amp;"*"), Afferenti!$A$1:'Afferenti'!$A$46, ""))</f>
        <v>CORSOLINI</v>
      </c>
      <c r="X368" s="5" t="str" cm="1">
        <f t="array" ref="X368">_xlfn.TEXTJOIN(", ",TRUE, IF(COUNTIF(A368,"*"&amp;Afferenti!$A$1:'Afferenti'!$A$46&amp;"*"), Afferenti!$E$1:'Afferenti'!$E$46, ""))</f>
        <v>1</v>
      </c>
      <c r="Y368" s="5" t="str" cm="1">
        <f t="array" ref="Y368">_xlfn.TEXTJOIN(", ",TRUE, IF(COUNTIF(A368,"*"&amp;Afferenti!$A$1:'Afferenti'!$A$46&amp;"*"), Afferenti!$F$1:'Afferenti'!$F$46, ""))</f>
        <v>0</v>
      </c>
    </row>
    <row r="369" spans="1:25" x14ac:dyDescent="0.2">
      <c r="A369" s="2" t="s">
        <v>1594</v>
      </c>
      <c r="B369" s="2" t="s">
        <v>1595</v>
      </c>
      <c r="C369" s="2" t="s">
        <v>1596</v>
      </c>
      <c r="E369" s="2" t="s">
        <v>69</v>
      </c>
      <c r="F369" s="2" t="s">
        <v>102</v>
      </c>
      <c r="G369" s="2" t="s">
        <v>1647</v>
      </c>
      <c r="H369" s="2">
        <v>3</v>
      </c>
      <c r="I369" s="2" t="s">
        <v>1650</v>
      </c>
      <c r="J369" s="2" t="s">
        <v>11</v>
      </c>
      <c r="K369" s="2">
        <v>2016</v>
      </c>
      <c r="L369" s="2" t="s">
        <v>1627</v>
      </c>
      <c r="W369" s="5" t="str" cm="1">
        <f t="array" ref="W369">_xlfn.TEXTJOIN(", ",TRUE, IF(COUNTIF(G369,"*"&amp;Afferenti!$A$1:'Afferenti'!$A$46&amp;"*"), Afferenti!$A$1:'Afferenti'!$A$46, ""))</f>
        <v>CORSOLINI</v>
      </c>
      <c r="X369" s="5" t="str" cm="1">
        <f t="array" ref="X369">_xlfn.TEXTJOIN(", ",TRUE, IF(COUNTIF(A369,"*"&amp;Afferenti!$A$1:'Afferenti'!$A$46&amp;"*"), Afferenti!$E$1:'Afferenti'!$E$46, ""))</f>
        <v>1</v>
      </c>
      <c r="Y369" s="5" t="str" cm="1">
        <f t="array" ref="Y369">_xlfn.TEXTJOIN(", ",TRUE, IF(COUNTIF(A369,"*"&amp;Afferenti!$A$1:'Afferenti'!$A$46&amp;"*"), Afferenti!$F$1:'Afferenti'!$F$46, ""))</f>
        <v>0</v>
      </c>
    </row>
    <row r="370" spans="1:25" x14ac:dyDescent="0.2">
      <c r="A370" s="2" t="s">
        <v>1594</v>
      </c>
      <c r="B370" s="2" t="s">
        <v>1595</v>
      </c>
      <c r="C370" s="2" t="s">
        <v>1596</v>
      </c>
      <c r="E370" s="2" t="s">
        <v>69</v>
      </c>
      <c r="F370" s="2" t="s">
        <v>102</v>
      </c>
      <c r="G370" s="2" t="s">
        <v>1647</v>
      </c>
      <c r="H370" s="2">
        <v>3</v>
      </c>
      <c r="I370" s="2" t="s">
        <v>1651</v>
      </c>
      <c r="J370" s="2" t="s">
        <v>11</v>
      </c>
      <c r="K370" s="2">
        <v>2018</v>
      </c>
      <c r="L370" s="2" t="s">
        <v>1652</v>
      </c>
      <c r="M370" s="2">
        <v>4</v>
      </c>
      <c r="N370" s="2">
        <v>80.031000000000006</v>
      </c>
      <c r="O370" s="2" t="s">
        <v>33</v>
      </c>
      <c r="P370" s="2">
        <v>74.721999999999994</v>
      </c>
      <c r="Q370" s="2" t="s">
        <v>26</v>
      </c>
      <c r="R370" s="2">
        <v>4</v>
      </c>
      <c r="S370" s="2">
        <v>84.18</v>
      </c>
      <c r="T370" s="2" t="s">
        <v>33</v>
      </c>
      <c r="U370" s="2">
        <v>67.928280000000001</v>
      </c>
      <c r="V370" s="2" t="s">
        <v>26</v>
      </c>
      <c r="W370" s="5" t="str" cm="1">
        <f t="array" ref="W370">_xlfn.TEXTJOIN(", ",TRUE, IF(COUNTIF(G370,"*"&amp;Afferenti!$A$1:'Afferenti'!$A$46&amp;"*"), Afferenti!$A$1:'Afferenti'!$A$46, ""))</f>
        <v>CORSOLINI</v>
      </c>
      <c r="X370" s="5" t="str" cm="1">
        <f t="array" ref="X370">_xlfn.TEXTJOIN(", ",TRUE, IF(COUNTIF(A370,"*"&amp;Afferenti!$A$1:'Afferenti'!$A$46&amp;"*"), Afferenti!$E$1:'Afferenti'!$E$46, ""))</f>
        <v>1</v>
      </c>
      <c r="Y370" s="5" t="str" cm="1">
        <f t="array" ref="Y370">_xlfn.TEXTJOIN(", ",TRUE, IF(COUNTIF(A370,"*"&amp;Afferenti!$A$1:'Afferenti'!$A$46&amp;"*"), Afferenti!$F$1:'Afferenti'!$F$46, ""))</f>
        <v>0</v>
      </c>
    </row>
    <row r="371" spans="1:25" x14ac:dyDescent="0.2">
      <c r="A371" s="2" t="s">
        <v>1594</v>
      </c>
      <c r="B371" s="2" t="s">
        <v>1595</v>
      </c>
      <c r="C371" s="2" t="s">
        <v>1596</v>
      </c>
      <c r="E371" s="2" t="s">
        <v>69</v>
      </c>
      <c r="F371" s="2" t="s">
        <v>102</v>
      </c>
      <c r="G371" s="2" t="s">
        <v>1653</v>
      </c>
      <c r="H371" s="2">
        <v>3</v>
      </c>
      <c r="I371" s="2" t="s">
        <v>1654</v>
      </c>
      <c r="J371" s="2" t="s">
        <v>11</v>
      </c>
      <c r="K371" s="2">
        <v>2015</v>
      </c>
      <c r="L371" s="2" t="s">
        <v>126</v>
      </c>
      <c r="M371" s="2">
        <v>42</v>
      </c>
      <c r="N371" s="2">
        <v>13.670999999999999</v>
      </c>
      <c r="O371" s="2" t="s">
        <v>13</v>
      </c>
      <c r="P371" s="2">
        <v>4.415</v>
      </c>
      <c r="Q371" s="2" t="s">
        <v>13</v>
      </c>
      <c r="R371" s="2">
        <v>42</v>
      </c>
      <c r="S371" s="2">
        <v>20.440000000000001</v>
      </c>
      <c r="T371" s="2" t="s">
        <v>13</v>
      </c>
      <c r="U371" s="2">
        <v>7.3330000000000002</v>
      </c>
      <c r="V371" s="2" t="s">
        <v>13</v>
      </c>
      <c r="W371" s="5" t="str" cm="1">
        <f t="array" ref="W371">_xlfn.TEXTJOIN(", ",TRUE, IF(COUNTIF(G371,"*"&amp;Afferenti!$A$1:'Afferenti'!$A$46&amp;"*"), Afferenti!$A$1:'Afferenti'!$A$46, ""))</f>
        <v>CORSOLINI</v>
      </c>
      <c r="X371" s="5" t="str" cm="1">
        <f t="array" ref="X371">_xlfn.TEXTJOIN(", ",TRUE, IF(COUNTIF(A371,"*"&amp;Afferenti!$A$1:'Afferenti'!$A$46&amp;"*"), Afferenti!$E$1:'Afferenti'!$E$46, ""))</f>
        <v>1</v>
      </c>
      <c r="Y371" s="5" t="str" cm="1">
        <f t="array" ref="Y371">_xlfn.TEXTJOIN(", ",TRUE, IF(COUNTIF(A371,"*"&amp;Afferenti!$A$1:'Afferenti'!$A$46&amp;"*"), Afferenti!$F$1:'Afferenti'!$F$46, ""))</f>
        <v>0</v>
      </c>
    </row>
    <row r="372" spans="1:25" x14ac:dyDescent="0.2">
      <c r="A372" s="2" t="s">
        <v>1893</v>
      </c>
      <c r="B372" s="2" t="s">
        <v>510</v>
      </c>
      <c r="C372" s="2" t="s">
        <v>1894</v>
      </c>
      <c r="E372" s="2" t="s">
        <v>69</v>
      </c>
      <c r="F372" s="2" t="s">
        <v>590</v>
      </c>
      <c r="G372" s="2" t="s">
        <v>1895</v>
      </c>
      <c r="H372" s="2">
        <v>1</v>
      </c>
      <c r="I372" s="2" t="s">
        <v>1896</v>
      </c>
      <c r="J372" s="2" t="s">
        <v>11</v>
      </c>
      <c r="K372" s="2">
        <v>2018</v>
      </c>
      <c r="L372" s="2" t="s">
        <v>1772</v>
      </c>
      <c r="M372" s="2">
        <v>7</v>
      </c>
      <c r="N372" s="2">
        <v>54.366</v>
      </c>
      <c r="O372" s="2" t="s">
        <v>26</v>
      </c>
      <c r="P372" s="2">
        <v>38.835999999999999</v>
      </c>
      <c r="Q372" s="2" t="s">
        <v>14</v>
      </c>
      <c r="R372" s="2">
        <v>7</v>
      </c>
      <c r="S372" s="2">
        <v>58.05</v>
      </c>
      <c r="T372" s="2" t="s">
        <v>26</v>
      </c>
      <c r="U372" s="2">
        <v>53.716217</v>
      </c>
      <c r="V372" s="2" t="s">
        <v>26</v>
      </c>
      <c r="W372" s="5" t="str" cm="1">
        <f t="array" ref="W372">_xlfn.TEXTJOIN(", ",TRUE, IF(COUNTIF(G372,"*"&amp;Afferenti!$A$1:'Afferenti'!$A$46&amp;"*"), Afferenti!$A$1:'Afferenti'!$A$46, ""))</f>
        <v>DELLA VALLE</v>
      </c>
      <c r="X372" s="5" t="str" cm="1">
        <f t="array" ref="X372">_xlfn.TEXTJOIN(", ",TRUE, IF(COUNTIF(A372,"*"&amp;Afferenti!$A$1:'Afferenti'!$A$46&amp;"*"), Afferenti!$E$1:'Afferenti'!$E$46, ""))</f>
        <v>1</v>
      </c>
      <c r="Y372" s="5" t="str" cm="1">
        <f t="array" ref="Y372">_xlfn.TEXTJOIN(", ",TRUE, IF(COUNTIF(A372,"*"&amp;Afferenti!$A$1:'Afferenti'!$A$46&amp;"*"), Afferenti!$F$1:'Afferenti'!$F$46, ""))</f>
        <v>0</v>
      </c>
    </row>
    <row r="373" spans="1:25" x14ac:dyDescent="0.2">
      <c r="A373" s="2" t="s">
        <v>1893</v>
      </c>
      <c r="B373" s="2" t="s">
        <v>510</v>
      </c>
      <c r="C373" s="2" t="s">
        <v>1894</v>
      </c>
      <c r="E373" s="2" t="s">
        <v>69</v>
      </c>
      <c r="F373" s="2" t="s">
        <v>590</v>
      </c>
      <c r="G373" s="2" t="s">
        <v>1895</v>
      </c>
      <c r="H373" s="2">
        <v>1</v>
      </c>
      <c r="I373" s="2" t="s">
        <v>1897</v>
      </c>
      <c r="J373" s="2" t="s">
        <v>11</v>
      </c>
      <c r="K373" s="2">
        <v>2016</v>
      </c>
      <c r="L373" s="2" t="s">
        <v>1318</v>
      </c>
      <c r="M373" s="2">
        <v>0</v>
      </c>
      <c r="N373" s="2">
        <v>89.426000000000002</v>
      </c>
      <c r="O373" s="2" t="s">
        <v>33</v>
      </c>
      <c r="P373" s="2">
        <v>87.707999999999998</v>
      </c>
      <c r="Q373" s="2" t="s">
        <v>33</v>
      </c>
      <c r="R373" s="2">
        <v>0</v>
      </c>
      <c r="W373" s="5" t="str" cm="1">
        <f t="array" ref="W373">_xlfn.TEXTJOIN(", ",TRUE, IF(COUNTIF(G373,"*"&amp;Afferenti!$A$1:'Afferenti'!$A$46&amp;"*"), Afferenti!$A$1:'Afferenti'!$A$46, ""))</f>
        <v>DELLA VALLE</v>
      </c>
      <c r="X373" s="5" t="str" cm="1">
        <f t="array" ref="X373">_xlfn.TEXTJOIN(", ",TRUE, IF(COUNTIF(A373,"*"&amp;Afferenti!$A$1:'Afferenti'!$A$46&amp;"*"), Afferenti!$E$1:'Afferenti'!$E$46, ""))</f>
        <v>1</v>
      </c>
      <c r="Y373" s="5" t="str" cm="1">
        <f t="array" ref="Y373">_xlfn.TEXTJOIN(", ",TRUE, IF(COUNTIF(A373,"*"&amp;Afferenti!$A$1:'Afferenti'!$A$46&amp;"*"), Afferenti!$F$1:'Afferenti'!$F$46, ""))</f>
        <v>0</v>
      </c>
    </row>
    <row r="374" spans="1:25" x14ac:dyDescent="0.2">
      <c r="A374" s="2" t="s">
        <v>1893</v>
      </c>
      <c r="B374" s="2" t="s">
        <v>510</v>
      </c>
      <c r="C374" s="2" t="s">
        <v>1894</v>
      </c>
      <c r="E374" s="2" t="s">
        <v>69</v>
      </c>
      <c r="F374" s="2" t="s">
        <v>590</v>
      </c>
      <c r="G374" s="2" t="s">
        <v>1895</v>
      </c>
      <c r="H374" s="2">
        <v>1</v>
      </c>
      <c r="I374" s="2" t="s">
        <v>1898</v>
      </c>
      <c r="J374" s="2" t="s">
        <v>11</v>
      </c>
      <c r="K374" s="2">
        <v>2016</v>
      </c>
      <c r="L374" s="2" t="s">
        <v>611</v>
      </c>
      <c r="M374" s="2">
        <v>14</v>
      </c>
      <c r="N374" s="2">
        <v>32.927999999999997</v>
      </c>
      <c r="O374" s="2" t="s">
        <v>14</v>
      </c>
      <c r="P374" s="2">
        <v>0.04</v>
      </c>
      <c r="Q374" s="2" t="s">
        <v>13</v>
      </c>
      <c r="R374" s="2">
        <v>15</v>
      </c>
      <c r="S374" s="2">
        <v>40.020000000000003</v>
      </c>
      <c r="T374" s="2" t="s">
        <v>14</v>
      </c>
      <c r="U374" s="2">
        <v>12.068966</v>
      </c>
      <c r="V374" s="2" t="s">
        <v>13</v>
      </c>
      <c r="W374" s="5" t="str" cm="1">
        <f t="array" ref="W374">_xlfn.TEXTJOIN(", ",TRUE, IF(COUNTIF(G374,"*"&amp;Afferenti!$A$1:'Afferenti'!$A$46&amp;"*"), Afferenti!$A$1:'Afferenti'!$A$46, ""))</f>
        <v>DELLA VALLE</v>
      </c>
      <c r="X374" s="5" t="str" cm="1">
        <f t="array" ref="X374">_xlfn.TEXTJOIN(", ",TRUE, IF(COUNTIF(A374,"*"&amp;Afferenti!$A$1:'Afferenti'!$A$46&amp;"*"), Afferenti!$E$1:'Afferenti'!$E$46, ""))</f>
        <v>1</v>
      </c>
      <c r="Y374" s="5" t="str" cm="1">
        <f t="array" ref="Y374">_xlfn.TEXTJOIN(", ",TRUE, IF(COUNTIF(A374,"*"&amp;Afferenti!$A$1:'Afferenti'!$A$46&amp;"*"), Afferenti!$F$1:'Afferenti'!$F$46, ""))</f>
        <v>0</v>
      </c>
    </row>
    <row r="375" spans="1:25" x14ac:dyDescent="0.2">
      <c r="A375" s="2" t="s">
        <v>1893</v>
      </c>
      <c r="B375" s="2" t="s">
        <v>510</v>
      </c>
      <c r="C375" s="2" t="s">
        <v>1894</v>
      </c>
      <c r="E375" s="2" t="s">
        <v>69</v>
      </c>
      <c r="F375" s="2" t="s">
        <v>590</v>
      </c>
      <c r="G375" s="2" t="s">
        <v>1895</v>
      </c>
      <c r="H375" s="2">
        <v>1</v>
      </c>
      <c r="I375" s="2" t="s">
        <v>1899</v>
      </c>
      <c r="J375" s="2" t="s">
        <v>11</v>
      </c>
      <c r="K375" s="2">
        <v>2018</v>
      </c>
      <c r="L375" s="2" t="s">
        <v>611</v>
      </c>
      <c r="M375" s="2">
        <v>8</v>
      </c>
      <c r="N375" s="2">
        <v>49.445999999999998</v>
      </c>
      <c r="O375" s="2" t="s">
        <v>14</v>
      </c>
      <c r="P375" s="2">
        <v>6.6000000000000003E-2</v>
      </c>
      <c r="Q375" s="2" t="s">
        <v>13</v>
      </c>
      <c r="R375" s="2">
        <v>6</v>
      </c>
      <c r="S375" s="2">
        <v>64.180000000000007</v>
      </c>
      <c r="T375" s="2" t="s">
        <v>26</v>
      </c>
      <c r="U375" s="2">
        <v>22.413793999999999</v>
      </c>
      <c r="V375" s="2" t="s">
        <v>13</v>
      </c>
      <c r="W375" s="5" t="str" cm="1">
        <f t="array" ref="W375">_xlfn.TEXTJOIN(", ",TRUE, IF(COUNTIF(G375,"*"&amp;Afferenti!$A$1:'Afferenti'!$A$46&amp;"*"), Afferenti!$A$1:'Afferenti'!$A$46, ""))</f>
        <v>DELLA VALLE</v>
      </c>
      <c r="X375" s="5" t="str" cm="1">
        <f t="array" ref="X375">_xlfn.TEXTJOIN(", ",TRUE, IF(COUNTIF(A375,"*"&amp;Afferenti!$A$1:'Afferenti'!$A$46&amp;"*"), Afferenti!$E$1:'Afferenti'!$E$46, ""))</f>
        <v>1</v>
      </c>
      <c r="Y375" s="5" t="str" cm="1">
        <f t="array" ref="Y375">_xlfn.TEXTJOIN(", ",TRUE, IF(COUNTIF(A375,"*"&amp;Afferenti!$A$1:'Afferenti'!$A$46&amp;"*"), Afferenti!$F$1:'Afferenti'!$F$46, ""))</f>
        <v>0</v>
      </c>
    </row>
    <row r="376" spans="1:25" x14ac:dyDescent="0.2">
      <c r="A376" s="2" t="s">
        <v>1893</v>
      </c>
      <c r="B376" s="2" t="s">
        <v>510</v>
      </c>
      <c r="C376" s="2" t="s">
        <v>1894</v>
      </c>
      <c r="E376" s="2" t="s">
        <v>69</v>
      </c>
      <c r="F376" s="2" t="s">
        <v>590</v>
      </c>
      <c r="G376" s="2" t="s">
        <v>1895</v>
      </c>
      <c r="H376" s="2">
        <v>1</v>
      </c>
      <c r="I376" s="2" t="s">
        <v>1900</v>
      </c>
      <c r="J376" s="2" t="s">
        <v>11</v>
      </c>
      <c r="K376" s="2">
        <v>2017</v>
      </c>
      <c r="L376" s="2" t="s">
        <v>611</v>
      </c>
      <c r="M376" s="2">
        <v>4</v>
      </c>
      <c r="N376" s="2">
        <v>10.526</v>
      </c>
      <c r="O376" s="2" t="s">
        <v>13</v>
      </c>
      <c r="P376" s="2">
        <v>7.5999999999999998E-2</v>
      </c>
      <c r="Q376" s="2" t="s">
        <v>13</v>
      </c>
      <c r="R376" s="2">
        <v>5</v>
      </c>
      <c r="U376" s="2">
        <v>15.517241500000001</v>
      </c>
      <c r="V376" s="2" t="s">
        <v>13</v>
      </c>
      <c r="W376" s="5" t="str" cm="1">
        <f t="array" ref="W376">_xlfn.TEXTJOIN(", ",TRUE, IF(COUNTIF(G376,"*"&amp;Afferenti!$A$1:'Afferenti'!$A$46&amp;"*"), Afferenti!$A$1:'Afferenti'!$A$46, ""))</f>
        <v>DELLA VALLE</v>
      </c>
      <c r="X376" s="5" t="str" cm="1">
        <f t="array" ref="X376">_xlfn.TEXTJOIN(", ",TRUE, IF(COUNTIF(A376,"*"&amp;Afferenti!$A$1:'Afferenti'!$A$46&amp;"*"), Afferenti!$E$1:'Afferenti'!$E$46, ""))</f>
        <v>1</v>
      </c>
      <c r="Y376" s="5" t="str" cm="1">
        <f t="array" ref="Y376">_xlfn.TEXTJOIN(", ",TRUE, IF(COUNTIF(A376,"*"&amp;Afferenti!$A$1:'Afferenti'!$A$46&amp;"*"), Afferenti!$F$1:'Afferenti'!$F$46, ""))</f>
        <v>0</v>
      </c>
    </row>
    <row r="377" spans="1:25" x14ac:dyDescent="0.2">
      <c r="A377" s="2" t="s">
        <v>1893</v>
      </c>
      <c r="B377" s="2" t="s">
        <v>510</v>
      </c>
      <c r="C377" s="2" t="s">
        <v>1894</v>
      </c>
      <c r="E377" s="2" t="s">
        <v>69</v>
      </c>
      <c r="F377" s="2" t="s">
        <v>590</v>
      </c>
      <c r="G377" s="2" t="s">
        <v>1901</v>
      </c>
      <c r="H377" s="2">
        <v>2</v>
      </c>
      <c r="I377" s="2" t="s">
        <v>1902</v>
      </c>
      <c r="J377" s="2" t="s">
        <v>11</v>
      </c>
      <c r="K377" s="2">
        <v>2016</v>
      </c>
      <c r="L377" s="2" t="s">
        <v>611</v>
      </c>
      <c r="M377" s="2">
        <v>152</v>
      </c>
      <c r="N377" s="2">
        <v>0.68600000000000005</v>
      </c>
      <c r="O377" s="2" t="s">
        <v>13</v>
      </c>
      <c r="P377" s="2">
        <v>0.04</v>
      </c>
      <c r="Q377" s="2" t="s">
        <v>13</v>
      </c>
      <c r="R377" s="2">
        <v>139</v>
      </c>
      <c r="S377" s="2">
        <v>1.17</v>
      </c>
      <c r="T377" s="2" t="s">
        <v>13</v>
      </c>
      <c r="U377" s="2">
        <v>12.068966</v>
      </c>
      <c r="V377" s="2" t="s">
        <v>13</v>
      </c>
      <c r="W377" s="5" t="str" cm="1">
        <f t="array" ref="W377">_xlfn.TEXTJOIN(", ",TRUE, IF(COUNTIF(G377,"*"&amp;Afferenti!$A$1:'Afferenti'!$A$46&amp;"*"), Afferenti!$A$1:'Afferenti'!$A$46, ""))</f>
        <v>DELLA VALLE</v>
      </c>
      <c r="X377" s="5" t="str" cm="1">
        <f t="array" ref="X377">_xlfn.TEXTJOIN(", ",TRUE, IF(COUNTIF(A377,"*"&amp;Afferenti!$A$1:'Afferenti'!$A$46&amp;"*"), Afferenti!$E$1:'Afferenti'!$E$46, ""))</f>
        <v>1</v>
      </c>
      <c r="Y377" s="5" t="str" cm="1">
        <f t="array" ref="Y377">_xlfn.TEXTJOIN(", ",TRUE, IF(COUNTIF(A377,"*"&amp;Afferenti!$A$1:'Afferenti'!$A$46&amp;"*"), Afferenti!$F$1:'Afferenti'!$F$46, ""))</f>
        <v>0</v>
      </c>
    </row>
    <row r="378" spans="1:25" x14ac:dyDescent="0.2">
      <c r="A378" s="2" t="s">
        <v>613</v>
      </c>
      <c r="B378" s="2" t="s">
        <v>614</v>
      </c>
      <c r="C378" s="2" t="s">
        <v>615</v>
      </c>
      <c r="E378" s="2" t="s">
        <v>280</v>
      </c>
      <c r="F378" s="2" t="s">
        <v>616</v>
      </c>
      <c r="G378" s="2" t="s">
        <v>617</v>
      </c>
      <c r="H378" s="2">
        <v>1</v>
      </c>
      <c r="I378" s="2" t="s">
        <v>618</v>
      </c>
      <c r="J378" s="2" t="s">
        <v>11</v>
      </c>
      <c r="K378" s="2">
        <v>2016</v>
      </c>
      <c r="L378" s="2" t="s">
        <v>207</v>
      </c>
      <c r="M378" s="2">
        <v>38</v>
      </c>
      <c r="N378" s="2">
        <v>9.7810000000000006</v>
      </c>
      <c r="O378" s="2" t="s">
        <v>13</v>
      </c>
      <c r="P378" s="2">
        <v>46.341000000000001</v>
      </c>
      <c r="Q378" s="2" t="s">
        <v>14</v>
      </c>
      <c r="R378" s="2">
        <v>33</v>
      </c>
      <c r="S378" s="2">
        <v>8.8000000000000007</v>
      </c>
      <c r="T378" s="2" t="s">
        <v>13</v>
      </c>
      <c r="U378" s="2">
        <v>57.5</v>
      </c>
      <c r="V378" s="2" t="s">
        <v>26</v>
      </c>
      <c r="W378" s="5" t="str" cm="1">
        <f t="array" ref="W378">_xlfn.TEXTJOIN(", ",TRUE, IF(COUNTIF(G378,"*"&amp;Afferenti!$A$1:'Afferenti'!$A$46&amp;"*"), Afferenti!$A$1:'Afferenti'!$A$46, ""))</f>
        <v>DELOGU</v>
      </c>
      <c r="X378" s="5" t="str" cm="1">
        <f t="array" ref="X378">_xlfn.TEXTJOIN(", ",TRUE, IF(COUNTIF(A378,"*"&amp;Afferenti!$A$1:'Afferenti'!$A$46&amp;"*"), Afferenti!$E$1:'Afferenti'!$E$46, ""))</f>
        <v>1</v>
      </c>
      <c r="Y378" s="5" t="str" cm="1">
        <f t="array" ref="Y378">_xlfn.TEXTJOIN(", ",TRUE, IF(COUNTIF(A378,"*"&amp;Afferenti!$A$1:'Afferenti'!$A$46&amp;"*"), Afferenti!$F$1:'Afferenti'!$F$46, ""))</f>
        <v>1</v>
      </c>
    </row>
    <row r="379" spans="1:25" x14ac:dyDescent="0.2">
      <c r="A379" s="2" t="s">
        <v>613</v>
      </c>
      <c r="B379" s="2" t="s">
        <v>614</v>
      </c>
      <c r="C379" s="2" t="s">
        <v>615</v>
      </c>
      <c r="E379" s="2" t="s">
        <v>280</v>
      </c>
      <c r="F379" s="2" t="s">
        <v>616</v>
      </c>
      <c r="G379" s="2" t="s">
        <v>617</v>
      </c>
      <c r="H379" s="2">
        <v>1</v>
      </c>
      <c r="I379" s="2" t="s">
        <v>619</v>
      </c>
      <c r="J379" s="2" t="s">
        <v>109</v>
      </c>
      <c r="K379" s="2">
        <v>2018</v>
      </c>
      <c r="M379" s="2">
        <v>3</v>
      </c>
      <c r="N379" s="2">
        <v>17.324000000000002</v>
      </c>
      <c r="O379" s="2" t="s">
        <v>13</v>
      </c>
      <c r="P379" s="2">
        <v>74.971000000000004</v>
      </c>
      <c r="Q379" s="2" t="s">
        <v>26</v>
      </c>
      <c r="R379" s="2">
        <v>1</v>
      </c>
      <c r="S379" s="2">
        <v>42.06</v>
      </c>
      <c r="T379" s="2" t="s">
        <v>14</v>
      </c>
      <c r="W379" s="5" t="str" cm="1">
        <f t="array" ref="W379">_xlfn.TEXTJOIN(", ",TRUE, IF(COUNTIF(G379,"*"&amp;Afferenti!$A$1:'Afferenti'!$A$46&amp;"*"), Afferenti!$A$1:'Afferenti'!$A$46, ""))</f>
        <v>DELOGU</v>
      </c>
      <c r="X379" s="5" t="str" cm="1">
        <f t="array" ref="X379">_xlfn.TEXTJOIN(", ",TRUE, IF(COUNTIF(A379,"*"&amp;Afferenti!$A$1:'Afferenti'!$A$46&amp;"*"), Afferenti!$E$1:'Afferenti'!$E$46, ""))</f>
        <v>1</v>
      </c>
      <c r="Y379" s="5" t="str" cm="1">
        <f t="array" ref="Y379">_xlfn.TEXTJOIN(", ",TRUE, IF(COUNTIF(A379,"*"&amp;Afferenti!$A$1:'Afferenti'!$A$46&amp;"*"), Afferenti!$F$1:'Afferenti'!$F$46, ""))</f>
        <v>1</v>
      </c>
    </row>
    <row r="380" spans="1:25" x14ac:dyDescent="0.2">
      <c r="A380" s="2" t="s">
        <v>613</v>
      </c>
      <c r="B380" s="2" t="s">
        <v>614</v>
      </c>
      <c r="C380" s="2" t="s">
        <v>615</v>
      </c>
      <c r="E380" s="2" t="s">
        <v>280</v>
      </c>
      <c r="F380" s="2" t="s">
        <v>616</v>
      </c>
      <c r="G380" s="2" t="s">
        <v>617</v>
      </c>
      <c r="H380" s="2">
        <v>1</v>
      </c>
      <c r="I380" s="2" t="s">
        <v>620</v>
      </c>
      <c r="J380" s="2" t="s">
        <v>11</v>
      </c>
      <c r="K380" s="2">
        <v>2015</v>
      </c>
      <c r="L380" s="2" t="s">
        <v>230</v>
      </c>
      <c r="M380" s="2">
        <v>29</v>
      </c>
      <c r="N380" s="2">
        <v>1.93</v>
      </c>
      <c r="O380" s="2" t="s">
        <v>13</v>
      </c>
      <c r="P380" s="2">
        <v>34.636000000000003</v>
      </c>
      <c r="Q380" s="2" t="s">
        <v>14</v>
      </c>
      <c r="R380" s="2">
        <v>29</v>
      </c>
      <c r="W380" s="5" t="str" cm="1">
        <f t="array" ref="W380">_xlfn.TEXTJOIN(", ",TRUE, IF(COUNTIF(G380,"*"&amp;Afferenti!$A$1:'Afferenti'!$A$46&amp;"*"), Afferenti!$A$1:'Afferenti'!$A$46, ""))</f>
        <v>DELOGU</v>
      </c>
      <c r="X380" s="5" t="str" cm="1">
        <f t="array" ref="X380">_xlfn.TEXTJOIN(", ",TRUE, IF(COUNTIF(A380,"*"&amp;Afferenti!$A$1:'Afferenti'!$A$46&amp;"*"), Afferenti!$E$1:'Afferenti'!$E$46, ""))</f>
        <v>1</v>
      </c>
      <c r="Y380" s="5" t="str" cm="1">
        <f t="array" ref="Y380">_xlfn.TEXTJOIN(", ",TRUE, IF(COUNTIF(A380,"*"&amp;Afferenti!$A$1:'Afferenti'!$A$46&amp;"*"), Afferenti!$F$1:'Afferenti'!$F$46, ""))</f>
        <v>1</v>
      </c>
    </row>
    <row r="381" spans="1:25" x14ac:dyDescent="0.2">
      <c r="A381" s="2" t="s">
        <v>613</v>
      </c>
      <c r="B381" s="2" t="s">
        <v>614</v>
      </c>
      <c r="C381" s="2" t="s">
        <v>615</v>
      </c>
      <c r="E381" s="2" t="s">
        <v>280</v>
      </c>
      <c r="F381" s="2" t="s">
        <v>616</v>
      </c>
      <c r="G381" s="2" t="s">
        <v>617</v>
      </c>
      <c r="H381" s="2">
        <v>1</v>
      </c>
      <c r="I381" s="2" t="s">
        <v>621</v>
      </c>
      <c r="J381" s="2" t="s">
        <v>11</v>
      </c>
      <c r="K381" s="2">
        <v>2016</v>
      </c>
      <c r="L381" s="2" t="s">
        <v>230</v>
      </c>
      <c r="M381" s="2">
        <v>38</v>
      </c>
      <c r="N381" s="2">
        <v>15.663</v>
      </c>
      <c r="O381" s="2" t="s">
        <v>13</v>
      </c>
      <c r="P381" s="2">
        <v>45.822000000000003</v>
      </c>
      <c r="Q381" s="2" t="s">
        <v>14</v>
      </c>
      <c r="R381" s="2">
        <v>38</v>
      </c>
      <c r="W381" s="5" t="str" cm="1">
        <f t="array" ref="W381">_xlfn.TEXTJOIN(", ",TRUE, IF(COUNTIF(G381,"*"&amp;Afferenti!$A$1:'Afferenti'!$A$46&amp;"*"), Afferenti!$A$1:'Afferenti'!$A$46, ""))</f>
        <v>DELOGU</v>
      </c>
      <c r="X381" s="5" t="str" cm="1">
        <f t="array" ref="X381">_xlfn.TEXTJOIN(", ",TRUE, IF(COUNTIF(A381,"*"&amp;Afferenti!$A$1:'Afferenti'!$A$46&amp;"*"), Afferenti!$E$1:'Afferenti'!$E$46, ""))</f>
        <v>1</v>
      </c>
      <c r="Y381" s="5" t="str" cm="1">
        <f t="array" ref="Y381">_xlfn.TEXTJOIN(", ",TRUE, IF(COUNTIF(A381,"*"&amp;Afferenti!$A$1:'Afferenti'!$A$46&amp;"*"), Afferenti!$F$1:'Afferenti'!$F$46, ""))</f>
        <v>1</v>
      </c>
    </row>
    <row r="382" spans="1:25" x14ac:dyDescent="0.2">
      <c r="A382" s="2" t="s">
        <v>613</v>
      </c>
      <c r="B382" s="2" t="s">
        <v>614</v>
      </c>
      <c r="C382" s="2" t="s">
        <v>615</v>
      </c>
      <c r="E382" s="2" t="s">
        <v>280</v>
      </c>
      <c r="F382" s="2" t="s">
        <v>616</v>
      </c>
      <c r="G382" s="2" t="s">
        <v>617</v>
      </c>
      <c r="H382" s="2">
        <v>1</v>
      </c>
      <c r="I382" s="2" t="s">
        <v>622</v>
      </c>
      <c r="J382" s="2" t="s">
        <v>11</v>
      </c>
      <c r="K382" s="2">
        <v>2017</v>
      </c>
      <c r="L382" s="2" t="s">
        <v>230</v>
      </c>
      <c r="M382" s="2">
        <v>28</v>
      </c>
      <c r="N382" s="2">
        <v>1.4610000000000001</v>
      </c>
      <c r="O382" s="2" t="s">
        <v>13</v>
      </c>
      <c r="P382" s="2">
        <v>58.868000000000002</v>
      </c>
      <c r="Q382" s="2" t="s">
        <v>26</v>
      </c>
      <c r="R382" s="2">
        <v>28</v>
      </c>
      <c r="S382" s="2">
        <v>19.53</v>
      </c>
      <c r="T382" s="2" t="s">
        <v>13</v>
      </c>
      <c r="U382" s="2">
        <v>71.311480000000003</v>
      </c>
      <c r="V382" s="2" t="s">
        <v>26</v>
      </c>
      <c r="W382" s="5" t="str" cm="1">
        <f t="array" ref="W382">_xlfn.TEXTJOIN(", ",TRUE, IF(COUNTIF(G382,"*"&amp;Afferenti!$A$1:'Afferenti'!$A$46&amp;"*"), Afferenti!$A$1:'Afferenti'!$A$46, ""))</f>
        <v>DELOGU</v>
      </c>
      <c r="X382" s="5" t="str" cm="1">
        <f t="array" ref="X382">_xlfn.TEXTJOIN(", ",TRUE, IF(COUNTIF(A382,"*"&amp;Afferenti!$A$1:'Afferenti'!$A$46&amp;"*"), Afferenti!$E$1:'Afferenti'!$E$46, ""))</f>
        <v>1</v>
      </c>
      <c r="Y382" s="5" t="str" cm="1">
        <f t="array" ref="Y382">_xlfn.TEXTJOIN(", ",TRUE, IF(COUNTIF(A382,"*"&amp;Afferenti!$A$1:'Afferenti'!$A$46&amp;"*"), Afferenti!$F$1:'Afferenti'!$F$46, ""))</f>
        <v>1</v>
      </c>
    </row>
    <row r="383" spans="1:25" x14ac:dyDescent="0.2">
      <c r="A383" s="2" t="s">
        <v>613</v>
      </c>
      <c r="B383" s="2" t="s">
        <v>614</v>
      </c>
      <c r="C383" s="2" t="s">
        <v>615</v>
      </c>
      <c r="E383" s="2" t="s">
        <v>280</v>
      </c>
      <c r="F383" s="2" t="s">
        <v>616</v>
      </c>
      <c r="G383" s="2" t="s">
        <v>617</v>
      </c>
      <c r="H383" s="2">
        <v>1</v>
      </c>
      <c r="I383" s="2" t="s">
        <v>623</v>
      </c>
      <c r="J383" s="2" t="s">
        <v>11</v>
      </c>
      <c r="K383" s="2">
        <v>2018</v>
      </c>
      <c r="L383" s="2" t="s">
        <v>624</v>
      </c>
      <c r="M383" s="2">
        <v>6</v>
      </c>
      <c r="N383" s="2">
        <v>45.459000000000003</v>
      </c>
      <c r="O383" s="2" t="s">
        <v>14</v>
      </c>
      <c r="P383" s="2">
        <v>25.792000000000002</v>
      </c>
      <c r="Q383" s="2" t="s">
        <v>14</v>
      </c>
      <c r="R383" s="2">
        <v>7</v>
      </c>
      <c r="S383" s="2">
        <v>46.38</v>
      </c>
      <c r="T383" s="2" t="s">
        <v>14</v>
      </c>
      <c r="U383" s="2">
        <v>41.477271999999999</v>
      </c>
      <c r="V383" s="2" t="s">
        <v>14</v>
      </c>
      <c r="W383" s="5" t="str" cm="1">
        <f t="array" ref="W383">_xlfn.TEXTJOIN(", ",TRUE, IF(COUNTIF(G383,"*"&amp;Afferenti!$A$1:'Afferenti'!$A$46&amp;"*"), Afferenti!$A$1:'Afferenti'!$A$46, ""))</f>
        <v>DELOGU</v>
      </c>
      <c r="X383" s="5" t="str" cm="1">
        <f t="array" ref="X383">_xlfn.TEXTJOIN(", ",TRUE, IF(COUNTIF(A383,"*"&amp;Afferenti!$A$1:'Afferenti'!$A$46&amp;"*"), Afferenti!$E$1:'Afferenti'!$E$46, ""))</f>
        <v>1</v>
      </c>
      <c r="Y383" s="5" t="str" cm="1">
        <f t="array" ref="Y383">_xlfn.TEXTJOIN(", ",TRUE, IF(COUNTIF(A383,"*"&amp;Afferenti!$A$1:'Afferenti'!$A$46&amp;"*"), Afferenti!$F$1:'Afferenti'!$F$46, ""))</f>
        <v>1</v>
      </c>
    </row>
    <row r="384" spans="1:25" x14ac:dyDescent="0.2">
      <c r="A384" s="2" t="s">
        <v>613</v>
      </c>
      <c r="B384" s="2" t="s">
        <v>614</v>
      </c>
      <c r="C384" s="2" t="s">
        <v>615</v>
      </c>
      <c r="E384" s="2" t="s">
        <v>280</v>
      </c>
      <c r="F384" s="2" t="s">
        <v>616</v>
      </c>
      <c r="G384" s="2" t="s">
        <v>617</v>
      </c>
      <c r="H384" s="2">
        <v>1</v>
      </c>
      <c r="I384" s="2" t="s">
        <v>625</v>
      </c>
      <c r="J384" s="2" t="s">
        <v>11</v>
      </c>
      <c r="K384" s="2">
        <v>2015</v>
      </c>
      <c r="L384" s="2" t="s">
        <v>230</v>
      </c>
      <c r="M384" s="2">
        <v>65</v>
      </c>
      <c r="N384" s="2">
        <v>0.32800000000000001</v>
      </c>
      <c r="O384" s="2" t="s">
        <v>13</v>
      </c>
      <c r="P384" s="2">
        <v>34.636000000000003</v>
      </c>
      <c r="Q384" s="2" t="s">
        <v>14</v>
      </c>
      <c r="R384" s="2">
        <v>61</v>
      </c>
      <c r="W384" s="5" t="str" cm="1">
        <f t="array" ref="W384">_xlfn.TEXTJOIN(", ",TRUE, IF(COUNTIF(G384,"*"&amp;Afferenti!$A$1:'Afferenti'!$A$46&amp;"*"), Afferenti!$A$1:'Afferenti'!$A$46, ""))</f>
        <v>DELOGU</v>
      </c>
      <c r="X384" s="5" t="str" cm="1">
        <f t="array" ref="X384">_xlfn.TEXTJOIN(", ",TRUE, IF(COUNTIF(A384,"*"&amp;Afferenti!$A$1:'Afferenti'!$A$46&amp;"*"), Afferenti!$E$1:'Afferenti'!$E$46, ""))</f>
        <v>1</v>
      </c>
      <c r="Y384" s="5" t="str" cm="1">
        <f t="array" ref="Y384">_xlfn.TEXTJOIN(", ",TRUE, IF(COUNTIF(A384,"*"&amp;Afferenti!$A$1:'Afferenti'!$A$46&amp;"*"), Afferenti!$F$1:'Afferenti'!$F$46, ""))</f>
        <v>1</v>
      </c>
    </row>
    <row r="385" spans="1:25" x14ac:dyDescent="0.2">
      <c r="A385" s="2" t="s">
        <v>613</v>
      </c>
      <c r="B385" s="2" t="s">
        <v>614</v>
      </c>
      <c r="C385" s="2" t="s">
        <v>615</v>
      </c>
      <c r="E385" s="2" t="s">
        <v>280</v>
      </c>
      <c r="F385" s="2" t="s">
        <v>616</v>
      </c>
      <c r="G385" s="2" t="s">
        <v>617</v>
      </c>
      <c r="H385" s="2">
        <v>1</v>
      </c>
      <c r="I385" s="2" t="s">
        <v>626</v>
      </c>
      <c r="J385" s="2" t="s">
        <v>11</v>
      </c>
      <c r="K385" s="2">
        <v>2017</v>
      </c>
      <c r="L385" s="2" t="s">
        <v>627</v>
      </c>
      <c r="M385" s="2">
        <v>4</v>
      </c>
      <c r="N385" s="2">
        <v>8.1050000000000004</v>
      </c>
      <c r="O385" s="2" t="s">
        <v>13</v>
      </c>
      <c r="R385" s="2">
        <v>5</v>
      </c>
      <c r="W385" s="5" t="str" cm="1">
        <f t="array" ref="W385">_xlfn.TEXTJOIN(", ",TRUE, IF(COUNTIF(G385,"*"&amp;Afferenti!$A$1:'Afferenti'!$A$46&amp;"*"), Afferenti!$A$1:'Afferenti'!$A$46, ""))</f>
        <v>DELOGU</v>
      </c>
      <c r="X385" s="5" t="str" cm="1">
        <f t="array" ref="X385">_xlfn.TEXTJOIN(", ",TRUE, IF(COUNTIF(A385,"*"&amp;Afferenti!$A$1:'Afferenti'!$A$46&amp;"*"), Afferenti!$E$1:'Afferenti'!$E$46, ""))</f>
        <v>1</v>
      </c>
      <c r="Y385" s="5" t="str" cm="1">
        <f t="array" ref="Y385">_xlfn.TEXTJOIN(", ",TRUE, IF(COUNTIF(A385,"*"&amp;Afferenti!$A$1:'Afferenti'!$A$46&amp;"*"), Afferenti!$F$1:'Afferenti'!$F$46, ""))</f>
        <v>1</v>
      </c>
    </row>
    <row r="386" spans="1:25" x14ac:dyDescent="0.2">
      <c r="A386" s="2" t="s">
        <v>613</v>
      </c>
      <c r="B386" s="2" t="s">
        <v>614</v>
      </c>
      <c r="C386" s="2" t="s">
        <v>615</v>
      </c>
      <c r="E386" s="2" t="s">
        <v>280</v>
      </c>
      <c r="F386" s="2" t="s">
        <v>616</v>
      </c>
      <c r="G386" s="2" t="s">
        <v>617</v>
      </c>
      <c r="H386" s="2">
        <v>1</v>
      </c>
      <c r="I386" s="2" t="s">
        <v>628</v>
      </c>
      <c r="J386" s="2" t="s">
        <v>109</v>
      </c>
      <c r="K386" s="2">
        <v>2017</v>
      </c>
      <c r="M386" s="2">
        <v>1</v>
      </c>
      <c r="N386" s="2">
        <v>22.78</v>
      </c>
      <c r="O386" s="2" t="s">
        <v>13</v>
      </c>
      <c r="R386" s="2">
        <v>2</v>
      </c>
      <c r="W386" s="5" t="str" cm="1">
        <f t="array" ref="W386">_xlfn.TEXTJOIN(", ",TRUE, IF(COUNTIF(G386,"*"&amp;Afferenti!$A$1:'Afferenti'!$A$46&amp;"*"), Afferenti!$A$1:'Afferenti'!$A$46, ""))</f>
        <v>DELOGU</v>
      </c>
      <c r="X386" s="5" t="str" cm="1">
        <f t="array" ref="X386">_xlfn.TEXTJOIN(", ",TRUE, IF(COUNTIF(A386,"*"&amp;Afferenti!$A$1:'Afferenti'!$A$46&amp;"*"), Afferenti!$E$1:'Afferenti'!$E$46, ""))</f>
        <v>1</v>
      </c>
      <c r="Y386" s="5" t="str" cm="1">
        <f t="array" ref="Y386">_xlfn.TEXTJOIN(", ",TRUE, IF(COUNTIF(A386,"*"&amp;Afferenti!$A$1:'Afferenti'!$A$46&amp;"*"), Afferenti!$F$1:'Afferenti'!$F$46, ""))</f>
        <v>1</v>
      </c>
    </row>
    <row r="387" spans="1:25" x14ac:dyDescent="0.2">
      <c r="A387" s="2" t="s">
        <v>613</v>
      </c>
      <c r="B387" s="2" t="s">
        <v>614</v>
      </c>
      <c r="C387" s="2" t="s">
        <v>615</v>
      </c>
      <c r="E387" s="2" t="s">
        <v>280</v>
      </c>
      <c r="F387" s="2" t="s">
        <v>616</v>
      </c>
      <c r="G387" s="2" t="s">
        <v>617</v>
      </c>
      <c r="H387" s="2">
        <v>1</v>
      </c>
      <c r="I387" s="2" t="s">
        <v>629</v>
      </c>
      <c r="J387" s="2" t="s">
        <v>72</v>
      </c>
      <c r="K387" s="2">
        <v>2018</v>
      </c>
      <c r="L387" s="2" t="s">
        <v>630</v>
      </c>
      <c r="W387" s="5" t="str" cm="1">
        <f t="array" ref="W387">_xlfn.TEXTJOIN(", ",TRUE, IF(COUNTIF(G387,"*"&amp;Afferenti!$A$1:'Afferenti'!$A$46&amp;"*"), Afferenti!$A$1:'Afferenti'!$A$46, ""))</f>
        <v>DELOGU</v>
      </c>
      <c r="X387" s="5" t="str" cm="1">
        <f t="array" ref="X387">_xlfn.TEXTJOIN(", ",TRUE, IF(COUNTIF(A387,"*"&amp;Afferenti!$A$1:'Afferenti'!$A$46&amp;"*"), Afferenti!$E$1:'Afferenti'!$E$46, ""))</f>
        <v>1</v>
      </c>
      <c r="Y387" s="5" t="str" cm="1">
        <f t="array" ref="Y387">_xlfn.TEXTJOIN(", ",TRUE, IF(COUNTIF(A387,"*"&amp;Afferenti!$A$1:'Afferenti'!$A$46&amp;"*"), Afferenti!$F$1:'Afferenti'!$F$46, ""))</f>
        <v>1</v>
      </c>
    </row>
    <row r="388" spans="1:25" x14ac:dyDescent="0.2">
      <c r="A388" s="2" t="s">
        <v>613</v>
      </c>
      <c r="B388" s="2" t="s">
        <v>614</v>
      </c>
      <c r="C388" s="2" t="s">
        <v>615</v>
      </c>
      <c r="E388" s="2" t="s">
        <v>280</v>
      </c>
      <c r="F388" s="2" t="s">
        <v>616</v>
      </c>
      <c r="G388" s="2" t="s">
        <v>617</v>
      </c>
      <c r="H388" s="2">
        <v>1</v>
      </c>
      <c r="I388" s="2" t="s">
        <v>631</v>
      </c>
      <c r="J388" s="2" t="s">
        <v>11</v>
      </c>
      <c r="K388" s="2">
        <v>2019</v>
      </c>
      <c r="L388" s="2" t="s">
        <v>41</v>
      </c>
      <c r="M388" s="2">
        <v>18</v>
      </c>
      <c r="N388" s="2">
        <v>32.771999999999998</v>
      </c>
      <c r="O388" s="2" t="s">
        <v>14</v>
      </c>
      <c r="P388" s="2">
        <v>17.471</v>
      </c>
      <c r="Q388" s="2" t="s">
        <v>13</v>
      </c>
      <c r="R388" s="2">
        <v>19</v>
      </c>
      <c r="S388" s="2">
        <v>19.84</v>
      </c>
      <c r="T388" s="2" t="s">
        <v>13</v>
      </c>
      <c r="U388" s="2">
        <v>23.239000000000001</v>
      </c>
      <c r="V388" s="2" t="s">
        <v>13</v>
      </c>
      <c r="W388" s="5" t="str" cm="1">
        <f t="array" ref="W388">_xlfn.TEXTJOIN(", ",TRUE, IF(COUNTIF(G388,"*"&amp;Afferenti!$A$1:'Afferenti'!$A$46&amp;"*"), Afferenti!$A$1:'Afferenti'!$A$46, ""))</f>
        <v>DELOGU</v>
      </c>
      <c r="X388" s="5" t="str" cm="1">
        <f t="array" ref="X388">_xlfn.TEXTJOIN(", ",TRUE, IF(COUNTIF(A388,"*"&amp;Afferenti!$A$1:'Afferenti'!$A$46&amp;"*"), Afferenti!$E$1:'Afferenti'!$E$46, ""))</f>
        <v>1</v>
      </c>
      <c r="Y388" s="5" t="str" cm="1">
        <f t="array" ref="Y388">_xlfn.TEXTJOIN(", ",TRUE, IF(COUNTIF(A388,"*"&amp;Afferenti!$A$1:'Afferenti'!$A$46&amp;"*"), Afferenti!$F$1:'Afferenti'!$F$46, ""))</f>
        <v>1</v>
      </c>
    </row>
    <row r="389" spans="1:25" x14ac:dyDescent="0.2">
      <c r="A389" s="2" t="s">
        <v>613</v>
      </c>
      <c r="B389" s="2" t="s">
        <v>614</v>
      </c>
      <c r="C389" s="2" t="s">
        <v>615</v>
      </c>
      <c r="E389" s="2" t="s">
        <v>280</v>
      </c>
      <c r="F389" s="2" t="s">
        <v>616</v>
      </c>
      <c r="G389" s="2" t="s">
        <v>617</v>
      </c>
      <c r="H389" s="2">
        <v>1</v>
      </c>
      <c r="I389" s="2" t="s">
        <v>632</v>
      </c>
      <c r="J389" s="2" t="s">
        <v>11</v>
      </c>
      <c r="K389" s="2">
        <v>2019</v>
      </c>
      <c r="L389" s="2" t="s">
        <v>633</v>
      </c>
      <c r="M389" s="2">
        <v>20</v>
      </c>
      <c r="N389" s="2">
        <v>16.262</v>
      </c>
      <c r="O389" s="2" t="s">
        <v>13</v>
      </c>
      <c r="P389" s="2">
        <v>49.48</v>
      </c>
      <c r="Q389" s="2" t="s">
        <v>14</v>
      </c>
      <c r="R389" s="2">
        <v>16</v>
      </c>
      <c r="S389" s="2">
        <v>22.38</v>
      </c>
      <c r="T389" s="2" t="s">
        <v>13</v>
      </c>
      <c r="W389" s="5" t="str" cm="1">
        <f t="array" ref="W389">_xlfn.TEXTJOIN(", ",TRUE, IF(COUNTIF(G389,"*"&amp;Afferenti!$A$1:'Afferenti'!$A$46&amp;"*"), Afferenti!$A$1:'Afferenti'!$A$46, ""))</f>
        <v>DELOGU</v>
      </c>
      <c r="X389" s="5" t="str" cm="1">
        <f t="array" ref="X389">_xlfn.TEXTJOIN(", ",TRUE, IF(COUNTIF(A389,"*"&amp;Afferenti!$A$1:'Afferenti'!$A$46&amp;"*"), Afferenti!$E$1:'Afferenti'!$E$46, ""))</f>
        <v>1</v>
      </c>
      <c r="Y389" s="5" t="str" cm="1">
        <f t="array" ref="Y389">_xlfn.TEXTJOIN(", ",TRUE, IF(COUNTIF(A389,"*"&amp;Afferenti!$A$1:'Afferenti'!$A$46&amp;"*"), Afferenti!$F$1:'Afferenti'!$F$46, ""))</f>
        <v>1</v>
      </c>
    </row>
    <row r="390" spans="1:25" x14ac:dyDescent="0.2">
      <c r="A390" s="2" t="s">
        <v>613</v>
      </c>
      <c r="B390" s="2" t="s">
        <v>614</v>
      </c>
      <c r="C390" s="2" t="s">
        <v>615</v>
      </c>
      <c r="E390" s="2" t="s">
        <v>280</v>
      </c>
      <c r="F390" s="2" t="s">
        <v>616</v>
      </c>
      <c r="G390" s="2" t="s">
        <v>634</v>
      </c>
      <c r="H390" s="2">
        <v>2</v>
      </c>
      <c r="I390" s="2" t="s">
        <v>635</v>
      </c>
      <c r="J390" s="2" t="s">
        <v>11</v>
      </c>
      <c r="K390" s="2">
        <v>2015</v>
      </c>
      <c r="L390" s="2" t="s">
        <v>636</v>
      </c>
      <c r="M390" s="2">
        <v>46</v>
      </c>
      <c r="N390" s="2">
        <v>8.6259999999999994</v>
      </c>
      <c r="O390" s="2" t="s">
        <v>13</v>
      </c>
      <c r="P390" s="2">
        <v>3.5640000000000001</v>
      </c>
      <c r="Q390" s="2" t="s">
        <v>13</v>
      </c>
      <c r="R390" s="2">
        <v>46</v>
      </c>
      <c r="S390" s="2">
        <v>8.14</v>
      </c>
      <c r="T390" s="2" t="s">
        <v>13</v>
      </c>
      <c r="U390" s="2">
        <v>15</v>
      </c>
      <c r="V390" s="2" t="s">
        <v>13</v>
      </c>
      <c r="W390" s="5" t="str" cm="1">
        <f t="array" ref="W390">_xlfn.TEXTJOIN(", ",TRUE, IF(COUNTIF(G390,"*"&amp;Afferenti!$A$1:'Afferenti'!$A$46&amp;"*"), Afferenti!$A$1:'Afferenti'!$A$46, ""))</f>
        <v>DELOGU</v>
      </c>
      <c r="X390" s="5" t="str" cm="1">
        <f t="array" ref="X390">_xlfn.TEXTJOIN(", ",TRUE, IF(COUNTIF(A390,"*"&amp;Afferenti!$A$1:'Afferenti'!$A$46&amp;"*"), Afferenti!$E$1:'Afferenti'!$E$46, ""))</f>
        <v>1</v>
      </c>
      <c r="Y390" s="5" t="str" cm="1">
        <f t="array" ref="Y390">_xlfn.TEXTJOIN(", ",TRUE, IF(COUNTIF(A390,"*"&amp;Afferenti!$A$1:'Afferenti'!$A$46&amp;"*"), Afferenti!$F$1:'Afferenti'!$F$46, ""))</f>
        <v>1</v>
      </c>
    </row>
    <row r="391" spans="1:25" x14ac:dyDescent="0.2">
      <c r="A391" s="2" t="s">
        <v>613</v>
      </c>
      <c r="B391" s="2" t="s">
        <v>614</v>
      </c>
      <c r="C391" s="2" t="s">
        <v>615</v>
      </c>
      <c r="E391" s="2" t="s">
        <v>280</v>
      </c>
      <c r="F391" s="2" t="s">
        <v>616</v>
      </c>
      <c r="G391" s="2" t="s">
        <v>634</v>
      </c>
      <c r="H391" s="2">
        <v>2</v>
      </c>
      <c r="I391" s="2" t="s">
        <v>637</v>
      </c>
      <c r="J391" s="2" t="s">
        <v>109</v>
      </c>
      <c r="K391" s="2">
        <v>2015</v>
      </c>
      <c r="M391" s="2">
        <v>0</v>
      </c>
      <c r="N391" s="2">
        <v>54.837000000000003</v>
      </c>
      <c r="O391" s="2" t="s">
        <v>26</v>
      </c>
      <c r="P391" s="2">
        <v>60.792000000000002</v>
      </c>
      <c r="Q391" s="2" t="s">
        <v>26</v>
      </c>
      <c r="R391" s="2">
        <v>0</v>
      </c>
      <c r="S391" s="2">
        <v>100</v>
      </c>
      <c r="T391" s="2" t="s">
        <v>33</v>
      </c>
      <c r="W391" s="5" t="str" cm="1">
        <f t="array" ref="W391">_xlfn.TEXTJOIN(", ",TRUE, IF(COUNTIF(G391,"*"&amp;Afferenti!$A$1:'Afferenti'!$A$46&amp;"*"), Afferenti!$A$1:'Afferenti'!$A$46, ""))</f>
        <v>DELOGU</v>
      </c>
      <c r="X391" s="5" t="str" cm="1">
        <f t="array" ref="X391">_xlfn.TEXTJOIN(", ",TRUE, IF(COUNTIF(A391,"*"&amp;Afferenti!$A$1:'Afferenti'!$A$46&amp;"*"), Afferenti!$E$1:'Afferenti'!$E$46, ""))</f>
        <v>1</v>
      </c>
      <c r="Y391" s="5" t="str" cm="1">
        <f t="array" ref="Y391">_xlfn.TEXTJOIN(", ",TRUE, IF(COUNTIF(A391,"*"&amp;Afferenti!$A$1:'Afferenti'!$A$46&amp;"*"), Afferenti!$F$1:'Afferenti'!$F$46, ""))</f>
        <v>1</v>
      </c>
    </row>
    <row r="392" spans="1:25" x14ac:dyDescent="0.2">
      <c r="A392" s="2" t="s">
        <v>613</v>
      </c>
      <c r="B392" s="2" t="s">
        <v>614</v>
      </c>
      <c r="C392" s="2" t="s">
        <v>615</v>
      </c>
      <c r="E392" s="2" t="s">
        <v>280</v>
      </c>
      <c r="F392" s="2" t="s">
        <v>616</v>
      </c>
      <c r="G392" s="2" t="s">
        <v>643</v>
      </c>
      <c r="H392" s="2">
        <v>2</v>
      </c>
      <c r="I392" s="2" t="s">
        <v>644</v>
      </c>
      <c r="J392" s="2" t="s">
        <v>11</v>
      </c>
      <c r="K392" s="2">
        <v>2018</v>
      </c>
      <c r="L392" s="2" t="s">
        <v>645</v>
      </c>
      <c r="M392" s="2">
        <v>34</v>
      </c>
      <c r="N392" s="2">
        <v>9.4550000000000001</v>
      </c>
      <c r="O392" s="2" t="s">
        <v>13</v>
      </c>
      <c r="P392" s="2">
        <v>26.619</v>
      </c>
      <c r="Q392" s="2" t="s">
        <v>14</v>
      </c>
      <c r="R392" s="2">
        <v>34</v>
      </c>
      <c r="S392" s="2">
        <v>14.46</v>
      </c>
      <c r="T392" s="2" t="s">
        <v>13</v>
      </c>
      <c r="U392" s="2">
        <v>31.875</v>
      </c>
      <c r="V392" s="2" t="s">
        <v>14</v>
      </c>
      <c r="W392" s="5" t="str" cm="1">
        <f t="array" ref="W392">_xlfn.TEXTJOIN(", ",TRUE, IF(COUNTIF(G392,"*"&amp;Afferenti!$A$1:'Afferenti'!$A$46&amp;"*"), Afferenti!$A$1:'Afferenti'!$A$46, ""))</f>
        <v>DELOGU</v>
      </c>
      <c r="X392" s="5" t="str" cm="1">
        <f t="array" ref="X392">_xlfn.TEXTJOIN(", ",TRUE, IF(COUNTIF(A392,"*"&amp;Afferenti!$A$1:'Afferenti'!$A$46&amp;"*"), Afferenti!$E$1:'Afferenti'!$E$46, ""))</f>
        <v>1</v>
      </c>
      <c r="Y392" s="5" t="str" cm="1">
        <f t="array" ref="Y392">_xlfn.TEXTJOIN(", ",TRUE, IF(COUNTIF(A392,"*"&amp;Afferenti!$A$1:'Afferenti'!$A$46&amp;"*"), Afferenti!$F$1:'Afferenti'!$F$46, ""))</f>
        <v>1</v>
      </c>
    </row>
    <row r="393" spans="1:25" x14ac:dyDescent="0.2">
      <c r="A393" s="2" t="s">
        <v>613</v>
      </c>
      <c r="B393" s="2" t="s">
        <v>614</v>
      </c>
      <c r="C393" s="2" t="s">
        <v>615</v>
      </c>
      <c r="E393" s="2" t="s">
        <v>280</v>
      </c>
      <c r="F393" s="2" t="s">
        <v>616</v>
      </c>
      <c r="G393" s="2" t="s">
        <v>643</v>
      </c>
      <c r="H393" s="2">
        <v>2</v>
      </c>
      <c r="I393" s="2" t="s">
        <v>646</v>
      </c>
      <c r="J393" s="2" t="s">
        <v>11</v>
      </c>
      <c r="K393" s="2">
        <v>2019</v>
      </c>
      <c r="L393" s="2" t="s">
        <v>645</v>
      </c>
      <c r="M393" s="2">
        <v>24</v>
      </c>
      <c r="N393" s="2">
        <v>12.662000000000001</v>
      </c>
      <c r="O393" s="2" t="s">
        <v>13</v>
      </c>
      <c r="P393" s="2">
        <v>26.844000000000001</v>
      </c>
      <c r="Q393" s="2" t="s">
        <v>14</v>
      </c>
      <c r="R393" s="2">
        <v>24</v>
      </c>
      <c r="S393" s="2">
        <v>12.51</v>
      </c>
      <c r="T393" s="2" t="s">
        <v>13</v>
      </c>
      <c r="U393" s="2">
        <v>33.954999999999998</v>
      </c>
      <c r="V393" s="2" t="s">
        <v>14</v>
      </c>
      <c r="W393" s="5" t="str" cm="1">
        <f t="array" ref="W393">_xlfn.TEXTJOIN(", ",TRUE, IF(COUNTIF(G393,"*"&amp;Afferenti!$A$1:'Afferenti'!$A$46&amp;"*"), Afferenti!$A$1:'Afferenti'!$A$46, ""))</f>
        <v>DELOGU</v>
      </c>
      <c r="X393" s="5" t="str" cm="1">
        <f t="array" ref="X393">_xlfn.TEXTJOIN(", ",TRUE, IF(COUNTIF(A393,"*"&amp;Afferenti!$A$1:'Afferenti'!$A$46&amp;"*"), Afferenti!$E$1:'Afferenti'!$E$46, ""))</f>
        <v>1</v>
      </c>
      <c r="Y393" s="5" t="str" cm="1">
        <f t="array" ref="Y393">_xlfn.TEXTJOIN(", ",TRUE, IF(COUNTIF(A393,"*"&amp;Afferenti!$A$1:'Afferenti'!$A$46&amp;"*"), Afferenti!$F$1:'Afferenti'!$F$46, ""))</f>
        <v>1</v>
      </c>
    </row>
    <row r="394" spans="1:25" x14ac:dyDescent="0.2">
      <c r="A394" s="2" t="s">
        <v>613</v>
      </c>
      <c r="B394" s="2" t="s">
        <v>614</v>
      </c>
      <c r="C394" s="2" t="s">
        <v>615</v>
      </c>
      <c r="E394" s="2" t="s">
        <v>280</v>
      </c>
      <c r="F394" s="2" t="s">
        <v>616</v>
      </c>
      <c r="G394" s="2" t="s">
        <v>643</v>
      </c>
      <c r="H394" s="2">
        <v>2</v>
      </c>
      <c r="I394" s="2" t="s">
        <v>647</v>
      </c>
      <c r="J394" s="2" t="s">
        <v>11</v>
      </c>
      <c r="K394" s="2">
        <v>2019</v>
      </c>
      <c r="L394" s="2" t="s">
        <v>41</v>
      </c>
      <c r="M394" s="2">
        <v>11</v>
      </c>
      <c r="N394" s="2">
        <v>49.902000000000001</v>
      </c>
      <c r="O394" s="2" t="s">
        <v>14</v>
      </c>
      <c r="P394" s="2">
        <v>17.471</v>
      </c>
      <c r="Q394" s="2" t="s">
        <v>13</v>
      </c>
      <c r="R394" s="2">
        <v>9</v>
      </c>
      <c r="S394" s="2">
        <v>35.200000000000003</v>
      </c>
      <c r="T394" s="2" t="s">
        <v>14</v>
      </c>
      <c r="U394" s="2">
        <v>23.239000000000001</v>
      </c>
      <c r="V394" s="2" t="s">
        <v>13</v>
      </c>
      <c r="W394" s="5" t="str" cm="1">
        <f t="array" ref="W394">_xlfn.TEXTJOIN(", ",TRUE, IF(COUNTIF(G394,"*"&amp;Afferenti!$A$1:'Afferenti'!$A$46&amp;"*"), Afferenti!$A$1:'Afferenti'!$A$46, ""))</f>
        <v>DELOGU</v>
      </c>
      <c r="X394" s="5" t="str" cm="1">
        <f t="array" ref="X394">_xlfn.TEXTJOIN(", ",TRUE, IF(COUNTIF(A394,"*"&amp;Afferenti!$A$1:'Afferenti'!$A$46&amp;"*"), Afferenti!$E$1:'Afferenti'!$E$46, ""))</f>
        <v>1</v>
      </c>
      <c r="Y394" s="5" t="str" cm="1">
        <f t="array" ref="Y394">_xlfn.TEXTJOIN(", ",TRUE, IF(COUNTIF(A394,"*"&amp;Afferenti!$A$1:'Afferenti'!$A$46&amp;"*"), Afferenti!$F$1:'Afferenti'!$F$46, ""))</f>
        <v>1</v>
      </c>
    </row>
    <row r="395" spans="1:25" x14ac:dyDescent="0.2">
      <c r="A395" s="2" t="s">
        <v>613</v>
      </c>
      <c r="B395" s="2" t="s">
        <v>614</v>
      </c>
      <c r="C395" s="2" t="s">
        <v>615</v>
      </c>
      <c r="E395" s="2" t="s">
        <v>280</v>
      </c>
      <c r="F395" s="2" t="s">
        <v>616</v>
      </c>
      <c r="G395" s="2" t="s">
        <v>643</v>
      </c>
      <c r="H395" s="2">
        <v>2</v>
      </c>
      <c r="I395" s="2" t="s">
        <v>648</v>
      </c>
      <c r="J395" s="2" t="s">
        <v>11</v>
      </c>
      <c r="K395" s="2">
        <v>2018</v>
      </c>
      <c r="L395" s="2" t="s">
        <v>649</v>
      </c>
      <c r="M395" s="2">
        <v>29</v>
      </c>
      <c r="N395" s="2">
        <v>8.6769999999999996</v>
      </c>
      <c r="O395" s="2" t="s">
        <v>13</v>
      </c>
      <c r="P395" s="2">
        <v>21.187000000000001</v>
      </c>
      <c r="Q395" s="2" t="s">
        <v>13</v>
      </c>
      <c r="R395" s="2">
        <v>28</v>
      </c>
      <c r="S395" s="2">
        <v>12.21</v>
      </c>
      <c r="T395" s="2" t="s">
        <v>13</v>
      </c>
      <c r="U395" s="2">
        <v>35.245902999999998</v>
      </c>
      <c r="V395" s="2" t="s">
        <v>14</v>
      </c>
      <c r="W395" s="5" t="str" cm="1">
        <f t="array" ref="W395">_xlfn.TEXTJOIN(", ",TRUE, IF(COUNTIF(G395,"*"&amp;Afferenti!$A$1:'Afferenti'!$A$46&amp;"*"), Afferenti!$A$1:'Afferenti'!$A$46, ""))</f>
        <v>DELOGU</v>
      </c>
      <c r="X395" s="5" t="str" cm="1">
        <f t="array" ref="X395">_xlfn.TEXTJOIN(", ",TRUE, IF(COUNTIF(A395,"*"&amp;Afferenti!$A$1:'Afferenti'!$A$46&amp;"*"), Afferenti!$E$1:'Afferenti'!$E$46, ""))</f>
        <v>1</v>
      </c>
      <c r="Y395" s="5" t="str" cm="1">
        <f t="array" ref="Y395">_xlfn.TEXTJOIN(", ",TRUE, IF(COUNTIF(A395,"*"&amp;Afferenti!$A$1:'Afferenti'!$A$46&amp;"*"), Afferenti!$F$1:'Afferenti'!$F$46, ""))</f>
        <v>1</v>
      </c>
    </row>
    <row r="396" spans="1:25" x14ac:dyDescent="0.2">
      <c r="A396" s="2" t="s">
        <v>613</v>
      </c>
      <c r="B396" s="2" t="s">
        <v>614</v>
      </c>
      <c r="C396" s="2" t="s">
        <v>615</v>
      </c>
      <c r="E396" s="2" t="s">
        <v>280</v>
      </c>
      <c r="F396" s="2" t="s">
        <v>616</v>
      </c>
      <c r="G396" s="2" t="s">
        <v>650</v>
      </c>
      <c r="H396" s="2">
        <v>2</v>
      </c>
      <c r="I396" s="2" t="s">
        <v>651</v>
      </c>
      <c r="J396" s="2" t="s">
        <v>109</v>
      </c>
      <c r="K396" s="2">
        <v>2019</v>
      </c>
      <c r="M396" s="2">
        <v>8</v>
      </c>
      <c r="N396" s="2">
        <v>1.52</v>
      </c>
      <c r="O396" s="2" t="s">
        <v>13</v>
      </c>
      <c r="P396" s="2">
        <v>89.265000000000001</v>
      </c>
      <c r="Q396" s="2" t="s">
        <v>33</v>
      </c>
      <c r="R396" s="2">
        <v>6</v>
      </c>
      <c r="S396" s="2">
        <v>14.47</v>
      </c>
      <c r="T396" s="2" t="s">
        <v>13</v>
      </c>
      <c r="W396" s="5" t="str" cm="1">
        <f t="array" ref="W396">_xlfn.TEXTJOIN(", ",TRUE, IF(COUNTIF(G396,"*"&amp;Afferenti!$A$1:'Afferenti'!$A$46&amp;"*"), Afferenti!$A$1:'Afferenti'!$A$46, ""))</f>
        <v>DELOGU</v>
      </c>
      <c r="X396" s="5" t="str" cm="1">
        <f t="array" ref="X396">_xlfn.TEXTJOIN(", ",TRUE, IF(COUNTIF(A396,"*"&amp;Afferenti!$A$1:'Afferenti'!$A$46&amp;"*"), Afferenti!$E$1:'Afferenti'!$E$46, ""))</f>
        <v>1</v>
      </c>
      <c r="Y396" s="5" t="str" cm="1">
        <f t="array" ref="Y396">_xlfn.TEXTJOIN(", ",TRUE, IF(COUNTIF(A396,"*"&amp;Afferenti!$A$1:'Afferenti'!$A$46&amp;"*"), Afferenti!$F$1:'Afferenti'!$F$46, ""))</f>
        <v>1</v>
      </c>
    </row>
    <row r="397" spans="1:25" x14ac:dyDescent="0.2">
      <c r="A397" s="2" t="s">
        <v>613</v>
      </c>
      <c r="B397" s="2" t="s">
        <v>614</v>
      </c>
      <c r="C397" s="2" t="s">
        <v>615</v>
      </c>
      <c r="E397" s="2" t="s">
        <v>280</v>
      </c>
      <c r="F397" s="2" t="s">
        <v>616</v>
      </c>
      <c r="G397" s="2" t="s">
        <v>650</v>
      </c>
      <c r="H397" s="2">
        <v>2</v>
      </c>
      <c r="I397" s="2" t="s">
        <v>652</v>
      </c>
      <c r="J397" s="2" t="s">
        <v>11</v>
      </c>
      <c r="K397" s="2">
        <v>2018</v>
      </c>
      <c r="L397" s="2" t="s">
        <v>230</v>
      </c>
      <c r="M397" s="2">
        <v>12</v>
      </c>
      <c r="N397" s="2">
        <v>5.0830000000000002</v>
      </c>
      <c r="O397" s="2" t="s">
        <v>13</v>
      </c>
      <c r="P397" s="2">
        <v>59.548000000000002</v>
      </c>
      <c r="Q397" s="2" t="s">
        <v>26</v>
      </c>
      <c r="R397" s="2">
        <v>8</v>
      </c>
      <c r="W397" s="5" t="str" cm="1">
        <f t="array" ref="W397">_xlfn.TEXTJOIN(", ",TRUE, IF(COUNTIF(G397,"*"&amp;Afferenti!$A$1:'Afferenti'!$A$46&amp;"*"), Afferenti!$A$1:'Afferenti'!$A$46, ""))</f>
        <v>DELOGU</v>
      </c>
      <c r="X397" s="5" t="str" cm="1">
        <f t="array" ref="X397">_xlfn.TEXTJOIN(", ",TRUE, IF(COUNTIF(A397,"*"&amp;Afferenti!$A$1:'Afferenti'!$A$46&amp;"*"), Afferenti!$E$1:'Afferenti'!$E$46, ""))</f>
        <v>1</v>
      </c>
      <c r="Y397" s="5" t="str" cm="1">
        <f t="array" ref="Y397">_xlfn.TEXTJOIN(", ",TRUE, IF(COUNTIF(A397,"*"&amp;Afferenti!$A$1:'Afferenti'!$A$46&amp;"*"), Afferenti!$F$1:'Afferenti'!$F$46, ""))</f>
        <v>1</v>
      </c>
    </row>
    <row r="398" spans="1:25" x14ac:dyDescent="0.2">
      <c r="A398" s="2" t="s">
        <v>613</v>
      </c>
      <c r="B398" s="2" t="s">
        <v>614</v>
      </c>
      <c r="C398" s="2" t="s">
        <v>615</v>
      </c>
      <c r="E398" s="2" t="s">
        <v>280</v>
      </c>
      <c r="F398" s="2" t="s">
        <v>616</v>
      </c>
      <c r="G398" s="2" t="s">
        <v>650</v>
      </c>
      <c r="H398" s="2">
        <v>2</v>
      </c>
      <c r="I398" s="2" t="s">
        <v>653</v>
      </c>
      <c r="J398" s="2" t="s">
        <v>109</v>
      </c>
      <c r="K398" s="2">
        <v>2018</v>
      </c>
      <c r="M398" s="2">
        <v>6</v>
      </c>
      <c r="N398" s="2">
        <v>18.722999999999999</v>
      </c>
      <c r="O398" s="2" t="s">
        <v>13</v>
      </c>
      <c r="P398" s="2">
        <v>56.712000000000003</v>
      </c>
      <c r="Q398" s="2" t="s">
        <v>26</v>
      </c>
      <c r="R398" s="2">
        <v>5</v>
      </c>
      <c r="S398" s="2">
        <v>18.53</v>
      </c>
      <c r="T398" s="2" t="s">
        <v>13</v>
      </c>
      <c r="W398" s="5" t="str" cm="1">
        <f t="array" ref="W398">_xlfn.TEXTJOIN(", ",TRUE, IF(COUNTIF(G398,"*"&amp;Afferenti!$A$1:'Afferenti'!$A$46&amp;"*"), Afferenti!$A$1:'Afferenti'!$A$46, ""))</f>
        <v>DELOGU</v>
      </c>
      <c r="X398" s="5" t="str" cm="1">
        <f t="array" ref="X398">_xlfn.TEXTJOIN(", ",TRUE, IF(COUNTIF(A398,"*"&amp;Afferenti!$A$1:'Afferenti'!$A$46&amp;"*"), Afferenti!$E$1:'Afferenti'!$E$46, ""))</f>
        <v>1</v>
      </c>
      <c r="Y398" s="5" t="str" cm="1">
        <f t="array" ref="Y398">_xlfn.TEXTJOIN(", ",TRUE, IF(COUNTIF(A398,"*"&amp;Afferenti!$A$1:'Afferenti'!$A$46&amp;"*"), Afferenti!$F$1:'Afferenti'!$F$46, ""))</f>
        <v>1</v>
      </c>
    </row>
    <row r="399" spans="1:25" x14ac:dyDescent="0.2">
      <c r="A399" s="2" t="s">
        <v>613</v>
      </c>
      <c r="B399" s="2" t="s">
        <v>614</v>
      </c>
      <c r="C399" s="2" t="s">
        <v>615</v>
      </c>
      <c r="E399" s="2" t="s">
        <v>280</v>
      </c>
      <c r="F399" s="2" t="s">
        <v>616</v>
      </c>
      <c r="G399" s="2" t="s">
        <v>650</v>
      </c>
      <c r="H399" s="2">
        <v>2</v>
      </c>
      <c r="I399" s="2" t="s">
        <v>654</v>
      </c>
      <c r="J399" s="2" t="s">
        <v>11</v>
      </c>
      <c r="K399" s="2">
        <v>2019</v>
      </c>
      <c r="L399" s="2" t="s">
        <v>649</v>
      </c>
      <c r="M399" s="2">
        <v>6</v>
      </c>
      <c r="N399" s="2">
        <v>38.561999999999998</v>
      </c>
      <c r="O399" s="2" t="s">
        <v>14</v>
      </c>
      <c r="P399" s="2">
        <v>28.042999999999999</v>
      </c>
      <c r="Q399" s="2" t="s">
        <v>14</v>
      </c>
      <c r="R399" s="2">
        <v>5</v>
      </c>
      <c r="S399" s="2">
        <v>59.03</v>
      </c>
      <c r="T399" s="2" t="s">
        <v>26</v>
      </c>
      <c r="U399" s="2">
        <v>41.405999999999999</v>
      </c>
      <c r="V399" s="2" t="s">
        <v>14</v>
      </c>
      <c r="W399" s="5" t="str" cm="1">
        <f t="array" ref="W399">_xlfn.TEXTJOIN(", ",TRUE, IF(COUNTIF(G399,"*"&amp;Afferenti!$A$1:'Afferenti'!$A$46&amp;"*"), Afferenti!$A$1:'Afferenti'!$A$46, ""))</f>
        <v>DELOGU</v>
      </c>
      <c r="X399" s="5" t="str" cm="1">
        <f t="array" ref="X399">_xlfn.TEXTJOIN(", ",TRUE, IF(COUNTIF(A399,"*"&amp;Afferenti!$A$1:'Afferenti'!$A$46&amp;"*"), Afferenti!$E$1:'Afferenti'!$E$46, ""))</f>
        <v>1</v>
      </c>
      <c r="Y399" s="5" t="str" cm="1">
        <f t="array" ref="Y399">_xlfn.TEXTJOIN(", ",TRUE, IF(COUNTIF(A399,"*"&amp;Afferenti!$A$1:'Afferenti'!$A$46&amp;"*"), Afferenti!$F$1:'Afferenti'!$F$46, ""))</f>
        <v>1</v>
      </c>
    </row>
    <row r="400" spans="1:25" x14ac:dyDescent="0.2">
      <c r="A400" s="2" t="s">
        <v>613</v>
      </c>
      <c r="B400" s="2" t="s">
        <v>614</v>
      </c>
      <c r="C400" s="2" t="s">
        <v>615</v>
      </c>
      <c r="E400" s="2" t="s">
        <v>280</v>
      </c>
      <c r="F400" s="2" t="s">
        <v>616</v>
      </c>
      <c r="G400" s="2" t="s">
        <v>650</v>
      </c>
      <c r="H400" s="2">
        <v>2</v>
      </c>
      <c r="I400" s="2" t="s">
        <v>655</v>
      </c>
      <c r="J400" s="2" t="s">
        <v>72</v>
      </c>
      <c r="K400" s="2">
        <v>2018</v>
      </c>
      <c r="L400" s="2" t="s">
        <v>630</v>
      </c>
      <c r="W400" s="5" t="str" cm="1">
        <f t="array" ref="W400">_xlfn.TEXTJOIN(", ",TRUE, IF(COUNTIF(G400,"*"&amp;Afferenti!$A$1:'Afferenti'!$A$46&amp;"*"), Afferenti!$A$1:'Afferenti'!$A$46, ""))</f>
        <v>DELOGU</v>
      </c>
      <c r="X400" s="5" t="str" cm="1">
        <f t="array" ref="X400">_xlfn.TEXTJOIN(", ",TRUE, IF(COUNTIF(A400,"*"&amp;Afferenti!$A$1:'Afferenti'!$A$46&amp;"*"), Afferenti!$E$1:'Afferenti'!$E$46, ""))</f>
        <v>1</v>
      </c>
      <c r="Y400" s="5" t="str" cm="1">
        <f t="array" ref="Y400">_xlfn.TEXTJOIN(", ",TRUE, IF(COUNTIF(A400,"*"&amp;Afferenti!$A$1:'Afferenti'!$A$46&amp;"*"), Afferenti!$F$1:'Afferenti'!$F$46, ""))</f>
        <v>1</v>
      </c>
    </row>
    <row r="401" spans="1:25" x14ac:dyDescent="0.2">
      <c r="A401" s="2" t="s">
        <v>1655</v>
      </c>
      <c r="B401" s="2" t="s">
        <v>1656</v>
      </c>
      <c r="C401" s="2" t="s">
        <v>279</v>
      </c>
      <c r="E401" s="2" t="s">
        <v>280</v>
      </c>
      <c r="F401" s="2" t="s">
        <v>1069</v>
      </c>
      <c r="G401" s="2" t="s">
        <v>1657</v>
      </c>
      <c r="H401" s="2">
        <v>1</v>
      </c>
      <c r="I401" s="2" t="s">
        <v>1658</v>
      </c>
      <c r="J401" s="2" t="s">
        <v>11</v>
      </c>
      <c r="K401" s="2">
        <v>2019</v>
      </c>
      <c r="L401" s="2" t="s">
        <v>1659</v>
      </c>
      <c r="M401" s="2">
        <v>12</v>
      </c>
      <c r="N401" s="2">
        <v>33.529000000000003</v>
      </c>
      <c r="O401" s="2" t="s">
        <v>14</v>
      </c>
      <c r="P401" s="2">
        <v>8.3409999999999993</v>
      </c>
      <c r="Q401" s="2" t="s">
        <v>13</v>
      </c>
      <c r="R401" s="2">
        <v>10</v>
      </c>
      <c r="S401" s="2">
        <v>46.01</v>
      </c>
      <c r="T401" s="2" t="s">
        <v>14</v>
      </c>
      <c r="U401" s="2">
        <v>28.332999999999998</v>
      </c>
      <c r="V401" s="2" t="s">
        <v>14</v>
      </c>
      <c r="W401" s="5" t="str" cm="1">
        <f t="array" ref="W401">_xlfn.TEXTJOIN(", ",TRUE, IF(COUNTIF(G401,"*"&amp;Afferenti!$A$1:'Afferenti'!$A$46&amp;"*"), Afferenti!$A$1:'Afferenti'!$A$46, ""))</f>
        <v>DISPERATI</v>
      </c>
      <c r="X401" s="5" t="str" cm="1">
        <f t="array" ref="X401">_xlfn.TEXTJOIN(", ",TRUE, IF(COUNTIF(A401,"*"&amp;Afferenti!$A$1:'Afferenti'!$A$46&amp;"*"), Afferenti!$E$1:'Afferenti'!$E$46, ""))</f>
        <v>1</v>
      </c>
      <c r="Y401" s="5" t="str" cm="1">
        <f t="array" ref="Y401">_xlfn.TEXTJOIN(", ",TRUE, IF(COUNTIF(A401,"*"&amp;Afferenti!$A$1:'Afferenti'!$A$46&amp;"*"), Afferenti!$F$1:'Afferenti'!$F$46, ""))</f>
        <v>0</v>
      </c>
    </row>
    <row r="402" spans="1:25" x14ac:dyDescent="0.2">
      <c r="A402" s="2" t="s">
        <v>1655</v>
      </c>
      <c r="B402" s="2" t="s">
        <v>1656</v>
      </c>
      <c r="C402" s="2" t="s">
        <v>279</v>
      </c>
      <c r="E402" s="2" t="s">
        <v>280</v>
      </c>
      <c r="F402" s="2" t="s">
        <v>1069</v>
      </c>
      <c r="G402" s="2" t="s">
        <v>1657</v>
      </c>
      <c r="H402" s="2">
        <v>1</v>
      </c>
      <c r="I402" s="2" t="s">
        <v>1660</v>
      </c>
      <c r="J402" s="2" t="s">
        <v>11</v>
      </c>
      <c r="K402" s="2">
        <v>2016</v>
      </c>
      <c r="L402" s="2" t="s">
        <v>303</v>
      </c>
      <c r="M402" s="2">
        <v>1</v>
      </c>
      <c r="N402" s="2">
        <v>88.337000000000003</v>
      </c>
      <c r="O402" s="2" t="s">
        <v>33</v>
      </c>
      <c r="P402" s="2">
        <v>88.825000000000003</v>
      </c>
      <c r="Q402" s="2" t="s">
        <v>33</v>
      </c>
      <c r="R402" s="2">
        <v>1</v>
      </c>
      <c r="S402" s="2">
        <v>96.26</v>
      </c>
      <c r="T402" s="2" t="s">
        <v>33</v>
      </c>
      <c r="W402" s="5" t="str" cm="1">
        <f t="array" ref="W402">_xlfn.TEXTJOIN(", ",TRUE, IF(COUNTIF(G402,"*"&amp;Afferenti!$A$1:'Afferenti'!$A$46&amp;"*"), Afferenti!$A$1:'Afferenti'!$A$46, ""))</f>
        <v>DISPERATI</v>
      </c>
      <c r="X402" s="5" t="str" cm="1">
        <f t="array" ref="X402">_xlfn.TEXTJOIN(", ",TRUE, IF(COUNTIF(A402,"*"&amp;Afferenti!$A$1:'Afferenti'!$A$46&amp;"*"), Afferenti!$E$1:'Afferenti'!$E$46, ""))</f>
        <v>1</v>
      </c>
      <c r="Y402" s="5" t="str" cm="1">
        <f t="array" ref="Y402">_xlfn.TEXTJOIN(", ",TRUE, IF(COUNTIF(A402,"*"&amp;Afferenti!$A$1:'Afferenti'!$A$46&amp;"*"), Afferenti!$F$1:'Afferenti'!$F$46, ""))</f>
        <v>0</v>
      </c>
    </row>
    <row r="403" spans="1:25" x14ac:dyDescent="0.2">
      <c r="A403" s="2" t="s">
        <v>1655</v>
      </c>
      <c r="B403" s="2" t="s">
        <v>1656</v>
      </c>
      <c r="C403" s="2" t="s">
        <v>279</v>
      </c>
      <c r="E403" s="2" t="s">
        <v>280</v>
      </c>
      <c r="F403" s="2" t="s">
        <v>1069</v>
      </c>
      <c r="G403" s="2" t="s">
        <v>1657</v>
      </c>
      <c r="H403" s="2">
        <v>1</v>
      </c>
      <c r="I403" s="2" t="s">
        <v>1661</v>
      </c>
      <c r="J403" s="2" t="s">
        <v>11</v>
      </c>
      <c r="K403" s="2">
        <v>2015</v>
      </c>
      <c r="L403" s="2" t="s">
        <v>1662</v>
      </c>
      <c r="M403" s="2">
        <v>87</v>
      </c>
      <c r="N403" s="2">
        <v>3.121</v>
      </c>
      <c r="O403" s="2" t="s">
        <v>13</v>
      </c>
      <c r="P403" s="2">
        <v>5.4450000000000003</v>
      </c>
      <c r="Q403" s="2" t="s">
        <v>13</v>
      </c>
      <c r="R403" s="2">
        <v>73</v>
      </c>
      <c r="S403" s="2">
        <v>5.21</v>
      </c>
      <c r="T403" s="2" t="s">
        <v>13</v>
      </c>
      <c r="U403" s="2">
        <v>12.337999999999999</v>
      </c>
      <c r="V403" s="2" t="s">
        <v>13</v>
      </c>
      <c r="W403" s="5" t="str" cm="1">
        <f t="array" ref="W403">_xlfn.TEXTJOIN(", ",TRUE, IF(COUNTIF(G403,"*"&amp;Afferenti!$A$1:'Afferenti'!$A$46&amp;"*"), Afferenti!$A$1:'Afferenti'!$A$46, ""))</f>
        <v>DISPERATI</v>
      </c>
      <c r="X403" s="5" t="str" cm="1">
        <f t="array" ref="X403">_xlfn.TEXTJOIN(", ",TRUE, IF(COUNTIF(A403,"*"&amp;Afferenti!$A$1:'Afferenti'!$A$46&amp;"*"), Afferenti!$E$1:'Afferenti'!$E$46, ""))</f>
        <v>1</v>
      </c>
      <c r="Y403" s="5" t="str" cm="1">
        <f t="array" ref="Y403">_xlfn.TEXTJOIN(", ",TRUE, IF(COUNTIF(A403,"*"&amp;Afferenti!$A$1:'Afferenti'!$A$46&amp;"*"), Afferenti!$F$1:'Afferenti'!$F$46, ""))</f>
        <v>0</v>
      </c>
    </row>
    <row r="404" spans="1:25" x14ac:dyDescent="0.2">
      <c r="A404" s="2" t="s">
        <v>1655</v>
      </c>
      <c r="B404" s="2" t="s">
        <v>1656</v>
      </c>
      <c r="C404" s="2" t="s">
        <v>279</v>
      </c>
      <c r="E404" s="2" t="s">
        <v>280</v>
      </c>
      <c r="F404" s="2" t="s">
        <v>1069</v>
      </c>
      <c r="G404" s="2" t="s">
        <v>1657</v>
      </c>
      <c r="H404" s="2">
        <v>1</v>
      </c>
      <c r="I404" s="2" t="s">
        <v>1663</v>
      </c>
      <c r="J404" s="2" t="s">
        <v>109</v>
      </c>
      <c r="K404" s="2">
        <v>2015</v>
      </c>
      <c r="W404" s="5" t="str" cm="1">
        <f t="array" ref="W404">_xlfn.TEXTJOIN(", ",TRUE, IF(COUNTIF(G404,"*"&amp;Afferenti!$A$1:'Afferenti'!$A$46&amp;"*"), Afferenti!$A$1:'Afferenti'!$A$46, ""))</f>
        <v>DISPERATI</v>
      </c>
      <c r="X404" s="5" t="str" cm="1">
        <f t="array" ref="X404">_xlfn.TEXTJOIN(", ",TRUE, IF(COUNTIF(A404,"*"&amp;Afferenti!$A$1:'Afferenti'!$A$46&amp;"*"), Afferenti!$E$1:'Afferenti'!$E$46, ""))</f>
        <v>1</v>
      </c>
      <c r="Y404" s="5" t="str" cm="1">
        <f t="array" ref="Y404">_xlfn.TEXTJOIN(", ",TRUE, IF(COUNTIF(A404,"*"&amp;Afferenti!$A$1:'Afferenti'!$A$46&amp;"*"), Afferenti!$F$1:'Afferenti'!$F$46, ""))</f>
        <v>0</v>
      </c>
    </row>
    <row r="405" spans="1:25" x14ac:dyDescent="0.2">
      <c r="A405" s="2" t="s">
        <v>1655</v>
      </c>
      <c r="B405" s="2" t="s">
        <v>1656</v>
      </c>
      <c r="C405" s="2" t="s">
        <v>279</v>
      </c>
      <c r="E405" s="2" t="s">
        <v>280</v>
      </c>
      <c r="F405" s="2" t="s">
        <v>1069</v>
      </c>
      <c r="G405" s="2" t="s">
        <v>1657</v>
      </c>
      <c r="H405" s="2">
        <v>1</v>
      </c>
      <c r="I405" s="2" t="s">
        <v>1664</v>
      </c>
      <c r="J405" s="2" t="s">
        <v>109</v>
      </c>
      <c r="K405" s="2">
        <v>2015</v>
      </c>
      <c r="M405" s="2">
        <v>7</v>
      </c>
      <c r="N405" s="2">
        <v>12.662000000000001</v>
      </c>
      <c r="O405" s="2" t="s">
        <v>13</v>
      </c>
      <c r="P405" s="2">
        <v>69.569000000000003</v>
      </c>
      <c r="Q405" s="2" t="s">
        <v>26</v>
      </c>
      <c r="R405" s="2">
        <v>7</v>
      </c>
      <c r="S405" s="2">
        <v>14.06</v>
      </c>
      <c r="T405" s="2" t="s">
        <v>13</v>
      </c>
      <c r="W405" s="5" t="str" cm="1">
        <f t="array" ref="W405">_xlfn.TEXTJOIN(", ",TRUE, IF(COUNTIF(G405,"*"&amp;Afferenti!$A$1:'Afferenti'!$A$46&amp;"*"), Afferenti!$A$1:'Afferenti'!$A$46, ""))</f>
        <v>DISPERATI</v>
      </c>
      <c r="X405" s="5" t="str" cm="1">
        <f t="array" ref="X405">_xlfn.TEXTJOIN(", ",TRUE, IF(COUNTIF(A405,"*"&amp;Afferenti!$A$1:'Afferenti'!$A$46&amp;"*"), Afferenti!$E$1:'Afferenti'!$E$46, ""))</f>
        <v>1</v>
      </c>
      <c r="Y405" s="5" t="str" cm="1">
        <f t="array" ref="Y405">_xlfn.TEXTJOIN(", ",TRUE, IF(COUNTIF(A405,"*"&amp;Afferenti!$A$1:'Afferenti'!$A$46&amp;"*"), Afferenti!$F$1:'Afferenti'!$F$46, ""))</f>
        <v>0</v>
      </c>
    </row>
    <row r="406" spans="1:25" x14ac:dyDescent="0.2">
      <c r="A406" s="2" t="s">
        <v>1655</v>
      </c>
      <c r="B406" s="2" t="s">
        <v>1656</v>
      </c>
      <c r="C406" s="2" t="s">
        <v>279</v>
      </c>
      <c r="E406" s="2" t="s">
        <v>280</v>
      </c>
      <c r="F406" s="2" t="s">
        <v>1069</v>
      </c>
      <c r="G406" s="2" t="s">
        <v>1657</v>
      </c>
      <c r="H406" s="2">
        <v>1</v>
      </c>
      <c r="I406" s="2" t="s">
        <v>1665</v>
      </c>
      <c r="J406" s="2" t="s">
        <v>11</v>
      </c>
      <c r="K406" s="2">
        <v>2015</v>
      </c>
      <c r="L406" s="2" t="s">
        <v>1666</v>
      </c>
      <c r="M406" s="2">
        <v>22</v>
      </c>
      <c r="N406" s="2">
        <v>36.290999999999997</v>
      </c>
      <c r="O406" s="2" t="s">
        <v>14</v>
      </c>
      <c r="P406" s="2">
        <v>3.0819999999999999</v>
      </c>
      <c r="Q406" s="2" t="s">
        <v>13</v>
      </c>
      <c r="R406" s="2">
        <v>22</v>
      </c>
      <c r="S406" s="2">
        <v>41.31</v>
      </c>
      <c r="T406" s="2" t="s">
        <v>14</v>
      </c>
      <c r="U406" s="2">
        <v>8.9290000000000003</v>
      </c>
      <c r="V406" s="2" t="s">
        <v>13</v>
      </c>
      <c r="W406" s="5" t="str" cm="1">
        <f t="array" ref="W406">_xlfn.TEXTJOIN(", ",TRUE, IF(COUNTIF(G406,"*"&amp;Afferenti!$A$1:'Afferenti'!$A$46&amp;"*"), Afferenti!$A$1:'Afferenti'!$A$46, ""))</f>
        <v>DISPERATI</v>
      </c>
      <c r="X406" s="5" t="str" cm="1">
        <f t="array" ref="X406">_xlfn.TEXTJOIN(", ",TRUE, IF(COUNTIF(A406,"*"&amp;Afferenti!$A$1:'Afferenti'!$A$46&amp;"*"), Afferenti!$E$1:'Afferenti'!$E$46, ""))</f>
        <v>1</v>
      </c>
      <c r="Y406" s="5" t="str" cm="1">
        <f t="array" ref="Y406">_xlfn.TEXTJOIN(", ",TRUE, IF(COUNTIF(A406,"*"&amp;Afferenti!$A$1:'Afferenti'!$A$46&amp;"*"), Afferenti!$F$1:'Afferenti'!$F$46, ""))</f>
        <v>0</v>
      </c>
    </row>
    <row r="407" spans="1:25" x14ac:dyDescent="0.2">
      <c r="A407" s="2" t="s">
        <v>1655</v>
      </c>
      <c r="B407" s="2" t="s">
        <v>1656</v>
      </c>
      <c r="C407" s="2" t="s">
        <v>279</v>
      </c>
      <c r="E407" s="2" t="s">
        <v>280</v>
      </c>
      <c r="F407" s="2" t="s">
        <v>1069</v>
      </c>
      <c r="G407" s="2" t="s">
        <v>1667</v>
      </c>
      <c r="H407" s="2">
        <v>2</v>
      </c>
      <c r="I407" s="2" t="s">
        <v>1668</v>
      </c>
      <c r="J407" s="2" t="s">
        <v>43</v>
      </c>
      <c r="K407" s="2">
        <v>2017</v>
      </c>
      <c r="W407" s="5" t="str" cm="1">
        <f t="array" ref="W407">_xlfn.TEXTJOIN(", ",TRUE, IF(COUNTIF(G407,"*"&amp;Afferenti!$A$1:'Afferenti'!$A$46&amp;"*"), Afferenti!$A$1:'Afferenti'!$A$46, ""))</f>
        <v>DISPERATI</v>
      </c>
      <c r="X407" s="5" t="str" cm="1">
        <f t="array" ref="X407">_xlfn.TEXTJOIN(", ",TRUE, IF(COUNTIF(A407,"*"&amp;Afferenti!$A$1:'Afferenti'!$A$46&amp;"*"), Afferenti!$E$1:'Afferenti'!$E$46, ""))</f>
        <v>1</v>
      </c>
      <c r="Y407" s="5" t="str" cm="1">
        <f t="array" ref="Y407">_xlfn.TEXTJOIN(", ",TRUE, IF(COUNTIF(A407,"*"&amp;Afferenti!$A$1:'Afferenti'!$A$46&amp;"*"), Afferenti!$F$1:'Afferenti'!$F$46, ""))</f>
        <v>0</v>
      </c>
    </row>
    <row r="408" spans="1:25" x14ac:dyDescent="0.2">
      <c r="A408" s="2" t="s">
        <v>1655</v>
      </c>
      <c r="B408" s="2" t="s">
        <v>1656</v>
      </c>
      <c r="C408" s="2" t="s">
        <v>279</v>
      </c>
      <c r="E408" s="2" t="s">
        <v>280</v>
      </c>
      <c r="F408" s="2" t="s">
        <v>1069</v>
      </c>
      <c r="G408" s="2" t="s">
        <v>1667</v>
      </c>
      <c r="H408" s="2">
        <v>2</v>
      </c>
      <c r="I408" s="2" t="s">
        <v>1669</v>
      </c>
      <c r="J408" s="2" t="s">
        <v>11</v>
      </c>
      <c r="K408" s="2">
        <v>2018</v>
      </c>
      <c r="L408" s="2" t="s">
        <v>1670</v>
      </c>
      <c r="M408" s="2">
        <v>46</v>
      </c>
      <c r="N408" s="2">
        <v>7.657</v>
      </c>
      <c r="O408" s="2" t="s">
        <v>13</v>
      </c>
      <c r="P408" s="2">
        <v>9.609</v>
      </c>
      <c r="Q408" s="2" t="s">
        <v>13</v>
      </c>
      <c r="R408" s="2">
        <v>37</v>
      </c>
      <c r="S408" s="2">
        <v>10.199999999999999</v>
      </c>
      <c r="T408" s="2" t="s">
        <v>13</v>
      </c>
      <c r="U408" s="2">
        <v>28.333334000000001</v>
      </c>
      <c r="V408" s="2" t="s">
        <v>14</v>
      </c>
      <c r="W408" s="5" t="str" cm="1">
        <f t="array" ref="W408">_xlfn.TEXTJOIN(", ",TRUE, IF(COUNTIF(G408,"*"&amp;Afferenti!$A$1:'Afferenti'!$A$46&amp;"*"), Afferenti!$A$1:'Afferenti'!$A$46, ""))</f>
        <v>DISPERATI</v>
      </c>
      <c r="X408" s="5" t="str" cm="1">
        <f t="array" ref="X408">_xlfn.TEXTJOIN(", ",TRUE, IF(COUNTIF(A408,"*"&amp;Afferenti!$A$1:'Afferenti'!$A$46&amp;"*"), Afferenti!$E$1:'Afferenti'!$E$46, ""))</f>
        <v>1</v>
      </c>
      <c r="Y408" s="5" t="str" cm="1">
        <f t="array" ref="Y408">_xlfn.TEXTJOIN(", ",TRUE, IF(COUNTIF(A408,"*"&amp;Afferenti!$A$1:'Afferenti'!$A$46&amp;"*"), Afferenti!$F$1:'Afferenti'!$F$46, ""))</f>
        <v>0</v>
      </c>
    </row>
    <row r="409" spans="1:25" x14ac:dyDescent="0.2">
      <c r="A409" s="2" t="s">
        <v>1655</v>
      </c>
      <c r="B409" s="2" t="s">
        <v>1656</v>
      </c>
      <c r="C409" s="2" t="s">
        <v>279</v>
      </c>
      <c r="E409" s="2" t="s">
        <v>280</v>
      </c>
      <c r="F409" s="2" t="s">
        <v>1069</v>
      </c>
      <c r="G409" s="2" t="s">
        <v>1671</v>
      </c>
      <c r="H409" s="2">
        <v>2</v>
      </c>
      <c r="I409" s="2" t="s">
        <v>1672</v>
      </c>
      <c r="J409" s="2" t="s">
        <v>11</v>
      </c>
      <c r="K409" s="2">
        <v>2016</v>
      </c>
      <c r="L409" s="2" t="s">
        <v>1666</v>
      </c>
      <c r="M409" s="2">
        <v>156</v>
      </c>
      <c r="N409" s="2">
        <v>0.40500000000000003</v>
      </c>
      <c r="O409" s="2" t="s">
        <v>13</v>
      </c>
      <c r="P409" s="2">
        <v>5.42</v>
      </c>
      <c r="Q409" s="2" t="s">
        <v>13</v>
      </c>
      <c r="R409" s="2">
        <v>129</v>
      </c>
      <c r="S409" s="2">
        <v>2.15</v>
      </c>
      <c r="T409" s="2" t="s">
        <v>13</v>
      </c>
      <c r="W409" s="5" t="str" cm="1">
        <f t="array" ref="W409">_xlfn.TEXTJOIN(", ",TRUE, IF(COUNTIF(G409,"*"&amp;Afferenti!$A$1:'Afferenti'!$A$46&amp;"*"), Afferenti!$A$1:'Afferenti'!$A$46, ""))</f>
        <v>DISPERATI</v>
      </c>
      <c r="X409" s="5" t="str" cm="1">
        <f t="array" ref="X409">_xlfn.TEXTJOIN(", ",TRUE, IF(COUNTIF(A409,"*"&amp;Afferenti!$A$1:'Afferenti'!$A$46&amp;"*"), Afferenti!$E$1:'Afferenti'!$E$46, ""))</f>
        <v>1</v>
      </c>
      <c r="Y409" s="5" t="str" cm="1">
        <f t="array" ref="Y409">_xlfn.TEXTJOIN(", ",TRUE, IF(COUNTIF(A409,"*"&amp;Afferenti!$A$1:'Afferenti'!$A$46&amp;"*"), Afferenti!$F$1:'Afferenti'!$F$46, ""))</f>
        <v>0</v>
      </c>
    </row>
    <row r="410" spans="1:25" x14ac:dyDescent="0.2">
      <c r="A410" s="2" t="s">
        <v>1655</v>
      </c>
      <c r="B410" s="2" t="s">
        <v>1656</v>
      </c>
      <c r="C410" s="2" t="s">
        <v>279</v>
      </c>
      <c r="E410" s="2" t="s">
        <v>280</v>
      </c>
      <c r="F410" s="2" t="s">
        <v>1069</v>
      </c>
      <c r="G410" s="2" t="s">
        <v>1671</v>
      </c>
      <c r="H410" s="2">
        <v>2</v>
      </c>
      <c r="I410" s="2" t="s">
        <v>1673</v>
      </c>
      <c r="J410" s="2" t="s">
        <v>109</v>
      </c>
      <c r="K410" s="2">
        <v>2015</v>
      </c>
      <c r="M410" s="2">
        <v>0</v>
      </c>
      <c r="N410" s="2">
        <v>68.147000000000006</v>
      </c>
      <c r="O410" s="2" t="s">
        <v>26</v>
      </c>
      <c r="P410" s="2">
        <v>69.569000000000003</v>
      </c>
      <c r="Q410" s="2" t="s">
        <v>26</v>
      </c>
      <c r="R410" s="2">
        <v>0</v>
      </c>
      <c r="S410" s="2">
        <v>100</v>
      </c>
      <c r="T410" s="2" t="s">
        <v>33</v>
      </c>
      <c r="W410" s="5" t="str" cm="1">
        <f t="array" ref="W410">_xlfn.TEXTJOIN(", ",TRUE, IF(COUNTIF(G410,"*"&amp;Afferenti!$A$1:'Afferenti'!$A$46&amp;"*"), Afferenti!$A$1:'Afferenti'!$A$46, ""))</f>
        <v>DISPERATI</v>
      </c>
      <c r="X410" s="5" t="str" cm="1">
        <f t="array" ref="X410">_xlfn.TEXTJOIN(", ",TRUE, IF(COUNTIF(A410,"*"&amp;Afferenti!$A$1:'Afferenti'!$A$46&amp;"*"), Afferenti!$E$1:'Afferenti'!$E$46, ""))</f>
        <v>1</v>
      </c>
      <c r="Y410" s="5" t="str" cm="1">
        <f t="array" ref="Y410">_xlfn.TEXTJOIN(", ",TRUE, IF(COUNTIF(A410,"*"&amp;Afferenti!$A$1:'Afferenti'!$A$46&amp;"*"), Afferenti!$F$1:'Afferenti'!$F$46, ""))</f>
        <v>0</v>
      </c>
    </row>
    <row r="411" spans="1:25" x14ac:dyDescent="0.2">
      <c r="A411" s="2" t="s">
        <v>1655</v>
      </c>
      <c r="B411" s="2" t="s">
        <v>1656</v>
      </c>
      <c r="C411" s="2" t="s">
        <v>279</v>
      </c>
      <c r="E411" s="2" t="s">
        <v>280</v>
      </c>
      <c r="F411" s="2" t="s">
        <v>1069</v>
      </c>
      <c r="G411" s="2" t="s">
        <v>1674</v>
      </c>
      <c r="H411" s="2">
        <v>2</v>
      </c>
      <c r="I411" s="2" t="s">
        <v>1675</v>
      </c>
      <c r="J411" s="2" t="s">
        <v>43</v>
      </c>
      <c r="K411" s="2">
        <v>2019</v>
      </c>
      <c r="W411" s="5" t="str" cm="1">
        <f t="array" ref="W411">_xlfn.TEXTJOIN(", ",TRUE, IF(COUNTIF(G411,"*"&amp;Afferenti!$A$1:'Afferenti'!$A$46&amp;"*"), Afferenti!$A$1:'Afferenti'!$A$46, ""))</f>
        <v>DISPERATI</v>
      </c>
      <c r="X411" s="5" t="str" cm="1">
        <f t="array" ref="X411">_xlfn.TEXTJOIN(", ",TRUE, IF(COUNTIF(A411,"*"&amp;Afferenti!$A$1:'Afferenti'!$A$46&amp;"*"), Afferenti!$E$1:'Afferenti'!$E$46, ""))</f>
        <v>1</v>
      </c>
      <c r="Y411" s="5" t="str" cm="1">
        <f t="array" ref="Y411">_xlfn.TEXTJOIN(", ",TRUE, IF(COUNTIF(A411,"*"&amp;Afferenti!$A$1:'Afferenti'!$A$46&amp;"*"), Afferenti!$F$1:'Afferenti'!$F$46, ""))</f>
        <v>0</v>
      </c>
    </row>
    <row r="412" spans="1:25" x14ac:dyDescent="0.2">
      <c r="A412" s="2" t="s">
        <v>1655</v>
      </c>
      <c r="B412" s="2" t="s">
        <v>1656</v>
      </c>
      <c r="C412" s="2" t="s">
        <v>279</v>
      </c>
      <c r="E412" s="2" t="s">
        <v>280</v>
      </c>
      <c r="F412" s="2" t="s">
        <v>1069</v>
      </c>
      <c r="G412" s="2" t="s">
        <v>1674</v>
      </c>
      <c r="H412" s="2">
        <v>2</v>
      </c>
      <c r="I412" s="2" t="s">
        <v>1675</v>
      </c>
      <c r="J412" s="2" t="s">
        <v>109</v>
      </c>
      <c r="K412" s="2">
        <v>2019</v>
      </c>
      <c r="W412" s="5" t="str" cm="1">
        <f t="array" ref="W412">_xlfn.TEXTJOIN(", ",TRUE, IF(COUNTIF(G412,"*"&amp;Afferenti!$A$1:'Afferenti'!$A$46&amp;"*"), Afferenti!$A$1:'Afferenti'!$A$46, ""))</f>
        <v>DISPERATI</v>
      </c>
      <c r="X412" s="5" t="str" cm="1">
        <f t="array" ref="X412">_xlfn.TEXTJOIN(", ",TRUE, IF(COUNTIF(A412,"*"&amp;Afferenti!$A$1:'Afferenti'!$A$46&amp;"*"), Afferenti!$E$1:'Afferenti'!$E$46, ""))</f>
        <v>1</v>
      </c>
      <c r="Y412" s="5" t="str" cm="1">
        <f t="array" ref="Y412">_xlfn.TEXTJOIN(", ",TRUE, IF(COUNTIF(A412,"*"&amp;Afferenti!$A$1:'Afferenti'!$A$46&amp;"*"), Afferenti!$F$1:'Afferenti'!$F$46, ""))</f>
        <v>0</v>
      </c>
    </row>
    <row r="413" spans="1:25" x14ac:dyDescent="0.2">
      <c r="A413" s="2" t="s">
        <v>1655</v>
      </c>
      <c r="B413" s="2" t="s">
        <v>1656</v>
      </c>
      <c r="C413" s="2" t="s">
        <v>279</v>
      </c>
      <c r="E413" s="2" t="s">
        <v>280</v>
      </c>
      <c r="F413" s="2" t="s">
        <v>1069</v>
      </c>
      <c r="G413" s="2" t="s">
        <v>1676</v>
      </c>
      <c r="H413" s="2">
        <v>3</v>
      </c>
      <c r="I413" s="2" t="s">
        <v>1677</v>
      </c>
      <c r="J413" s="2" t="s">
        <v>109</v>
      </c>
      <c r="K413" s="2">
        <v>2018</v>
      </c>
      <c r="W413" s="5" t="str" cm="1">
        <f t="array" ref="W413">_xlfn.TEXTJOIN(", ",TRUE, IF(COUNTIF(G413,"*"&amp;Afferenti!$A$1:'Afferenti'!$A$46&amp;"*"), Afferenti!$A$1:'Afferenti'!$A$46, ""))</f>
        <v>DISPERATI</v>
      </c>
      <c r="X413" s="5" t="str" cm="1">
        <f t="array" ref="X413">_xlfn.TEXTJOIN(", ",TRUE, IF(COUNTIF(A413,"*"&amp;Afferenti!$A$1:'Afferenti'!$A$46&amp;"*"), Afferenti!$E$1:'Afferenti'!$E$46, ""))</f>
        <v>1</v>
      </c>
      <c r="Y413" s="5" t="str" cm="1">
        <f t="array" ref="Y413">_xlfn.TEXTJOIN(", ",TRUE, IF(COUNTIF(A413,"*"&amp;Afferenti!$A$1:'Afferenti'!$A$46&amp;"*"), Afferenti!$F$1:'Afferenti'!$F$46, ""))</f>
        <v>0</v>
      </c>
    </row>
    <row r="414" spans="1:25" x14ac:dyDescent="0.2">
      <c r="A414" s="2" t="s">
        <v>1655</v>
      </c>
      <c r="B414" s="2" t="s">
        <v>1656</v>
      </c>
      <c r="C414" s="2" t="s">
        <v>279</v>
      </c>
      <c r="E414" s="2" t="s">
        <v>280</v>
      </c>
      <c r="F414" s="2" t="s">
        <v>1069</v>
      </c>
      <c r="G414" s="2" t="s">
        <v>1678</v>
      </c>
      <c r="H414" s="2">
        <v>3</v>
      </c>
      <c r="I414" s="2" t="s">
        <v>1679</v>
      </c>
      <c r="J414" s="2" t="s">
        <v>72</v>
      </c>
      <c r="K414" s="2">
        <v>2019</v>
      </c>
      <c r="L414" s="2" t="s">
        <v>73</v>
      </c>
      <c r="W414" s="5" t="str" cm="1">
        <f t="array" ref="W414">_xlfn.TEXTJOIN(", ",TRUE, IF(COUNTIF(G414,"*"&amp;Afferenti!$A$1:'Afferenti'!$A$46&amp;"*"), Afferenti!$A$1:'Afferenti'!$A$46, ""))</f>
        <v>DISPERATI</v>
      </c>
      <c r="X414" s="5" t="str" cm="1">
        <f t="array" ref="X414">_xlfn.TEXTJOIN(", ",TRUE, IF(COUNTIF(A414,"*"&amp;Afferenti!$A$1:'Afferenti'!$A$46&amp;"*"), Afferenti!$E$1:'Afferenti'!$E$46, ""))</f>
        <v>1</v>
      </c>
      <c r="Y414" s="5" t="str" cm="1">
        <f t="array" ref="Y414">_xlfn.TEXTJOIN(", ",TRUE, IF(COUNTIF(A414,"*"&amp;Afferenti!$A$1:'Afferenti'!$A$46&amp;"*"), Afferenti!$F$1:'Afferenti'!$F$46, ""))</f>
        <v>0</v>
      </c>
    </row>
    <row r="415" spans="1:25" x14ac:dyDescent="0.2">
      <c r="A415" s="2" t="s">
        <v>1655</v>
      </c>
      <c r="B415" s="2" t="s">
        <v>1656</v>
      </c>
      <c r="C415" s="2" t="s">
        <v>279</v>
      </c>
      <c r="E415" s="2" t="s">
        <v>280</v>
      </c>
      <c r="F415" s="2" t="s">
        <v>1069</v>
      </c>
      <c r="G415" s="2" t="s">
        <v>1680</v>
      </c>
      <c r="H415" s="2">
        <v>3</v>
      </c>
      <c r="I415" s="2" t="s">
        <v>1681</v>
      </c>
      <c r="J415" s="2" t="s">
        <v>11</v>
      </c>
      <c r="K415" s="2">
        <v>2015</v>
      </c>
      <c r="L415" s="2" t="s">
        <v>303</v>
      </c>
      <c r="M415" s="2">
        <v>2</v>
      </c>
      <c r="N415" s="2">
        <v>17.11</v>
      </c>
      <c r="O415" s="2" t="s">
        <v>13</v>
      </c>
      <c r="P415" s="2">
        <v>92.391000000000005</v>
      </c>
      <c r="Q415" s="2" t="s">
        <v>33</v>
      </c>
      <c r="R415" s="2">
        <v>2</v>
      </c>
      <c r="S415" s="2">
        <v>94.16</v>
      </c>
      <c r="T415" s="2" t="s">
        <v>33</v>
      </c>
      <c r="W415" s="5" t="str" cm="1">
        <f t="array" ref="W415">_xlfn.TEXTJOIN(", ",TRUE, IF(COUNTIF(G415,"*"&amp;Afferenti!$A$1:'Afferenti'!$A$46&amp;"*"), Afferenti!$A$1:'Afferenti'!$A$46, ""))</f>
        <v>DISPERATI</v>
      </c>
      <c r="X415" s="5" t="str" cm="1">
        <f t="array" ref="X415">_xlfn.TEXTJOIN(", ",TRUE, IF(COUNTIF(A415,"*"&amp;Afferenti!$A$1:'Afferenti'!$A$46&amp;"*"), Afferenti!$E$1:'Afferenti'!$E$46, ""))</f>
        <v>1</v>
      </c>
      <c r="Y415" s="5" t="str" cm="1">
        <f t="array" ref="Y415">_xlfn.TEXTJOIN(", ",TRUE, IF(COUNTIF(A415,"*"&amp;Afferenti!$A$1:'Afferenti'!$A$46&amp;"*"), Afferenti!$F$1:'Afferenti'!$F$46, ""))</f>
        <v>0</v>
      </c>
    </row>
    <row r="416" spans="1:25" x14ac:dyDescent="0.2">
      <c r="A416" s="2" t="s">
        <v>1655</v>
      </c>
      <c r="B416" s="2" t="s">
        <v>1656</v>
      </c>
      <c r="C416" s="2" t="s">
        <v>279</v>
      </c>
      <c r="E416" s="2" t="s">
        <v>280</v>
      </c>
      <c r="F416" s="2" t="s">
        <v>1069</v>
      </c>
      <c r="G416" s="2" t="s">
        <v>1682</v>
      </c>
      <c r="H416" s="2">
        <v>3</v>
      </c>
      <c r="I416" s="2" t="s">
        <v>1683</v>
      </c>
      <c r="J416" s="2" t="s">
        <v>11</v>
      </c>
      <c r="K416" s="2">
        <v>2016</v>
      </c>
      <c r="L416" s="2" t="s">
        <v>303</v>
      </c>
      <c r="M416" s="2">
        <v>3</v>
      </c>
      <c r="N416" s="2">
        <v>78.600999999999999</v>
      </c>
      <c r="O416" s="2" t="s">
        <v>33</v>
      </c>
      <c r="P416" s="2">
        <v>88.825000000000003</v>
      </c>
      <c r="Q416" s="2" t="s">
        <v>33</v>
      </c>
      <c r="R416" s="2">
        <v>2</v>
      </c>
      <c r="S416" s="2">
        <v>92.44</v>
      </c>
      <c r="T416" s="2" t="s">
        <v>33</v>
      </c>
      <c r="W416" s="5" t="str" cm="1">
        <f t="array" ref="W416">_xlfn.TEXTJOIN(", ",TRUE, IF(COUNTIF(G416,"*"&amp;Afferenti!$A$1:'Afferenti'!$A$46&amp;"*"), Afferenti!$A$1:'Afferenti'!$A$46, ""))</f>
        <v>DISPERATI, TURINI</v>
      </c>
      <c r="X416" s="5" t="str" cm="1">
        <f t="array" ref="X416">_xlfn.TEXTJOIN(", ",TRUE, IF(COUNTIF(A416,"*"&amp;Afferenti!$A$1:'Afferenti'!$A$46&amp;"*"), Afferenti!$E$1:'Afferenti'!$E$46, ""))</f>
        <v>1</v>
      </c>
      <c r="Y416" s="5" t="str" cm="1">
        <f t="array" ref="Y416">_xlfn.TEXTJOIN(", ",TRUE, IF(COUNTIF(A416,"*"&amp;Afferenti!$A$1:'Afferenti'!$A$46&amp;"*"), Afferenti!$F$1:'Afferenti'!$F$46, ""))</f>
        <v>0</v>
      </c>
    </row>
    <row r="417" spans="1:25" x14ac:dyDescent="0.2">
      <c r="A417" s="2" t="s">
        <v>1655</v>
      </c>
      <c r="B417" s="2" t="s">
        <v>1656</v>
      </c>
      <c r="C417" s="2" t="s">
        <v>279</v>
      </c>
      <c r="E417" s="2" t="s">
        <v>280</v>
      </c>
      <c r="F417" s="2" t="s">
        <v>1069</v>
      </c>
      <c r="G417" s="2" t="s">
        <v>1684</v>
      </c>
      <c r="H417" s="2">
        <v>4</v>
      </c>
      <c r="I417" s="2" t="s">
        <v>1685</v>
      </c>
      <c r="J417" s="2" t="s">
        <v>92</v>
      </c>
      <c r="K417" s="2">
        <v>2015</v>
      </c>
      <c r="M417" s="2">
        <v>3</v>
      </c>
      <c r="N417" s="2">
        <v>35.603000000000002</v>
      </c>
      <c r="O417" s="2" t="s">
        <v>14</v>
      </c>
      <c r="R417" s="2">
        <v>3</v>
      </c>
      <c r="S417" s="2">
        <v>23.47</v>
      </c>
      <c r="T417" s="2" t="s">
        <v>13</v>
      </c>
      <c r="W417" s="5" t="str" cm="1">
        <f t="array" ref="W417">_xlfn.TEXTJOIN(", ",TRUE, IF(COUNTIF(G417,"*"&amp;Afferenti!$A$1:'Afferenti'!$A$46&amp;"*"), Afferenti!$A$1:'Afferenti'!$A$46, ""))</f>
        <v>DISPERATI</v>
      </c>
      <c r="X417" s="5" t="str" cm="1">
        <f t="array" ref="X417">_xlfn.TEXTJOIN(", ",TRUE, IF(COUNTIF(A417,"*"&amp;Afferenti!$A$1:'Afferenti'!$A$46&amp;"*"), Afferenti!$E$1:'Afferenti'!$E$46, ""))</f>
        <v>1</v>
      </c>
      <c r="Y417" s="5" t="str" cm="1">
        <f t="array" ref="Y417">_xlfn.TEXTJOIN(", ",TRUE, IF(COUNTIF(A417,"*"&amp;Afferenti!$A$1:'Afferenti'!$A$46&amp;"*"), Afferenti!$F$1:'Afferenti'!$F$46, ""))</f>
        <v>0</v>
      </c>
    </row>
    <row r="418" spans="1:25" x14ac:dyDescent="0.2">
      <c r="A418" s="2" t="s">
        <v>1655</v>
      </c>
      <c r="B418" s="2" t="s">
        <v>1656</v>
      </c>
      <c r="C418" s="2" t="s">
        <v>279</v>
      </c>
      <c r="E418" s="2" t="s">
        <v>280</v>
      </c>
      <c r="F418" s="2" t="s">
        <v>1069</v>
      </c>
      <c r="G418" s="2" t="s">
        <v>1686</v>
      </c>
      <c r="H418" s="2">
        <v>4</v>
      </c>
      <c r="I418" s="2" t="s">
        <v>1687</v>
      </c>
      <c r="J418" s="2" t="s">
        <v>43</v>
      </c>
      <c r="K418" s="2">
        <v>2019</v>
      </c>
      <c r="W418" s="5" t="str" cm="1">
        <f t="array" ref="W418">_xlfn.TEXTJOIN(", ",TRUE, IF(COUNTIF(G418,"*"&amp;Afferenti!$A$1:'Afferenti'!$A$46&amp;"*"), Afferenti!$A$1:'Afferenti'!$A$46, ""))</f>
        <v>DISPERATI</v>
      </c>
      <c r="X418" s="5" t="str" cm="1">
        <f t="array" ref="X418">_xlfn.TEXTJOIN(", ",TRUE, IF(COUNTIF(A418,"*"&amp;Afferenti!$A$1:'Afferenti'!$A$46&amp;"*"), Afferenti!$E$1:'Afferenti'!$E$46, ""))</f>
        <v>1</v>
      </c>
      <c r="Y418" s="5" t="str" cm="1">
        <f t="array" ref="Y418">_xlfn.TEXTJOIN(", ",TRUE, IF(COUNTIF(A418,"*"&amp;Afferenti!$A$1:'Afferenti'!$A$46&amp;"*"), Afferenti!$F$1:'Afferenti'!$F$46, ""))</f>
        <v>0</v>
      </c>
    </row>
    <row r="419" spans="1:25" x14ac:dyDescent="0.2">
      <c r="A419" s="2" t="s">
        <v>1655</v>
      </c>
      <c r="B419" s="2" t="s">
        <v>1656</v>
      </c>
      <c r="C419" s="2" t="s">
        <v>279</v>
      </c>
      <c r="E419" s="2" t="s">
        <v>280</v>
      </c>
      <c r="F419" s="2" t="s">
        <v>1069</v>
      </c>
      <c r="G419" s="2" t="s">
        <v>1686</v>
      </c>
      <c r="H419" s="2">
        <v>4</v>
      </c>
      <c r="I419" s="2" t="s">
        <v>1688</v>
      </c>
      <c r="J419" s="2" t="s">
        <v>72</v>
      </c>
      <c r="K419" s="2">
        <v>2019</v>
      </c>
      <c r="L419" s="2" t="s">
        <v>73</v>
      </c>
      <c r="W419" s="5" t="str" cm="1">
        <f t="array" ref="W419">_xlfn.TEXTJOIN(", ",TRUE, IF(COUNTIF(G419,"*"&amp;Afferenti!$A$1:'Afferenti'!$A$46&amp;"*"), Afferenti!$A$1:'Afferenti'!$A$46, ""))</f>
        <v>DISPERATI</v>
      </c>
      <c r="X419" s="5" t="str" cm="1">
        <f t="array" ref="X419">_xlfn.TEXTJOIN(", ",TRUE, IF(COUNTIF(A419,"*"&amp;Afferenti!$A$1:'Afferenti'!$A$46&amp;"*"), Afferenti!$E$1:'Afferenti'!$E$46, ""))</f>
        <v>1</v>
      </c>
      <c r="Y419" s="5" t="str" cm="1">
        <f t="array" ref="Y419">_xlfn.TEXTJOIN(", ",TRUE, IF(COUNTIF(A419,"*"&amp;Afferenti!$A$1:'Afferenti'!$A$46&amp;"*"), Afferenti!$F$1:'Afferenti'!$F$46, ""))</f>
        <v>0</v>
      </c>
    </row>
    <row r="420" spans="1:25" x14ac:dyDescent="0.2">
      <c r="A420" s="2" t="s">
        <v>1655</v>
      </c>
      <c r="B420" s="2" t="s">
        <v>1656</v>
      </c>
      <c r="C420" s="2" t="s">
        <v>279</v>
      </c>
      <c r="E420" s="2" t="s">
        <v>280</v>
      </c>
      <c r="F420" s="2" t="s">
        <v>1069</v>
      </c>
      <c r="G420" s="2" t="s">
        <v>1689</v>
      </c>
      <c r="H420" s="2">
        <v>5</v>
      </c>
      <c r="I420" s="2" t="s">
        <v>1690</v>
      </c>
      <c r="J420" s="2" t="s">
        <v>43</v>
      </c>
      <c r="K420" s="2">
        <v>2019</v>
      </c>
      <c r="W420" s="5" t="str" cm="1">
        <f t="array" ref="W420">_xlfn.TEXTJOIN(", ",TRUE, IF(COUNTIF(G420,"*"&amp;Afferenti!$A$1:'Afferenti'!$A$46&amp;"*"), Afferenti!$A$1:'Afferenti'!$A$46, ""))</f>
        <v>DISPERATI</v>
      </c>
      <c r="X420" s="5" t="str" cm="1">
        <f t="array" ref="X420">_xlfn.TEXTJOIN(", ",TRUE, IF(COUNTIF(A420,"*"&amp;Afferenti!$A$1:'Afferenti'!$A$46&amp;"*"), Afferenti!$E$1:'Afferenti'!$E$46, ""))</f>
        <v>1</v>
      </c>
      <c r="Y420" s="5" t="str" cm="1">
        <f t="array" ref="Y420">_xlfn.TEXTJOIN(", ",TRUE, IF(COUNTIF(A420,"*"&amp;Afferenti!$A$1:'Afferenti'!$A$46&amp;"*"), Afferenti!$F$1:'Afferenti'!$F$46, ""))</f>
        <v>0</v>
      </c>
    </row>
    <row r="421" spans="1:25" x14ac:dyDescent="0.2">
      <c r="A421" s="2" t="s">
        <v>1655</v>
      </c>
      <c r="B421" s="2" t="s">
        <v>1656</v>
      </c>
      <c r="C421" s="2" t="s">
        <v>279</v>
      </c>
      <c r="E421" s="2" t="s">
        <v>280</v>
      </c>
      <c r="F421" s="2" t="s">
        <v>1069</v>
      </c>
      <c r="G421" s="2" t="s">
        <v>1691</v>
      </c>
      <c r="H421" s="2">
        <v>5</v>
      </c>
      <c r="I421" s="2" t="s">
        <v>1692</v>
      </c>
      <c r="J421" s="2" t="s">
        <v>11</v>
      </c>
      <c r="K421" s="2">
        <v>2017</v>
      </c>
      <c r="L421" s="2" t="s">
        <v>303</v>
      </c>
      <c r="M421" s="2">
        <v>2</v>
      </c>
      <c r="N421" s="2">
        <v>81.605999999999995</v>
      </c>
      <c r="O421" s="2" t="s">
        <v>33</v>
      </c>
      <c r="P421" s="2">
        <v>79.641999999999996</v>
      </c>
      <c r="Q421" s="2" t="s">
        <v>33</v>
      </c>
      <c r="R421" s="2">
        <v>1</v>
      </c>
      <c r="S421" s="2">
        <v>96.47</v>
      </c>
      <c r="T421" s="2" t="s">
        <v>33</v>
      </c>
      <c r="W421" s="5" t="str" cm="1">
        <f t="array" ref="W421">_xlfn.TEXTJOIN(", ",TRUE, IF(COUNTIF(G421,"*"&amp;Afferenti!$A$1:'Afferenti'!$A$46&amp;"*"), Afferenti!$A$1:'Afferenti'!$A$46, ""))</f>
        <v>DISPERATI</v>
      </c>
      <c r="X421" s="5" t="str" cm="1">
        <f t="array" ref="X421">_xlfn.TEXTJOIN(", ",TRUE, IF(COUNTIF(A421,"*"&amp;Afferenti!$A$1:'Afferenti'!$A$46&amp;"*"), Afferenti!$E$1:'Afferenti'!$E$46, ""))</f>
        <v>1</v>
      </c>
      <c r="Y421" s="5" t="str" cm="1">
        <f t="array" ref="Y421">_xlfn.TEXTJOIN(", ",TRUE, IF(COUNTIF(A421,"*"&amp;Afferenti!$A$1:'Afferenti'!$A$46&amp;"*"), Afferenti!$F$1:'Afferenti'!$F$46, ""))</f>
        <v>0</v>
      </c>
    </row>
    <row r="422" spans="1:25" x14ac:dyDescent="0.2">
      <c r="A422" s="2" t="s">
        <v>1655</v>
      </c>
      <c r="B422" s="2" t="s">
        <v>1656</v>
      </c>
      <c r="C422" s="2" t="s">
        <v>279</v>
      </c>
      <c r="E422" s="2" t="s">
        <v>280</v>
      </c>
      <c r="F422" s="2" t="s">
        <v>1069</v>
      </c>
      <c r="G422" s="2" t="s">
        <v>1313</v>
      </c>
      <c r="H422" s="2">
        <v>6</v>
      </c>
      <c r="I422" s="2" t="s">
        <v>1314</v>
      </c>
      <c r="J422" s="2" t="s">
        <v>43</v>
      </c>
      <c r="K422" s="2">
        <v>2016</v>
      </c>
      <c r="L422" s="2" t="s">
        <v>303</v>
      </c>
      <c r="W422" s="5" t="str" cm="1">
        <f t="array" ref="W422">_xlfn.TEXTJOIN(", ",TRUE, IF(COUNTIF(G422,"*"&amp;Afferenti!$A$1:'Afferenti'!$A$46&amp;"*"), Afferenti!$A$1:'Afferenti'!$A$46, ""))</f>
        <v>DISPERATI</v>
      </c>
      <c r="X422" s="5" t="str" cm="1">
        <f t="array" ref="X422">_xlfn.TEXTJOIN(", ",TRUE, IF(COUNTIF(A422,"*"&amp;Afferenti!$A$1:'Afferenti'!$A$46&amp;"*"), Afferenti!$E$1:'Afferenti'!$E$46, ""))</f>
        <v>1</v>
      </c>
      <c r="Y422" s="5" t="str" cm="1">
        <f t="array" ref="Y422">_xlfn.TEXTJOIN(", ",TRUE, IF(COUNTIF(A422,"*"&amp;Afferenti!$A$1:'Afferenti'!$A$46&amp;"*"), Afferenti!$F$1:'Afferenti'!$F$46, ""))</f>
        <v>0</v>
      </c>
    </row>
    <row r="423" spans="1:25" x14ac:dyDescent="0.2">
      <c r="A423" s="2" t="s">
        <v>1655</v>
      </c>
      <c r="B423" s="2" t="s">
        <v>1656</v>
      </c>
      <c r="C423" s="2" t="s">
        <v>279</v>
      </c>
      <c r="E423" s="2" t="s">
        <v>280</v>
      </c>
      <c r="F423" s="2" t="s">
        <v>1069</v>
      </c>
      <c r="G423" s="2" t="s">
        <v>1693</v>
      </c>
      <c r="H423" s="2">
        <v>7</v>
      </c>
      <c r="I423" s="2" t="s">
        <v>1694</v>
      </c>
      <c r="J423" s="2" t="s">
        <v>11</v>
      </c>
      <c r="K423" s="2">
        <v>2018</v>
      </c>
      <c r="L423" s="2" t="s">
        <v>303</v>
      </c>
      <c r="M423" s="2">
        <v>0</v>
      </c>
      <c r="N423" s="2">
        <v>92.602000000000004</v>
      </c>
      <c r="O423" s="2" t="s">
        <v>33</v>
      </c>
      <c r="P423" s="2">
        <v>75.504999999999995</v>
      </c>
      <c r="Q423" s="2" t="s">
        <v>33</v>
      </c>
      <c r="R423" s="2">
        <v>0</v>
      </c>
      <c r="S423" s="2">
        <v>100</v>
      </c>
      <c r="T423" s="2" t="s">
        <v>33</v>
      </c>
      <c r="W423" s="5" t="str" cm="1">
        <f t="array" ref="W423">_xlfn.TEXTJOIN(", ",TRUE, IF(COUNTIF(G423,"*"&amp;Afferenti!$A$1:'Afferenti'!$A$46&amp;"*"), Afferenti!$A$1:'Afferenti'!$A$46, ""))</f>
        <v>DISPERATI</v>
      </c>
      <c r="X423" s="5" t="str" cm="1">
        <f t="array" ref="X423">_xlfn.TEXTJOIN(", ",TRUE, IF(COUNTIF(A423,"*"&amp;Afferenti!$A$1:'Afferenti'!$A$46&amp;"*"), Afferenti!$E$1:'Afferenti'!$E$46, ""))</f>
        <v>1</v>
      </c>
      <c r="Y423" s="5" t="str" cm="1">
        <f t="array" ref="Y423">_xlfn.TEXTJOIN(", ",TRUE, IF(COUNTIF(A423,"*"&amp;Afferenti!$A$1:'Afferenti'!$A$46&amp;"*"), Afferenti!$F$1:'Afferenti'!$F$46, ""))</f>
        <v>0</v>
      </c>
    </row>
    <row r="424" spans="1:25" x14ac:dyDescent="0.2">
      <c r="A424" s="2" t="s">
        <v>1655</v>
      </c>
      <c r="B424" s="2" t="s">
        <v>1656</v>
      </c>
      <c r="C424" s="2" t="s">
        <v>279</v>
      </c>
      <c r="E424" s="2" t="s">
        <v>280</v>
      </c>
      <c r="F424" s="2" t="s">
        <v>1069</v>
      </c>
      <c r="G424" s="2" t="s">
        <v>1695</v>
      </c>
      <c r="H424" s="2">
        <v>7</v>
      </c>
      <c r="I424" s="2" t="s">
        <v>1696</v>
      </c>
      <c r="J424" s="2" t="s">
        <v>72</v>
      </c>
      <c r="K424" s="2">
        <v>2018</v>
      </c>
      <c r="L424" s="2" t="s">
        <v>73</v>
      </c>
      <c r="W424" s="5" t="str" cm="1">
        <f t="array" ref="W424">_xlfn.TEXTJOIN(", ",TRUE, IF(COUNTIF(G424,"*"&amp;Afferenti!$A$1:'Afferenti'!$A$46&amp;"*"), Afferenti!$A$1:'Afferenti'!$A$46, ""))</f>
        <v>DISPERATI</v>
      </c>
      <c r="X424" s="5" t="str" cm="1">
        <f t="array" ref="X424">_xlfn.TEXTJOIN(", ",TRUE, IF(COUNTIF(A424,"*"&amp;Afferenti!$A$1:'Afferenti'!$A$46&amp;"*"), Afferenti!$E$1:'Afferenti'!$E$46, ""))</f>
        <v>1</v>
      </c>
      <c r="Y424" s="5" t="str" cm="1">
        <f t="array" ref="Y424">_xlfn.TEXTJOIN(", ",TRUE, IF(COUNTIF(A424,"*"&amp;Afferenti!$A$1:'Afferenti'!$A$46&amp;"*"), Afferenti!$F$1:'Afferenti'!$F$46, ""))</f>
        <v>0</v>
      </c>
    </row>
    <row r="425" spans="1:25" x14ac:dyDescent="0.2">
      <c r="A425" s="2" t="s">
        <v>1655</v>
      </c>
      <c r="B425" s="2" t="s">
        <v>1656</v>
      </c>
      <c r="C425" s="2" t="s">
        <v>279</v>
      </c>
      <c r="E425" s="2" t="s">
        <v>280</v>
      </c>
      <c r="F425" s="2" t="s">
        <v>1069</v>
      </c>
      <c r="G425" s="2" t="s">
        <v>1697</v>
      </c>
      <c r="H425" s="2">
        <v>7</v>
      </c>
      <c r="I425" s="2" t="s">
        <v>1698</v>
      </c>
      <c r="J425" s="2" t="s">
        <v>72</v>
      </c>
      <c r="K425" s="2">
        <v>2018</v>
      </c>
      <c r="L425" s="2" t="s">
        <v>73</v>
      </c>
      <c r="W425" s="5" t="str" cm="1">
        <f t="array" ref="W425">_xlfn.TEXTJOIN(", ",TRUE, IF(COUNTIF(G425,"*"&amp;Afferenti!$A$1:'Afferenti'!$A$46&amp;"*"), Afferenti!$A$1:'Afferenti'!$A$46, ""))</f>
        <v>DISPERATI</v>
      </c>
      <c r="X425" s="5" t="str" cm="1">
        <f t="array" ref="X425">_xlfn.TEXTJOIN(", ",TRUE, IF(COUNTIF(A425,"*"&amp;Afferenti!$A$1:'Afferenti'!$A$46&amp;"*"), Afferenti!$E$1:'Afferenti'!$E$46, ""))</f>
        <v>1</v>
      </c>
      <c r="Y425" s="5" t="str" cm="1">
        <f t="array" ref="Y425">_xlfn.TEXTJOIN(", ",TRUE, IF(COUNTIF(A425,"*"&amp;Afferenti!$A$1:'Afferenti'!$A$46&amp;"*"), Afferenti!$F$1:'Afferenti'!$F$46, ""))</f>
        <v>0</v>
      </c>
    </row>
    <row r="426" spans="1:25" x14ac:dyDescent="0.2">
      <c r="A426" s="2" t="s">
        <v>1655</v>
      </c>
      <c r="B426" s="2" t="s">
        <v>1656</v>
      </c>
      <c r="C426" s="2" t="s">
        <v>279</v>
      </c>
      <c r="E426" s="2" t="s">
        <v>280</v>
      </c>
      <c r="F426" s="2" t="s">
        <v>1069</v>
      </c>
      <c r="G426" s="2" t="s">
        <v>1699</v>
      </c>
      <c r="H426" s="2">
        <v>7</v>
      </c>
      <c r="I426" s="2" t="s">
        <v>1700</v>
      </c>
      <c r="J426" s="2" t="s">
        <v>476</v>
      </c>
      <c r="K426" s="2">
        <v>2018</v>
      </c>
      <c r="W426" s="5" t="str" cm="1">
        <f t="array" ref="W426">_xlfn.TEXTJOIN(", ",TRUE, IF(COUNTIF(G426,"*"&amp;Afferenti!$A$1:'Afferenti'!$A$46&amp;"*"), Afferenti!$A$1:'Afferenti'!$A$46, ""))</f>
        <v>DISPERATI</v>
      </c>
      <c r="X426" s="5" t="str" cm="1">
        <f t="array" ref="X426">_xlfn.TEXTJOIN(", ",TRUE, IF(COUNTIF(A426,"*"&amp;Afferenti!$A$1:'Afferenti'!$A$46&amp;"*"), Afferenti!$E$1:'Afferenti'!$E$46, ""))</f>
        <v>1</v>
      </c>
      <c r="Y426" s="5" t="str" cm="1">
        <f t="array" ref="Y426">_xlfn.TEXTJOIN(", ",TRUE, IF(COUNTIF(A426,"*"&amp;Afferenti!$A$1:'Afferenti'!$A$46&amp;"*"), Afferenti!$F$1:'Afferenti'!$F$46, ""))</f>
        <v>0</v>
      </c>
    </row>
    <row r="427" spans="1:25" x14ac:dyDescent="0.2">
      <c r="A427" s="2" t="s">
        <v>1655</v>
      </c>
      <c r="B427" s="2" t="s">
        <v>1656</v>
      </c>
      <c r="C427" s="2" t="s">
        <v>279</v>
      </c>
      <c r="E427" s="2" t="s">
        <v>280</v>
      </c>
      <c r="F427" s="2" t="s">
        <v>1069</v>
      </c>
      <c r="G427" s="2" t="s">
        <v>1701</v>
      </c>
      <c r="H427" s="2">
        <v>7</v>
      </c>
      <c r="I427" s="2" t="s">
        <v>1702</v>
      </c>
      <c r="J427" s="2" t="s">
        <v>72</v>
      </c>
      <c r="K427" s="2">
        <v>2018</v>
      </c>
      <c r="L427" s="2" t="s">
        <v>73</v>
      </c>
      <c r="W427" s="5" t="str" cm="1">
        <f t="array" ref="W427">_xlfn.TEXTJOIN(", ",TRUE, IF(COUNTIF(G427,"*"&amp;Afferenti!$A$1:'Afferenti'!$A$46&amp;"*"), Afferenti!$A$1:'Afferenti'!$A$46, ""))</f>
        <v>DISPERATI</v>
      </c>
      <c r="X427" s="5" t="str" cm="1">
        <f t="array" ref="X427">_xlfn.TEXTJOIN(", ",TRUE, IF(COUNTIF(A427,"*"&amp;Afferenti!$A$1:'Afferenti'!$A$46&amp;"*"), Afferenti!$E$1:'Afferenti'!$E$46, ""))</f>
        <v>1</v>
      </c>
      <c r="Y427" s="5" t="str" cm="1">
        <f t="array" ref="Y427">_xlfn.TEXTJOIN(", ",TRUE, IF(COUNTIF(A427,"*"&amp;Afferenti!$A$1:'Afferenti'!$A$46&amp;"*"), Afferenti!$F$1:'Afferenti'!$F$46, ""))</f>
        <v>0</v>
      </c>
    </row>
    <row r="428" spans="1:25" x14ac:dyDescent="0.2">
      <c r="A428" s="2" t="s">
        <v>1194</v>
      </c>
      <c r="B428" s="2" t="s">
        <v>1195</v>
      </c>
      <c r="C428" s="2" t="s">
        <v>1196</v>
      </c>
      <c r="E428" s="2" t="s">
        <v>280</v>
      </c>
      <c r="F428" s="2" t="s">
        <v>1166</v>
      </c>
      <c r="G428" s="2" t="s">
        <v>1197</v>
      </c>
      <c r="H428" s="2">
        <v>1</v>
      </c>
      <c r="I428" s="2" t="s">
        <v>1198</v>
      </c>
      <c r="J428" s="2" t="s">
        <v>11</v>
      </c>
      <c r="K428" s="2">
        <v>2015</v>
      </c>
      <c r="L428" s="2" t="s">
        <v>1181</v>
      </c>
      <c r="M428" s="2">
        <v>22</v>
      </c>
      <c r="N428" s="2">
        <v>45.87</v>
      </c>
      <c r="O428" s="2" t="s">
        <v>14</v>
      </c>
      <c r="P428" s="2">
        <v>14.018000000000001</v>
      </c>
      <c r="Q428" s="2" t="s">
        <v>13</v>
      </c>
      <c r="R428" s="2">
        <v>22</v>
      </c>
      <c r="S428" s="2">
        <v>28.42</v>
      </c>
      <c r="T428" s="2" t="s">
        <v>14</v>
      </c>
      <c r="U428" s="2">
        <v>16.667000000000002</v>
      </c>
      <c r="V428" s="2" t="s">
        <v>13</v>
      </c>
      <c r="W428" s="5" t="str" cm="1">
        <f t="array" ref="W428">_xlfn.TEXTJOIN(", ",TRUE, IF(COUNTIF(G428,"*"&amp;Afferenti!$A$1:'Afferenti'!$A$46&amp;"*"), Afferenti!$A$1:'Afferenti'!$A$46, ""))</f>
        <v>FANTOZZI</v>
      </c>
      <c r="X428" s="5" t="str" cm="1">
        <f t="array" ref="X428">_xlfn.TEXTJOIN(", ",TRUE, IF(COUNTIF(A428,"*"&amp;Afferenti!$A$1:'Afferenti'!$A$46&amp;"*"), Afferenti!$E$1:'Afferenti'!$E$46, ""))</f>
        <v>1</v>
      </c>
      <c r="Y428" s="5" t="str" cm="1">
        <f t="array" ref="Y428">_xlfn.TEXTJOIN(", ",TRUE, IF(COUNTIF(A428,"*"&amp;Afferenti!$A$1:'Afferenti'!$A$46&amp;"*"), Afferenti!$F$1:'Afferenti'!$F$46, ""))</f>
        <v>0</v>
      </c>
    </row>
    <row r="429" spans="1:25" x14ac:dyDescent="0.2">
      <c r="A429" s="2" t="s">
        <v>1194</v>
      </c>
      <c r="B429" s="2" t="s">
        <v>1195</v>
      </c>
      <c r="C429" s="2" t="s">
        <v>1196</v>
      </c>
      <c r="E429" s="2" t="s">
        <v>280</v>
      </c>
      <c r="F429" s="2" t="s">
        <v>1166</v>
      </c>
      <c r="G429" s="2" t="s">
        <v>1199</v>
      </c>
      <c r="H429" s="2">
        <v>2</v>
      </c>
      <c r="I429" s="2" t="s">
        <v>1200</v>
      </c>
      <c r="J429" s="2" t="s">
        <v>11</v>
      </c>
      <c r="K429" s="2">
        <v>2018</v>
      </c>
      <c r="L429" s="2" t="s">
        <v>1201</v>
      </c>
      <c r="M429" s="2">
        <v>9</v>
      </c>
      <c r="N429" s="2">
        <v>48.171999999999997</v>
      </c>
      <c r="O429" s="2" t="s">
        <v>14</v>
      </c>
      <c r="P429" s="2">
        <v>14.378</v>
      </c>
      <c r="Q429" s="2" t="s">
        <v>13</v>
      </c>
      <c r="R429" s="2">
        <v>9</v>
      </c>
      <c r="S429" s="2">
        <v>55.3</v>
      </c>
      <c r="T429" s="2" t="s">
        <v>26</v>
      </c>
      <c r="U429" s="2">
        <v>12.068966</v>
      </c>
      <c r="V429" s="2" t="s">
        <v>13</v>
      </c>
      <c r="W429" s="5" t="str" cm="1">
        <f t="array" ref="W429">_xlfn.TEXTJOIN(", ",TRUE, IF(COUNTIF(G429,"*"&amp;Afferenti!$A$1:'Afferenti'!$A$46&amp;"*"), Afferenti!$A$1:'Afferenti'!$A$46, ""))</f>
        <v>FANTOZZI</v>
      </c>
      <c r="X429" s="5" t="str" cm="1">
        <f t="array" ref="X429">_xlfn.TEXTJOIN(", ",TRUE, IF(COUNTIF(A429,"*"&amp;Afferenti!$A$1:'Afferenti'!$A$46&amp;"*"), Afferenti!$E$1:'Afferenti'!$E$46, ""))</f>
        <v>1</v>
      </c>
      <c r="Y429" s="5" t="str" cm="1">
        <f t="array" ref="Y429">_xlfn.TEXTJOIN(", ",TRUE, IF(COUNTIF(A429,"*"&amp;Afferenti!$A$1:'Afferenti'!$A$46&amp;"*"), Afferenti!$F$1:'Afferenti'!$F$46, ""))</f>
        <v>0</v>
      </c>
    </row>
    <row r="430" spans="1:25" x14ac:dyDescent="0.2">
      <c r="A430" s="2" t="s">
        <v>1194</v>
      </c>
      <c r="B430" s="2" t="s">
        <v>1195</v>
      </c>
      <c r="C430" s="2" t="s">
        <v>1196</v>
      </c>
      <c r="E430" s="2" t="s">
        <v>280</v>
      </c>
      <c r="F430" s="2" t="s">
        <v>1166</v>
      </c>
      <c r="G430" s="2" t="s">
        <v>1202</v>
      </c>
      <c r="H430" s="2">
        <v>3</v>
      </c>
      <c r="I430" s="2" t="s">
        <v>1203</v>
      </c>
      <c r="J430" s="2" t="s">
        <v>11</v>
      </c>
      <c r="K430" s="2">
        <v>2017</v>
      </c>
      <c r="L430" s="2" t="s">
        <v>1204</v>
      </c>
      <c r="W430" s="5" t="str" cm="1">
        <f t="array" ref="W430">_xlfn.TEXTJOIN(", ",TRUE, IF(COUNTIF(G430,"*"&amp;Afferenti!$A$1:'Afferenti'!$A$46&amp;"*"), Afferenti!$A$1:'Afferenti'!$A$46, ""))</f>
        <v>FANTOZZI, SALLEOLINI</v>
      </c>
      <c r="X430" s="5" t="str" cm="1">
        <f t="array" ref="X430">_xlfn.TEXTJOIN(", ",TRUE, IF(COUNTIF(A430,"*"&amp;Afferenti!$A$1:'Afferenti'!$A$46&amp;"*"), Afferenti!$E$1:'Afferenti'!$E$46, ""))</f>
        <v>1</v>
      </c>
      <c r="Y430" s="5" t="str" cm="1">
        <f t="array" ref="Y430">_xlfn.TEXTJOIN(", ",TRUE, IF(COUNTIF(A430,"*"&amp;Afferenti!$A$1:'Afferenti'!$A$46&amp;"*"), Afferenti!$F$1:'Afferenti'!$F$46, ""))</f>
        <v>0</v>
      </c>
    </row>
    <row r="431" spans="1:25" x14ac:dyDescent="0.2">
      <c r="A431" s="2" t="s">
        <v>661</v>
      </c>
      <c r="B431" s="2" t="s">
        <v>662</v>
      </c>
      <c r="C431" s="2" t="s">
        <v>663</v>
      </c>
      <c r="E431" s="2" t="s">
        <v>280</v>
      </c>
      <c r="F431" s="2" t="s">
        <v>664</v>
      </c>
      <c r="G431" s="2" t="s">
        <v>665</v>
      </c>
      <c r="H431" s="2">
        <v>1</v>
      </c>
      <c r="I431" s="2" t="s">
        <v>666</v>
      </c>
      <c r="J431" s="2" t="s">
        <v>11</v>
      </c>
      <c r="K431" s="2">
        <v>2015</v>
      </c>
      <c r="L431" s="2" t="s">
        <v>667</v>
      </c>
      <c r="M431" s="2">
        <v>18</v>
      </c>
      <c r="N431" s="2">
        <v>37.170999999999999</v>
      </c>
      <c r="O431" s="2" t="s">
        <v>14</v>
      </c>
      <c r="P431" s="2">
        <v>28.920999999999999</v>
      </c>
      <c r="Q431" s="2" t="s">
        <v>14</v>
      </c>
      <c r="R431" s="2">
        <v>17</v>
      </c>
      <c r="S431" s="2">
        <v>32.31</v>
      </c>
      <c r="T431" s="2" t="s">
        <v>14</v>
      </c>
      <c r="U431" s="2">
        <v>25</v>
      </c>
      <c r="V431" s="2" t="s">
        <v>14</v>
      </c>
      <c r="W431" s="5" t="str" cm="1">
        <f t="array" ref="W431">_xlfn.TEXTJOIN(", ",TRUE, IF(COUNTIF(G431,"*"&amp;Afferenti!$A$1:'Afferenti'!$A$46&amp;"*"), Afferenti!$A$1:'Afferenti'!$A$46, ""))</f>
        <v>FORESI</v>
      </c>
      <c r="X431" s="5" t="str" cm="1">
        <f t="array" ref="X431">_xlfn.TEXTJOIN(", ",TRUE, IF(COUNTIF(A431,"*"&amp;Afferenti!$A$1:'Afferenti'!$A$46&amp;"*"), Afferenti!$E$1:'Afferenti'!$E$46, ""))</f>
        <v>1</v>
      </c>
      <c r="Y431" s="5" t="str" cm="1">
        <f t="array" ref="Y431">_xlfn.TEXTJOIN(", ",TRUE, IF(COUNTIF(A431,"*"&amp;Afferenti!$A$1:'Afferenti'!$A$46&amp;"*"), Afferenti!$F$1:'Afferenti'!$F$46, ""))</f>
        <v>1</v>
      </c>
    </row>
    <row r="432" spans="1:25" x14ac:dyDescent="0.2">
      <c r="A432" s="2" t="s">
        <v>661</v>
      </c>
      <c r="B432" s="2" t="s">
        <v>662</v>
      </c>
      <c r="C432" s="2" t="s">
        <v>663</v>
      </c>
      <c r="E432" s="2" t="s">
        <v>280</v>
      </c>
      <c r="F432" s="2" t="s">
        <v>664</v>
      </c>
      <c r="G432" s="2" t="s">
        <v>665</v>
      </c>
      <c r="H432" s="2">
        <v>1</v>
      </c>
      <c r="I432" s="2" t="s">
        <v>668</v>
      </c>
      <c r="J432" s="2" t="s">
        <v>11</v>
      </c>
      <c r="K432" s="2">
        <v>2016</v>
      </c>
      <c r="L432" s="2" t="s">
        <v>669</v>
      </c>
      <c r="M432" s="2">
        <v>21</v>
      </c>
      <c r="N432" s="2">
        <v>29.901</v>
      </c>
      <c r="O432" s="2" t="s">
        <v>14</v>
      </c>
      <c r="P432" s="2">
        <v>39.024000000000001</v>
      </c>
      <c r="Q432" s="2" t="s">
        <v>14</v>
      </c>
      <c r="R432" s="2">
        <v>19</v>
      </c>
      <c r="S432" s="2">
        <v>23.3</v>
      </c>
      <c r="T432" s="2" t="s">
        <v>13</v>
      </c>
      <c r="U432" s="2">
        <v>18.085106</v>
      </c>
      <c r="V432" s="2" t="s">
        <v>13</v>
      </c>
      <c r="W432" s="5" t="str" cm="1">
        <f t="array" ref="W432">_xlfn.TEXTJOIN(", ",TRUE, IF(COUNTIF(G432,"*"&amp;Afferenti!$A$1:'Afferenti'!$A$46&amp;"*"), Afferenti!$A$1:'Afferenti'!$A$46, ""))</f>
        <v>FORESI</v>
      </c>
      <c r="X432" s="5" t="str" cm="1">
        <f t="array" ref="X432">_xlfn.TEXTJOIN(", ",TRUE, IF(COUNTIF(A432,"*"&amp;Afferenti!$A$1:'Afferenti'!$A$46&amp;"*"), Afferenti!$E$1:'Afferenti'!$E$46, ""))</f>
        <v>1</v>
      </c>
      <c r="Y432" s="5" t="str" cm="1">
        <f t="array" ref="Y432">_xlfn.TEXTJOIN(", ",TRUE, IF(COUNTIF(A432,"*"&amp;Afferenti!$A$1:'Afferenti'!$A$46&amp;"*"), Afferenti!$F$1:'Afferenti'!$F$46, ""))</f>
        <v>1</v>
      </c>
    </row>
    <row r="433" spans="1:25" x14ac:dyDescent="0.2">
      <c r="A433" s="2" t="s">
        <v>661</v>
      </c>
      <c r="B433" s="2" t="s">
        <v>662</v>
      </c>
      <c r="C433" s="2" t="s">
        <v>663</v>
      </c>
      <c r="E433" s="2" t="s">
        <v>280</v>
      </c>
      <c r="F433" s="2" t="s">
        <v>664</v>
      </c>
      <c r="G433" s="2" t="s">
        <v>665</v>
      </c>
      <c r="H433" s="2">
        <v>1</v>
      </c>
      <c r="I433" s="2" t="s">
        <v>670</v>
      </c>
      <c r="J433" s="2" t="s">
        <v>11</v>
      </c>
      <c r="K433" s="2">
        <v>2015</v>
      </c>
      <c r="L433" s="2" t="s">
        <v>671</v>
      </c>
      <c r="M433" s="2">
        <v>6</v>
      </c>
      <c r="N433" s="2">
        <v>20.376999999999999</v>
      </c>
      <c r="O433" s="2" t="s">
        <v>13</v>
      </c>
      <c r="P433" s="2">
        <v>34.115000000000002</v>
      </c>
      <c r="Q433" s="2" t="s">
        <v>14</v>
      </c>
      <c r="R433" s="2">
        <v>5</v>
      </c>
      <c r="S433" s="2">
        <v>49.29</v>
      </c>
      <c r="T433" s="2" t="s">
        <v>14</v>
      </c>
      <c r="W433" s="5" t="str" cm="1">
        <f t="array" ref="W433">_xlfn.TEXTJOIN(", ",TRUE, IF(COUNTIF(G433,"*"&amp;Afferenti!$A$1:'Afferenti'!$A$46&amp;"*"), Afferenti!$A$1:'Afferenti'!$A$46, ""))</f>
        <v>FORESI</v>
      </c>
      <c r="X433" s="5" t="str" cm="1">
        <f t="array" ref="X433">_xlfn.TEXTJOIN(", ",TRUE, IF(COUNTIF(A433,"*"&amp;Afferenti!$A$1:'Afferenti'!$A$46&amp;"*"), Afferenti!$E$1:'Afferenti'!$E$46, ""))</f>
        <v>1</v>
      </c>
      <c r="Y433" s="5" t="str" cm="1">
        <f t="array" ref="Y433">_xlfn.TEXTJOIN(", ",TRUE, IF(COUNTIF(A433,"*"&amp;Afferenti!$A$1:'Afferenti'!$A$46&amp;"*"), Afferenti!$F$1:'Afferenti'!$F$46, ""))</f>
        <v>1</v>
      </c>
    </row>
    <row r="434" spans="1:25" x14ac:dyDescent="0.2">
      <c r="A434" s="2" t="s">
        <v>661</v>
      </c>
      <c r="B434" s="2" t="s">
        <v>662</v>
      </c>
      <c r="C434" s="2" t="s">
        <v>663</v>
      </c>
      <c r="E434" s="2" t="s">
        <v>280</v>
      </c>
      <c r="F434" s="2" t="s">
        <v>664</v>
      </c>
      <c r="G434" s="2" t="s">
        <v>672</v>
      </c>
      <c r="H434" s="2">
        <v>2</v>
      </c>
      <c r="I434" s="2" t="s">
        <v>673</v>
      </c>
      <c r="J434" s="2" t="s">
        <v>11</v>
      </c>
      <c r="K434" s="2">
        <v>2019</v>
      </c>
      <c r="L434" s="2" t="s">
        <v>674</v>
      </c>
      <c r="M434" s="2">
        <v>5</v>
      </c>
      <c r="N434" s="2">
        <v>54.911000000000001</v>
      </c>
      <c r="O434" s="2" t="s">
        <v>26</v>
      </c>
      <c r="P434" s="2">
        <v>70.323999999999998</v>
      </c>
      <c r="Q434" s="2" t="s">
        <v>26</v>
      </c>
      <c r="R434" s="2">
        <v>5</v>
      </c>
      <c r="S434" s="2">
        <v>52.27</v>
      </c>
      <c r="T434" s="2" t="s">
        <v>26</v>
      </c>
      <c r="U434" s="2">
        <v>73.403999999999996</v>
      </c>
      <c r="V434" s="2" t="s">
        <v>26</v>
      </c>
      <c r="W434" s="5" t="str" cm="1">
        <f t="array" ref="W434">_xlfn.TEXTJOIN(", ",TRUE, IF(COUNTIF(G434,"*"&amp;Afferenti!$A$1:'Afferenti'!$A$46&amp;"*"), Afferenti!$A$1:'Afferenti'!$A$46, ""))</f>
        <v>FORESI</v>
      </c>
      <c r="X434" s="5" t="str" cm="1">
        <f t="array" ref="X434">_xlfn.TEXTJOIN(", ",TRUE, IF(COUNTIF(A434,"*"&amp;Afferenti!$A$1:'Afferenti'!$A$46&amp;"*"), Afferenti!$E$1:'Afferenti'!$E$46, ""))</f>
        <v>1</v>
      </c>
      <c r="Y434" s="5" t="str" cm="1">
        <f t="array" ref="Y434">_xlfn.TEXTJOIN(", ",TRUE, IF(COUNTIF(A434,"*"&amp;Afferenti!$A$1:'Afferenti'!$A$46&amp;"*"), Afferenti!$F$1:'Afferenti'!$F$46, ""))</f>
        <v>1</v>
      </c>
    </row>
    <row r="435" spans="1:25" x14ac:dyDescent="0.2">
      <c r="A435" s="2" t="s">
        <v>661</v>
      </c>
      <c r="B435" s="2" t="s">
        <v>662</v>
      </c>
      <c r="C435" s="2" t="s">
        <v>663</v>
      </c>
      <c r="E435" s="2" t="s">
        <v>280</v>
      </c>
      <c r="F435" s="2" t="s">
        <v>664</v>
      </c>
      <c r="G435" s="2" t="s">
        <v>675</v>
      </c>
      <c r="H435" s="2">
        <v>2</v>
      </c>
      <c r="I435" s="2" t="s">
        <v>676</v>
      </c>
      <c r="J435" s="2" t="s">
        <v>11</v>
      </c>
      <c r="K435" s="2">
        <v>2019</v>
      </c>
      <c r="L435" s="2" t="s">
        <v>300</v>
      </c>
      <c r="M435" s="2">
        <v>10</v>
      </c>
      <c r="N435" s="2">
        <v>36.402999999999999</v>
      </c>
      <c r="O435" s="2" t="s">
        <v>14</v>
      </c>
      <c r="P435" s="2">
        <v>18.495999999999999</v>
      </c>
      <c r="Q435" s="2" t="s">
        <v>13</v>
      </c>
      <c r="R435" s="2">
        <v>9</v>
      </c>
      <c r="S435" s="2">
        <v>31.98</v>
      </c>
      <c r="T435" s="2" t="s">
        <v>14</v>
      </c>
      <c r="U435" s="2">
        <v>66.25</v>
      </c>
      <c r="V435" s="2" t="s">
        <v>26</v>
      </c>
      <c r="W435" s="5" t="str" cm="1">
        <f t="array" ref="W435">_xlfn.TEXTJOIN(", ",TRUE, IF(COUNTIF(G435,"*"&amp;Afferenti!$A$1:'Afferenti'!$A$46&amp;"*"), Afferenti!$A$1:'Afferenti'!$A$46, ""))</f>
        <v>FORESI</v>
      </c>
      <c r="X435" s="5" t="str" cm="1">
        <f t="array" ref="X435">_xlfn.TEXTJOIN(", ",TRUE, IF(COUNTIF(A435,"*"&amp;Afferenti!$A$1:'Afferenti'!$A$46&amp;"*"), Afferenti!$E$1:'Afferenti'!$E$46, ""))</f>
        <v>1</v>
      </c>
      <c r="Y435" s="5" t="str" cm="1">
        <f t="array" ref="Y435">_xlfn.TEXTJOIN(", ",TRUE, IF(COUNTIF(A435,"*"&amp;Afferenti!$A$1:'Afferenti'!$A$46&amp;"*"), Afferenti!$F$1:'Afferenti'!$F$46, ""))</f>
        <v>1</v>
      </c>
    </row>
    <row r="436" spans="1:25" x14ac:dyDescent="0.2">
      <c r="A436" s="2" t="s">
        <v>661</v>
      </c>
      <c r="B436" s="2" t="s">
        <v>662</v>
      </c>
      <c r="C436" s="2" t="s">
        <v>663</v>
      </c>
      <c r="E436" s="2" t="s">
        <v>280</v>
      </c>
      <c r="F436" s="2" t="s">
        <v>664</v>
      </c>
      <c r="G436" s="2" t="s">
        <v>677</v>
      </c>
      <c r="H436" s="2">
        <v>2</v>
      </c>
      <c r="I436" s="2" t="s">
        <v>678</v>
      </c>
      <c r="J436" s="2" t="s">
        <v>92</v>
      </c>
      <c r="K436" s="2">
        <v>2018</v>
      </c>
      <c r="W436" s="5" t="str" cm="1">
        <f t="array" ref="W436">_xlfn.TEXTJOIN(", ",TRUE, IF(COUNTIF(G436,"*"&amp;Afferenti!$A$1:'Afferenti'!$A$46&amp;"*"), Afferenti!$A$1:'Afferenti'!$A$46, ""))</f>
        <v>FORESI</v>
      </c>
      <c r="X436" s="5" t="str" cm="1">
        <f t="array" ref="X436">_xlfn.TEXTJOIN(", ",TRUE, IF(COUNTIF(A436,"*"&amp;Afferenti!$A$1:'Afferenti'!$A$46&amp;"*"), Afferenti!$E$1:'Afferenti'!$E$46, ""))</f>
        <v>1</v>
      </c>
      <c r="Y436" s="5" t="str" cm="1">
        <f t="array" ref="Y436">_xlfn.TEXTJOIN(", ",TRUE, IF(COUNTIF(A436,"*"&amp;Afferenti!$A$1:'Afferenti'!$A$46&amp;"*"), Afferenti!$F$1:'Afferenti'!$F$46, ""))</f>
        <v>1</v>
      </c>
    </row>
    <row r="437" spans="1:25" x14ac:dyDescent="0.2">
      <c r="A437" s="2" t="s">
        <v>661</v>
      </c>
      <c r="B437" s="2" t="s">
        <v>662</v>
      </c>
      <c r="C437" s="2" t="s">
        <v>663</v>
      </c>
      <c r="E437" s="2" t="s">
        <v>280</v>
      </c>
      <c r="F437" s="2" t="s">
        <v>664</v>
      </c>
      <c r="G437" s="2" t="s">
        <v>679</v>
      </c>
      <c r="H437" s="2">
        <v>2</v>
      </c>
      <c r="I437" s="2" t="s">
        <v>680</v>
      </c>
      <c r="J437" s="2" t="s">
        <v>11</v>
      </c>
      <c r="K437" s="2">
        <v>2015</v>
      </c>
      <c r="L437" s="2" t="s">
        <v>681</v>
      </c>
      <c r="W437" s="5" t="str" cm="1">
        <f t="array" ref="W437">_xlfn.TEXTJOIN(", ",TRUE, IF(COUNTIF(G437,"*"&amp;Afferenti!$A$1:'Afferenti'!$A$46&amp;"*"), Afferenti!$A$1:'Afferenti'!$A$46, ""))</f>
        <v>FORESI</v>
      </c>
      <c r="X437" s="5" t="str" cm="1">
        <f t="array" ref="X437">_xlfn.TEXTJOIN(", ",TRUE, IF(COUNTIF(A437,"*"&amp;Afferenti!$A$1:'Afferenti'!$A$46&amp;"*"), Afferenti!$E$1:'Afferenti'!$E$46, ""))</f>
        <v>1</v>
      </c>
      <c r="Y437" s="5" t="str" cm="1">
        <f t="array" ref="Y437">_xlfn.TEXTJOIN(", ",TRUE, IF(COUNTIF(A437,"*"&amp;Afferenti!$A$1:'Afferenti'!$A$46&amp;"*"), Afferenti!$F$1:'Afferenti'!$F$46, ""))</f>
        <v>1</v>
      </c>
    </row>
    <row r="438" spans="1:25" x14ac:dyDescent="0.2">
      <c r="A438" s="2" t="s">
        <v>661</v>
      </c>
      <c r="B438" s="2" t="s">
        <v>662</v>
      </c>
      <c r="C438" s="2" t="s">
        <v>663</v>
      </c>
      <c r="E438" s="2" t="s">
        <v>280</v>
      </c>
      <c r="F438" s="2" t="s">
        <v>664</v>
      </c>
      <c r="G438" s="2" t="s">
        <v>682</v>
      </c>
      <c r="H438" s="2">
        <v>2</v>
      </c>
      <c r="I438" s="2" t="s">
        <v>683</v>
      </c>
      <c r="J438" s="2" t="s">
        <v>11</v>
      </c>
      <c r="K438" s="2">
        <v>2015</v>
      </c>
      <c r="L438" s="2" t="s">
        <v>684</v>
      </c>
      <c r="M438" s="2">
        <v>14</v>
      </c>
      <c r="N438" s="2">
        <v>46.531999999999996</v>
      </c>
      <c r="O438" s="2" t="s">
        <v>14</v>
      </c>
      <c r="P438" s="2">
        <v>16.805</v>
      </c>
      <c r="Q438" s="2" t="s">
        <v>13</v>
      </c>
      <c r="R438" s="2">
        <v>14</v>
      </c>
      <c r="S438" s="2">
        <v>40.4</v>
      </c>
      <c r="T438" s="2" t="s">
        <v>14</v>
      </c>
      <c r="U438" s="2">
        <v>22.34</v>
      </c>
      <c r="V438" s="2" t="s">
        <v>13</v>
      </c>
      <c r="W438" s="5" t="str" cm="1">
        <f t="array" ref="W438">_xlfn.TEXTJOIN(", ",TRUE, IF(COUNTIF(G438,"*"&amp;Afferenti!$A$1:'Afferenti'!$A$46&amp;"*"), Afferenti!$A$1:'Afferenti'!$A$46, ""))</f>
        <v>FORESI</v>
      </c>
      <c r="X438" s="5" t="str" cm="1">
        <f t="array" ref="X438">_xlfn.TEXTJOIN(", ",TRUE, IF(COUNTIF(A438,"*"&amp;Afferenti!$A$1:'Afferenti'!$A$46&amp;"*"), Afferenti!$E$1:'Afferenti'!$E$46, ""))</f>
        <v>1</v>
      </c>
      <c r="Y438" s="5" t="str" cm="1">
        <f t="array" ref="Y438">_xlfn.TEXTJOIN(", ",TRUE, IF(COUNTIF(A438,"*"&amp;Afferenti!$A$1:'Afferenti'!$A$46&amp;"*"), Afferenti!$F$1:'Afferenti'!$F$46, ""))</f>
        <v>1</v>
      </c>
    </row>
    <row r="439" spans="1:25" x14ac:dyDescent="0.2">
      <c r="A439" s="2" t="s">
        <v>661</v>
      </c>
      <c r="B439" s="2" t="s">
        <v>662</v>
      </c>
      <c r="C439" s="2" t="s">
        <v>663</v>
      </c>
      <c r="E439" s="2" t="s">
        <v>280</v>
      </c>
      <c r="F439" s="2" t="s">
        <v>664</v>
      </c>
      <c r="G439" s="2" t="s">
        <v>685</v>
      </c>
      <c r="H439" s="2">
        <v>2</v>
      </c>
      <c r="I439" s="2" t="s">
        <v>686</v>
      </c>
      <c r="J439" s="2" t="s">
        <v>11</v>
      </c>
      <c r="K439" s="2">
        <v>2019</v>
      </c>
      <c r="L439" s="2" t="s">
        <v>687</v>
      </c>
      <c r="M439" s="2">
        <v>76</v>
      </c>
      <c r="N439" s="2">
        <v>11.534000000000001</v>
      </c>
      <c r="O439" s="2" t="s">
        <v>13</v>
      </c>
      <c r="P439" s="2">
        <v>0.505</v>
      </c>
      <c r="Q439" s="2" t="s">
        <v>13</v>
      </c>
      <c r="R439" s="2">
        <v>68</v>
      </c>
      <c r="S439" s="2">
        <v>10.82</v>
      </c>
      <c r="T439" s="2" t="s">
        <v>13</v>
      </c>
      <c r="U439" s="2">
        <v>0.75</v>
      </c>
      <c r="V439" s="2" t="s">
        <v>13</v>
      </c>
      <c r="W439" s="5" t="str" cm="1">
        <f t="array" ref="W439">_xlfn.TEXTJOIN(", ",TRUE, IF(COUNTIF(G439,"*"&amp;Afferenti!$A$1:'Afferenti'!$A$46&amp;"*"), Afferenti!$A$1:'Afferenti'!$A$46, ""))</f>
        <v>FORESI</v>
      </c>
      <c r="X439" s="5" t="str" cm="1">
        <f t="array" ref="X439">_xlfn.TEXTJOIN(", ",TRUE, IF(COUNTIF(A439,"*"&amp;Afferenti!$A$1:'Afferenti'!$A$46&amp;"*"), Afferenti!$E$1:'Afferenti'!$E$46, ""))</f>
        <v>1</v>
      </c>
      <c r="Y439" s="5" t="str" cm="1">
        <f t="array" ref="Y439">_xlfn.TEXTJOIN(", ",TRUE, IF(COUNTIF(A439,"*"&amp;Afferenti!$A$1:'Afferenti'!$A$46&amp;"*"), Afferenti!$F$1:'Afferenti'!$F$46, ""))</f>
        <v>1</v>
      </c>
    </row>
    <row r="440" spans="1:25" x14ac:dyDescent="0.2">
      <c r="A440" s="2" t="s">
        <v>661</v>
      </c>
      <c r="B440" s="2" t="s">
        <v>662</v>
      </c>
      <c r="C440" s="2" t="s">
        <v>663</v>
      </c>
      <c r="E440" s="2" t="s">
        <v>280</v>
      </c>
      <c r="F440" s="2" t="s">
        <v>664</v>
      </c>
      <c r="G440" s="2" t="s">
        <v>688</v>
      </c>
      <c r="H440" s="2">
        <v>3</v>
      </c>
      <c r="I440" s="2" t="s">
        <v>689</v>
      </c>
      <c r="J440" s="2" t="s">
        <v>11</v>
      </c>
      <c r="K440" s="2">
        <v>2019</v>
      </c>
      <c r="L440" s="2" t="s">
        <v>690</v>
      </c>
      <c r="M440" s="2">
        <v>9</v>
      </c>
      <c r="N440" s="2">
        <v>39.576000000000001</v>
      </c>
      <c r="O440" s="2" t="s">
        <v>14</v>
      </c>
      <c r="P440" s="2">
        <v>20.538</v>
      </c>
      <c r="Q440" s="2" t="s">
        <v>13</v>
      </c>
      <c r="R440" s="2">
        <v>7</v>
      </c>
      <c r="S440" s="2">
        <v>40.5</v>
      </c>
      <c r="T440" s="2" t="s">
        <v>14</v>
      </c>
      <c r="U440" s="2">
        <v>15.957000000000001</v>
      </c>
      <c r="V440" s="2" t="s">
        <v>13</v>
      </c>
      <c r="W440" s="5" t="str" cm="1">
        <f t="array" ref="W440">_xlfn.TEXTJOIN(", ",TRUE, IF(COUNTIF(G440,"*"&amp;Afferenti!$A$1:'Afferenti'!$A$46&amp;"*"), Afferenti!$A$1:'Afferenti'!$A$46, ""))</f>
        <v>FORESI, MARTINI</v>
      </c>
      <c r="X440" s="5" t="str" cm="1">
        <f t="array" ref="X440">_xlfn.TEXTJOIN(", ",TRUE, IF(COUNTIF(A440,"*"&amp;Afferenti!$A$1:'Afferenti'!$A$46&amp;"*"), Afferenti!$E$1:'Afferenti'!$E$46, ""))</f>
        <v>1</v>
      </c>
      <c r="Y440" s="5" t="str" cm="1">
        <f t="array" ref="Y440">_xlfn.TEXTJOIN(", ",TRUE, IF(COUNTIF(A440,"*"&amp;Afferenti!$A$1:'Afferenti'!$A$46&amp;"*"), Afferenti!$F$1:'Afferenti'!$F$46, ""))</f>
        <v>1</v>
      </c>
    </row>
    <row r="441" spans="1:25" x14ac:dyDescent="0.2">
      <c r="A441" s="2" t="s">
        <v>661</v>
      </c>
      <c r="B441" s="2" t="s">
        <v>662</v>
      </c>
      <c r="C441" s="2" t="s">
        <v>663</v>
      </c>
      <c r="E441" s="2" t="s">
        <v>280</v>
      </c>
      <c r="F441" s="2" t="s">
        <v>664</v>
      </c>
      <c r="G441" s="2" t="s">
        <v>691</v>
      </c>
      <c r="H441" s="2">
        <v>4</v>
      </c>
      <c r="I441" s="2" t="s">
        <v>692</v>
      </c>
      <c r="J441" s="2" t="s">
        <v>693</v>
      </c>
      <c r="K441" s="2">
        <v>2015</v>
      </c>
      <c r="W441" s="5" t="str" cm="1">
        <f t="array" ref="W441">_xlfn.TEXTJOIN(", ",TRUE, IF(COUNTIF(G441,"*"&amp;Afferenti!$A$1:'Afferenti'!$A$46&amp;"*"), Afferenti!$A$1:'Afferenti'!$A$46, ""))</f>
        <v>FORESI</v>
      </c>
      <c r="X441" s="5" t="str" cm="1">
        <f t="array" ref="X441">_xlfn.TEXTJOIN(", ",TRUE, IF(COUNTIF(A441,"*"&amp;Afferenti!$A$1:'Afferenti'!$A$46&amp;"*"), Afferenti!$E$1:'Afferenti'!$E$46, ""))</f>
        <v>1</v>
      </c>
      <c r="Y441" s="5" t="str" cm="1">
        <f t="array" ref="Y441">_xlfn.TEXTJOIN(", ",TRUE, IF(COUNTIF(A441,"*"&amp;Afferenti!$A$1:'Afferenti'!$A$46&amp;"*"), Afferenti!$F$1:'Afferenti'!$F$46, ""))</f>
        <v>1</v>
      </c>
    </row>
    <row r="442" spans="1:25" x14ac:dyDescent="0.2">
      <c r="A442" s="2" t="s">
        <v>661</v>
      </c>
      <c r="B442" s="2" t="s">
        <v>662</v>
      </c>
      <c r="C442" s="2" t="s">
        <v>663</v>
      </c>
      <c r="E442" s="2" t="s">
        <v>280</v>
      </c>
      <c r="F442" s="2" t="s">
        <v>664</v>
      </c>
      <c r="G442" s="2" t="s">
        <v>694</v>
      </c>
      <c r="H442" s="2">
        <v>4</v>
      </c>
      <c r="I442" s="2" t="s">
        <v>695</v>
      </c>
      <c r="J442" s="2" t="s">
        <v>11</v>
      </c>
      <c r="K442" s="2">
        <v>2015</v>
      </c>
      <c r="L442" s="2" t="s">
        <v>681</v>
      </c>
      <c r="W442" s="5" t="str" cm="1">
        <f t="array" ref="W442">_xlfn.TEXTJOIN(", ",TRUE, IF(COUNTIF(G442,"*"&amp;Afferenti!$A$1:'Afferenti'!$A$46&amp;"*"), Afferenti!$A$1:'Afferenti'!$A$46, ""))</f>
        <v>FORESI</v>
      </c>
      <c r="X442" s="5" t="str" cm="1">
        <f t="array" ref="X442">_xlfn.TEXTJOIN(", ",TRUE, IF(COUNTIF(A442,"*"&amp;Afferenti!$A$1:'Afferenti'!$A$46&amp;"*"), Afferenti!$E$1:'Afferenti'!$E$46, ""))</f>
        <v>1</v>
      </c>
      <c r="Y442" s="5" t="str" cm="1">
        <f t="array" ref="Y442">_xlfn.TEXTJOIN(", ",TRUE, IF(COUNTIF(A442,"*"&amp;Afferenti!$A$1:'Afferenti'!$A$46&amp;"*"), Afferenti!$F$1:'Afferenti'!$F$46, ""))</f>
        <v>1</v>
      </c>
    </row>
    <row r="443" spans="1:25" x14ac:dyDescent="0.2">
      <c r="A443" s="2" t="s">
        <v>661</v>
      </c>
      <c r="B443" s="2" t="s">
        <v>662</v>
      </c>
      <c r="C443" s="2" t="s">
        <v>663</v>
      </c>
      <c r="E443" s="2" t="s">
        <v>280</v>
      </c>
      <c r="F443" s="2" t="s">
        <v>664</v>
      </c>
      <c r="G443" s="2" t="s">
        <v>696</v>
      </c>
      <c r="H443" s="2">
        <v>5</v>
      </c>
      <c r="I443" s="2" t="s">
        <v>697</v>
      </c>
      <c r="J443" s="2" t="s">
        <v>99</v>
      </c>
      <c r="K443" s="2">
        <v>2017</v>
      </c>
      <c r="W443" s="5" t="str" cm="1">
        <f t="array" ref="W443">_xlfn.TEXTJOIN(", ",TRUE, IF(COUNTIF(G443,"*"&amp;Afferenti!$A$1:'Afferenti'!$A$46&amp;"*"), Afferenti!$A$1:'Afferenti'!$A$46, ""))</f>
        <v>FORESI</v>
      </c>
      <c r="X443" s="5" t="str" cm="1">
        <f t="array" ref="X443">_xlfn.TEXTJOIN(", ",TRUE, IF(COUNTIF(A443,"*"&amp;Afferenti!$A$1:'Afferenti'!$A$46&amp;"*"), Afferenti!$E$1:'Afferenti'!$E$46, ""))</f>
        <v>1</v>
      </c>
      <c r="Y443" s="5" t="str" cm="1">
        <f t="array" ref="Y443">_xlfn.TEXTJOIN(", ",TRUE, IF(COUNTIF(A443,"*"&amp;Afferenti!$A$1:'Afferenti'!$A$46&amp;"*"), Afferenti!$F$1:'Afferenti'!$F$46, ""))</f>
        <v>1</v>
      </c>
    </row>
    <row r="444" spans="1:25" x14ac:dyDescent="0.2">
      <c r="A444" s="2" t="s">
        <v>661</v>
      </c>
      <c r="B444" s="2" t="s">
        <v>662</v>
      </c>
      <c r="C444" s="2" t="s">
        <v>663</v>
      </c>
      <c r="E444" s="2" t="s">
        <v>280</v>
      </c>
      <c r="F444" s="2" t="s">
        <v>664</v>
      </c>
      <c r="G444" s="2" t="s">
        <v>698</v>
      </c>
      <c r="H444" s="2">
        <v>6</v>
      </c>
      <c r="I444" s="2" t="s">
        <v>699</v>
      </c>
      <c r="J444" s="2" t="s">
        <v>11</v>
      </c>
      <c r="K444" s="2">
        <v>2016</v>
      </c>
      <c r="L444" s="2" t="s">
        <v>300</v>
      </c>
      <c r="M444" s="2">
        <v>5</v>
      </c>
      <c r="N444" s="2">
        <v>64.480999999999995</v>
      </c>
      <c r="O444" s="2" t="s">
        <v>26</v>
      </c>
      <c r="P444" s="2">
        <v>32.412999999999997</v>
      </c>
      <c r="Q444" s="2" t="s">
        <v>14</v>
      </c>
      <c r="R444" s="2">
        <v>5</v>
      </c>
      <c r="S444" s="2">
        <v>65.069999999999993</v>
      </c>
      <c r="T444" s="2" t="s">
        <v>26</v>
      </c>
      <c r="U444" s="2">
        <v>48.670209999999997</v>
      </c>
      <c r="V444" s="2" t="s">
        <v>14</v>
      </c>
      <c r="W444" s="5" t="str" cm="1">
        <f t="array" ref="W444">_xlfn.TEXTJOIN(", ",TRUE, IF(COUNTIF(G444,"*"&amp;Afferenti!$A$1:'Afferenti'!$A$46&amp;"*"), Afferenti!$A$1:'Afferenti'!$A$46, ""))</f>
        <v>FORESI, MARTINI</v>
      </c>
      <c r="X444" s="5" t="str" cm="1">
        <f t="array" ref="X444">_xlfn.TEXTJOIN(", ",TRUE, IF(COUNTIF(A444,"*"&amp;Afferenti!$A$1:'Afferenti'!$A$46&amp;"*"), Afferenti!$E$1:'Afferenti'!$E$46, ""))</f>
        <v>1</v>
      </c>
      <c r="Y444" s="5" t="str" cm="1">
        <f t="array" ref="Y444">_xlfn.TEXTJOIN(", ",TRUE, IF(COUNTIF(A444,"*"&amp;Afferenti!$A$1:'Afferenti'!$A$46&amp;"*"), Afferenti!$F$1:'Afferenti'!$F$46, ""))</f>
        <v>1</v>
      </c>
    </row>
    <row r="445" spans="1:25" x14ac:dyDescent="0.2">
      <c r="A445" s="2" t="s">
        <v>661</v>
      </c>
      <c r="B445" s="2" t="s">
        <v>662</v>
      </c>
      <c r="C445" s="2" t="s">
        <v>663</v>
      </c>
      <c r="E445" s="2" t="s">
        <v>280</v>
      </c>
      <c r="F445" s="2" t="s">
        <v>664</v>
      </c>
      <c r="G445" s="2" t="s">
        <v>700</v>
      </c>
      <c r="H445" s="2">
        <v>7</v>
      </c>
      <c r="I445" s="2" t="s">
        <v>701</v>
      </c>
      <c r="J445" s="2" t="s">
        <v>11</v>
      </c>
      <c r="K445" s="2">
        <v>2015</v>
      </c>
      <c r="L445" s="2" t="s">
        <v>681</v>
      </c>
      <c r="W445" s="5" t="str" cm="1">
        <f t="array" ref="W445">_xlfn.TEXTJOIN(", ",TRUE, IF(COUNTIF(G445,"*"&amp;Afferenti!$A$1:'Afferenti'!$A$46&amp;"*"), Afferenti!$A$1:'Afferenti'!$A$46, ""))</f>
        <v>FORESI, MARTINI</v>
      </c>
      <c r="X445" s="5" t="str" cm="1">
        <f t="array" ref="X445">_xlfn.TEXTJOIN(", ",TRUE, IF(COUNTIF(A445,"*"&amp;Afferenti!$A$1:'Afferenti'!$A$46&amp;"*"), Afferenti!$E$1:'Afferenti'!$E$46, ""))</f>
        <v>1</v>
      </c>
      <c r="Y445" s="5" t="str" cm="1">
        <f t="array" ref="Y445">_xlfn.TEXTJOIN(", ",TRUE, IF(COUNTIF(A445,"*"&amp;Afferenti!$A$1:'Afferenti'!$A$46&amp;"*"), Afferenti!$F$1:'Afferenti'!$F$46, ""))</f>
        <v>1</v>
      </c>
    </row>
    <row r="446" spans="1:25" x14ac:dyDescent="0.2">
      <c r="A446" s="2" t="s">
        <v>420</v>
      </c>
      <c r="B446" s="2" t="s">
        <v>421</v>
      </c>
      <c r="C446" s="2" t="s">
        <v>422</v>
      </c>
      <c r="E446" s="2" t="s">
        <v>8</v>
      </c>
      <c r="F446" s="2" t="s">
        <v>102</v>
      </c>
      <c r="G446" s="2" t="s">
        <v>423</v>
      </c>
      <c r="H446" s="2">
        <v>1</v>
      </c>
      <c r="I446" s="2" t="s">
        <v>424</v>
      </c>
      <c r="J446" s="2" t="s">
        <v>92</v>
      </c>
      <c r="K446" s="2">
        <v>2015</v>
      </c>
      <c r="W446" s="5" t="str" cm="1">
        <f t="array" ref="W446">_xlfn.TEXTJOIN(", ",TRUE, IF(COUNTIF(G446,"*"&amp;Afferenti!$A$1:'Afferenti'!$A$46&amp;"*"), Afferenti!$A$1:'Afferenti'!$A$46, ""))</f>
        <v>FOSSI</v>
      </c>
      <c r="X446" s="5" t="str" cm="1">
        <f t="array" ref="X446">_xlfn.TEXTJOIN(", ",TRUE, IF(COUNTIF(A446,"*"&amp;Afferenti!$A$1:'Afferenti'!$A$46&amp;"*"), Afferenti!$E$1:'Afferenti'!$E$46, ""))</f>
        <v>1</v>
      </c>
      <c r="Y446" s="5" t="str" cm="1">
        <f t="array" ref="Y446">_xlfn.TEXTJOIN(", ",TRUE, IF(COUNTIF(A446,"*"&amp;Afferenti!$A$1:'Afferenti'!$A$46&amp;"*"), Afferenti!$F$1:'Afferenti'!$F$46, ""))</f>
        <v>1</v>
      </c>
    </row>
    <row r="447" spans="1:25" x14ac:dyDescent="0.2">
      <c r="A447" s="2" t="s">
        <v>420</v>
      </c>
      <c r="B447" s="2" t="s">
        <v>421</v>
      </c>
      <c r="C447" s="2" t="s">
        <v>422</v>
      </c>
      <c r="E447" s="2" t="s">
        <v>8</v>
      </c>
      <c r="F447" s="2" t="s">
        <v>102</v>
      </c>
      <c r="G447" s="2" t="s">
        <v>423</v>
      </c>
      <c r="H447" s="2">
        <v>1</v>
      </c>
      <c r="I447" s="2" t="s">
        <v>425</v>
      </c>
      <c r="J447" s="2" t="s">
        <v>11</v>
      </c>
      <c r="K447" s="2">
        <v>2018</v>
      </c>
      <c r="L447" s="2" t="s">
        <v>426</v>
      </c>
      <c r="M447" s="2">
        <v>3</v>
      </c>
      <c r="N447" s="2">
        <v>9.2010000000000005</v>
      </c>
      <c r="O447" s="2" t="s">
        <v>13</v>
      </c>
      <c r="P447" s="2">
        <v>28.966999999999999</v>
      </c>
      <c r="Q447" s="2" t="s">
        <v>14</v>
      </c>
      <c r="R447" s="2">
        <v>2</v>
      </c>
      <c r="U447" s="2">
        <v>60.144928</v>
      </c>
      <c r="V447" s="2" t="s">
        <v>26</v>
      </c>
      <c r="W447" s="5" t="str" cm="1">
        <f t="array" ref="W447">_xlfn.TEXTJOIN(", ",TRUE, IF(COUNTIF(G447,"*"&amp;Afferenti!$A$1:'Afferenti'!$A$46&amp;"*"), Afferenti!$A$1:'Afferenti'!$A$46, ""))</f>
        <v>FOSSI</v>
      </c>
      <c r="X447" s="5" t="str" cm="1">
        <f t="array" ref="X447">_xlfn.TEXTJOIN(", ",TRUE, IF(COUNTIF(A447,"*"&amp;Afferenti!$A$1:'Afferenti'!$A$46&amp;"*"), Afferenti!$E$1:'Afferenti'!$E$46, ""))</f>
        <v>1</v>
      </c>
      <c r="Y447" s="5" t="str" cm="1">
        <f t="array" ref="Y447">_xlfn.TEXTJOIN(", ",TRUE, IF(COUNTIF(A447,"*"&amp;Afferenti!$A$1:'Afferenti'!$A$46&amp;"*"), Afferenti!$F$1:'Afferenti'!$F$46, ""))</f>
        <v>1</v>
      </c>
    </row>
    <row r="448" spans="1:25" x14ac:dyDescent="0.2">
      <c r="A448" s="2" t="s">
        <v>420</v>
      </c>
      <c r="B448" s="2" t="s">
        <v>421</v>
      </c>
      <c r="C448" s="2" t="s">
        <v>422</v>
      </c>
      <c r="E448" s="2" t="s">
        <v>8</v>
      </c>
      <c r="F448" s="2" t="s">
        <v>102</v>
      </c>
      <c r="G448" s="2" t="s">
        <v>423</v>
      </c>
      <c r="H448" s="2">
        <v>1</v>
      </c>
      <c r="I448" s="2" t="s">
        <v>427</v>
      </c>
      <c r="J448" s="2" t="s">
        <v>11</v>
      </c>
      <c r="K448" s="2">
        <v>2018</v>
      </c>
      <c r="L448" s="2" t="s">
        <v>428</v>
      </c>
      <c r="M448" s="2">
        <v>140</v>
      </c>
      <c r="N448" s="2">
        <v>2.8849999999999998</v>
      </c>
      <c r="O448" s="2" t="s">
        <v>13</v>
      </c>
      <c r="P448" s="2">
        <v>0.47199999999999998</v>
      </c>
      <c r="Q448" s="2" t="s">
        <v>13</v>
      </c>
      <c r="R448" s="2">
        <v>117</v>
      </c>
      <c r="U448" s="2">
        <v>0.30303029999999997</v>
      </c>
      <c r="V448" s="2" t="s">
        <v>13</v>
      </c>
      <c r="W448" s="5" t="str" cm="1">
        <f t="array" ref="W448">_xlfn.TEXTJOIN(", ",TRUE, IF(COUNTIF(G448,"*"&amp;Afferenti!$A$1:'Afferenti'!$A$46&amp;"*"), Afferenti!$A$1:'Afferenti'!$A$46, ""))</f>
        <v>FOSSI</v>
      </c>
      <c r="X448" s="5" t="str" cm="1">
        <f t="array" ref="X448">_xlfn.TEXTJOIN(", ",TRUE, IF(COUNTIF(A448,"*"&amp;Afferenti!$A$1:'Afferenti'!$A$46&amp;"*"), Afferenti!$E$1:'Afferenti'!$E$46, ""))</f>
        <v>1</v>
      </c>
      <c r="Y448" s="5" t="str" cm="1">
        <f t="array" ref="Y448">_xlfn.TEXTJOIN(", ",TRUE, IF(COUNTIF(A448,"*"&amp;Afferenti!$A$1:'Afferenti'!$A$46&amp;"*"), Afferenti!$F$1:'Afferenti'!$F$46, ""))</f>
        <v>1</v>
      </c>
    </row>
    <row r="449" spans="1:25" x14ac:dyDescent="0.2">
      <c r="A449" s="2" t="s">
        <v>420</v>
      </c>
      <c r="B449" s="2" t="s">
        <v>421</v>
      </c>
      <c r="C449" s="2" t="s">
        <v>422</v>
      </c>
      <c r="E449" s="2" t="s">
        <v>8</v>
      </c>
      <c r="F449" s="2" t="s">
        <v>102</v>
      </c>
      <c r="G449" s="2" t="s">
        <v>423</v>
      </c>
      <c r="H449" s="2">
        <v>1</v>
      </c>
      <c r="I449" s="2" t="s">
        <v>429</v>
      </c>
      <c r="J449" s="2" t="s">
        <v>92</v>
      </c>
      <c r="K449" s="2">
        <v>2018</v>
      </c>
      <c r="M449" s="2">
        <v>14</v>
      </c>
      <c r="N449" s="2">
        <v>6.2750000000000004</v>
      </c>
      <c r="O449" s="2" t="s">
        <v>13</v>
      </c>
      <c r="W449" s="5" t="str" cm="1">
        <f t="array" ref="W449">_xlfn.TEXTJOIN(", ",TRUE, IF(COUNTIF(G449,"*"&amp;Afferenti!$A$1:'Afferenti'!$A$46&amp;"*"), Afferenti!$A$1:'Afferenti'!$A$46, ""))</f>
        <v>FOSSI</v>
      </c>
      <c r="X449" s="5" t="str" cm="1">
        <f t="array" ref="X449">_xlfn.TEXTJOIN(", ",TRUE, IF(COUNTIF(A449,"*"&amp;Afferenti!$A$1:'Afferenti'!$A$46&amp;"*"), Afferenti!$E$1:'Afferenti'!$E$46, ""))</f>
        <v>1</v>
      </c>
      <c r="Y449" s="5" t="str" cm="1">
        <f t="array" ref="Y449">_xlfn.TEXTJOIN(", ",TRUE, IF(COUNTIF(A449,"*"&amp;Afferenti!$A$1:'Afferenti'!$A$46&amp;"*"), Afferenti!$F$1:'Afferenti'!$F$46, ""))</f>
        <v>1</v>
      </c>
    </row>
    <row r="450" spans="1:25" x14ac:dyDescent="0.2">
      <c r="A450" s="2" t="s">
        <v>420</v>
      </c>
      <c r="B450" s="2" t="s">
        <v>421</v>
      </c>
      <c r="C450" s="2" t="s">
        <v>422</v>
      </c>
      <c r="E450" s="2" t="s">
        <v>8</v>
      </c>
      <c r="F450" s="2" t="s">
        <v>102</v>
      </c>
      <c r="G450" s="2" t="s">
        <v>423</v>
      </c>
      <c r="H450" s="2">
        <v>1</v>
      </c>
      <c r="I450" s="2" t="s">
        <v>430</v>
      </c>
      <c r="J450" s="2" t="s">
        <v>11</v>
      </c>
      <c r="K450" s="2">
        <v>2016</v>
      </c>
      <c r="L450" s="2" t="s">
        <v>431</v>
      </c>
      <c r="M450" s="2">
        <v>40</v>
      </c>
      <c r="N450" s="2">
        <v>11.305999999999999</v>
      </c>
      <c r="O450" s="2" t="s">
        <v>13</v>
      </c>
      <c r="P450" s="2">
        <v>83.768000000000001</v>
      </c>
      <c r="Q450" s="2" t="s">
        <v>33</v>
      </c>
      <c r="R450" s="2">
        <v>37</v>
      </c>
      <c r="S450" s="2">
        <v>9.7799999999999994</v>
      </c>
      <c r="T450" s="2" t="s">
        <v>13</v>
      </c>
      <c r="U450" s="2">
        <v>94.44444</v>
      </c>
      <c r="V450" s="2" t="s">
        <v>33</v>
      </c>
      <c r="W450" s="5" t="str" cm="1">
        <f t="array" ref="W450">_xlfn.TEXTJOIN(", ",TRUE, IF(COUNTIF(G450,"*"&amp;Afferenti!$A$1:'Afferenti'!$A$46&amp;"*"), Afferenti!$A$1:'Afferenti'!$A$46, ""))</f>
        <v>FOSSI</v>
      </c>
      <c r="X450" s="5" t="str" cm="1">
        <f t="array" ref="X450">_xlfn.TEXTJOIN(", ",TRUE, IF(COUNTIF(A450,"*"&amp;Afferenti!$A$1:'Afferenti'!$A$46&amp;"*"), Afferenti!$E$1:'Afferenti'!$E$46, ""))</f>
        <v>1</v>
      </c>
      <c r="Y450" s="5" t="str" cm="1">
        <f t="array" ref="Y450">_xlfn.TEXTJOIN(", ",TRUE, IF(COUNTIF(A450,"*"&amp;Afferenti!$A$1:'Afferenti'!$A$46&amp;"*"), Afferenti!$F$1:'Afferenti'!$F$46, ""))</f>
        <v>1</v>
      </c>
    </row>
    <row r="451" spans="1:25" x14ac:dyDescent="0.2">
      <c r="A451" s="2" t="s">
        <v>420</v>
      </c>
      <c r="B451" s="2" t="s">
        <v>421</v>
      </c>
      <c r="C451" s="2" t="s">
        <v>422</v>
      </c>
      <c r="E451" s="2" t="s">
        <v>8</v>
      </c>
      <c r="F451" s="2" t="s">
        <v>102</v>
      </c>
      <c r="G451" s="2" t="s">
        <v>423</v>
      </c>
      <c r="H451" s="2">
        <v>1</v>
      </c>
      <c r="I451" s="2" t="s">
        <v>432</v>
      </c>
      <c r="J451" s="2" t="s">
        <v>11</v>
      </c>
      <c r="K451" s="2">
        <v>2019</v>
      </c>
      <c r="L451" s="2" t="s">
        <v>122</v>
      </c>
      <c r="M451" s="2">
        <v>46</v>
      </c>
      <c r="N451" s="2">
        <v>22.222000000000001</v>
      </c>
      <c r="O451" s="2" t="s">
        <v>13</v>
      </c>
      <c r="P451" s="2">
        <v>7.7679999999999998</v>
      </c>
      <c r="Q451" s="2" t="s">
        <v>13</v>
      </c>
      <c r="R451" s="2">
        <v>39</v>
      </c>
      <c r="S451" s="2">
        <v>41.95</v>
      </c>
      <c r="T451" s="2" t="s">
        <v>14</v>
      </c>
      <c r="W451" s="5" t="str" cm="1">
        <f t="array" ref="W451">_xlfn.TEXTJOIN(", ",TRUE, IF(COUNTIF(G451,"*"&amp;Afferenti!$A$1:'Afferenti'!$A$46&amp;"*"), Afferenti!$A$1:'Afferenti'!$A$46, ""))</f>
        <v>FOSSI</v>
      </c>
      <c r="X451" s="5" t="str" cm="1">
        <f t="array" ref="X451">_xlfn.TEXTJOIN(", ",TRUE, IF(COUNTIF(A451,"*"&amp;Afferenti!$A$1:'Afferenti'!$A$46&amp;"*"), Afferenti!$E$1:'Afferenti'!$E$46, ""))</f>
        <v>1</v>
      </c>
      <c r="Y451" s="5" t="str" cm="1">
        <f t="array" ref="Y451">_xlfn.TEXTJOIN(", ",TRUE, IF(COUNTIF(A451,"*"&amp;Afferenti!$A$1:'Afferenti'!$A$46&amp;"*"), Afferenti!$F$1:'Afferenti'!$F$46, ""))</f>
        <v>1</v>
      </c>
    </row>
    <row r="452" spans="1:25" x14ac:dyDescent="0.2">
      <c r="A452" s="2" t="s">
        <v>420</v>
      </c>
      <c r="B452" s="2" t="s">
        <v>421</v>
      </c>
      <c r="C452" s="2" t="s">
        <v>422</v>
      </c>
      <c r="E452" s="2" t="s">
        <v>8</v>
      </c>
      <c r="F452" s="2" t="s">
        <v>102</v>
      </c>
      <c r="G452" s="2" t="s">
        <v>423</v>
      </c>
      <c r="H452" s="2">
        <v>1</v>
      </c>
      <c r="I452" s="2" t="s">
        <v>433</v>
      </c>
      <c r="J452" s="2" t="s">
        <v>109</v>
      </c>
      <c r="K452" s="2">
        <v>2017</v>
      </c>
      <c r="W452" s="5" t="str" cm="1">
        <f t="array" ref="W452">_xlfn.TEXTJOIN(", ",TRUE, IF(COUNTIF(G452,"*"&amp;Afferenti!$A$1:'Afferenti'!$A$46&amp;"*"), Afferenti!$A$1:'Afferenti'!$A$46, ""))</f>
        <v>FOSSI</v>
      </c>
      <c r="X452" s="5" t="str" cm="1">
        <f t="array" ref="X452">_xlfn.TEXTJOIN(", ",TRUE, IF(COUNTIF(A452,"*"&amp;Afferenti!$A$1:'Afferenti'!$A$46&amp;"*"), Afferenti!$E$1:'Afferenti'!$E$46, ""))</f>
        <v>1</v>
      </c>
      <c r="Y452" s="5" t="str" cm="1">
        <f t="array" ref="Y452">_xlfn.TEXTJOIN(", ",TRUE, IF(COUNTIF(A452,"*"&amp;Afferenti!$A$1:'Afferenti'!$A$46&amp;"*"), Afferenti!$F$1:'Afferenti'!$F$46, ""))</f>
        <v>1</v>
      </c>
    </row>
    <row r="453" spans="1:25" x14ac:dyDescent="0.2">
      <c r="A453" s="2" t="s">
        <v>420</v>
      </c>
      <c r="B453" s="2" t="s">
        <v>421</v>
      </c>
      <c r="C453" s="2" t="s">
        <v>422</v>
      </c>
      <c r="E453" s="2" t="s">
        <v>8</v>
      </c>
      <c r="F453" s="2" t="s">
        <v>102</v>
      </c>
      <c r="G453" s="2" t="s">
        <v>423</v>
      </c>
      <c r="H453" s="2">
        <v>1</v>
      </c>
      <c r="I453" s="2" t="s">
        <v>434</v>
      </c>
      <c r="J453" s="2" t="s">
        <v>11</v>
      </c>
      <c r="K453" s="2">
        <v>2015</v>
      </c>
      <c r="L453" s="2" t="s">
        <v>105</v>
      </c>
      <c r="M453" s="2">
        <v>405</v>
      </c>
      <c r="N453" s="2">
        <v>9.1999999999999998E-2</v>
      </c>
      <c r="O453" s="2" t="s">
        <v>13</v>
      </c>
      <c r="P453" s="2">
        <v>9.9139999999999997</v>
      </c>
      <c r="Q453" s="2" t="s">
        <v>13</v>
      </c>
      <c r="R453" s="2">
        <v>367</v>
      </c>
      <c r="S453" s="2">
        <v>0.37</v>
      </c>
      <c r="T453" s="2" t="s">
        <v>13</v>
      </c>
      <c r="U453" s="2">
        <v>5.2880000000000003</v>
      </c>
      <c r="V453" s="2" t="s">
        <v>13</v>
      </c>
      <c r="W453" s="5" t="str" cm="1">
        <f t="array" ref="W453">_xlfn.TEXTJOIN(", ",TRUE, IF(COUNTIF(G453,"*"&amp;Afferenti!$A$1:'Afferenti'!$A$46&amp;"*"), Afferenti!$A$1:'Afferenti'!$A$46, ""))</f>
        <v>FOSSI</v>
      </c>
      <c r="X453" s="5" t="str" cm="1">
        <f t="array" ref="X453">_xlfn.TEXTJOIN(", ",TRUE, IF(COUNTIF(A453,"*"&amp;Afferenti!$A$1:'Afferenti'!$A$46&amp;"*"), Afferenti!$E$1:'Afferenti'!$E$46, ""))</f>
        <v>1</v>
      </c>
      <c r="Y453" s="5" t="str" cm="1">
        <f t="array" ref="Y453">_xlfn.TEXTJOIN(", ",TRUE, IF(COUNTIF(A453,"*"&amp;Afferenti!$A$1:'Afferenti'!$A$46&amp;"*"), Afferenti!$F$1:'Afferenti'!$F$46, ""))</f>
        <v>1</v>
      </c>
    </row>
    <row r="454" spans="1:25" x14ac:dyDescent="0.2">
      <c r="A454" s="2" t="s">
        <v>420</v>
      </c>
      <c r="B454" s="2" t="s">
        <v>421</v>
      </c>
      <c r="C454" s="2" t="s">
        <v>422</v>
      </c>
      <c r="E454" s="2" t="s">
        <v>8</v>
      </c>
      <c r="F454" s="2" t="s">
        <v>102</v>
      </c>
      <c r="G454" s="2" t="s">
        <v>423</v>
      </c>
      <c r="H454" s="2">
        <v>1</v>
      </c>
      <c r="I454" s="2" t="s">
        <v>435</v>
      </c>
      <c r="J454" s="2" t="s">
        <v>11</v>
      </c>
      <c r="K454" s="2">
        <v>2018</v>
      </c>
      <c r="L454" s="2" t="s">
        <v>436</v>
      </c>
      <c r="M454" s="2">
        <v>420</v>
      </c>
      <c r="N454" s="2">
        <v>1.333</v>
      </c>
      <c r="O454" s="2" t="s">
        <v>13</v>
      </c>
      <c r="P454" s="2">
        <v>35.219000000000001</v>
      </c>
      <c r="Q454" s="2" t="s">
        <v>14</v>
      </c>
      <c r="R454" s="2">
        <v>346</v>
      </c>
      <c r="S454" s="2">
        <v>0.16</v>
      </c>
      <c r="T454" s="2" t="s">
        <v>13</v>
      </c>
      <c r="U454" s="2">
        <v>8.5657370000000004</v>
      </c>
      <c r="V454" s="2" t="s">
        <v>13</v>
      </c>
      <c r="W454" s="5" t="str" cm="1">
        <f t="array" ref="W454">_xlfn.TEXTJOIN(", ",TRUE, IF(COUNTIF(G454,"*"&amp;Afferenti!$A$1:'Afferenti'!$A$46&amp;"*"), Afferenti!$A$1:'Afferenti'!$A$46, ""))</f>
        <v>FOSSI</v>
      </c>
      <c r="X454" s="5" t="str" cm="1">
        <f t="array" ref="X454">_xlfn.TEXTJOIN(", ",TRUE, IF(COUNTIF(A454,"*"&amp;Afferenti!$A$1:'Afferenti'!$A$46&amp;"*"), Afferenti!$E$1:'Afferenti'!$E$46, ""))</f>
        <v>1</v>
      </c>
      <c r="Y454" s="5" t="str" cm="1">
        <f t="array" ref="Y454">_xlfn.TEXTJOIN(", ",TRUE, IF(COUNTIF(A454,"*"&amp;Afferenti!$A$1:'Afferenti'!$A$46&amp;"*"), Afferenti!$F$1:'Afferenti'!$F$46, ""))</f>
        <v>1</v>
      </c>
    </row>
    <row r="455" spans="1:25" x14ac:dyDescent="0.2">
      <c r="A455" s="2" t="s">
        <v>420</v>
      </c>
      <c r="B455" s="2" t="s">
        <v>421</v>
      </c>
      <c r="C455" s="2" t="s">
        <v>422</v>
      </c>
      <c r="E455" s="2" t="s">
        <v>8</v>
      </c>
      <c r="F455" s="2" t="s">
        <v>102</v>
      </c>
      <c r="G455" s="2" t="s">
        <v>423</v>
      </c>
      <c r="H455" s="2">
        <v>1</v>
      </c>
      <c r="I455" s="2" t="s">
        <v>437</v>
      </c>
      <c r="J455" s="2" t="s">
        <v>11</v>
      </c>
      <c r="K455" s="2">
        <v>2016</v>
      </c>
      <c r="L455" s="2" t="s">
        <v>126</v>
      </c>
      <c r="M455" s="2">
        <v>375</v>
      </c>
      <c r="N455" s="2">
        <v>0.105</v>
      </c>
      <c r="O455" s="2" t="s">
        <v>13</v>
      </c>
      <c r="P455" s="2">
        <v>11.727</v>
      </c>
      <c r="Q455" s="2" t="s">
        <v>13</v>
      </c>
      <c r="R455" s="2">
        <v>329</v>
      </c>
      <c r="S455" s="2">
        <v>0.33</v>
      </c>
      <c r="T455" s="2" t="s">
        <v>13</v>
      </c>
      <c r="U455" s="2">
        <v>8.5152839999999994</v>
      </c>
      <c r="V455" s="2" t="s">
        <v>13</v>
      </c>
      <c r="W455" s="5" t="str" cm="1">
        <f t="array" ref="W455">_xlfn.TEXTJOIN(", ",TRUE, IF(COUNTIF(G455,"*"&amp;Afferenti!$A$1:'Afferenti'!$A$46&amp;"*"), Afferenti!$A$1:'Afferenti'!$A$46, ""))</f>
        <v>FOSSI</v>
      </c>
      <c r="X455" s="5" t="str" cm="1">
        <f t="array" ref="X455">_xlfn.TEXTJOIN(", ",TRUE, IF(COUNTIF(A455,"*"&amp;Afferenti!$A$1:'Afferenti'!$A$46&amp;"*"), Afferenti!$E$1:'Afferenti'!$E$46, ""))</f>
        <v>1</v>
      </c>
      <c r="Y455" s="5" t="str" cm="1">
        <f t="array" ref="Y455">_xlfn.TEXTJOIN(", ",TRUE, IF(COUNTIF(A455,"*"&amp;Afferenti!$A$1:'Afferenti'!$A$46&amp;"*"), Afferenti!$F$1:'Afferenti'!$F$46, ""))</f>
        <v>1</v>
      </c>
    </row>
    <row r="456" spans="1:25" x14ac:dyDescent="0.2">
      <c r="A456" s="2" t="s">
        <v>420</v>
      </c>
      <c r="B456" s="2" t="s">
        <v>421</v>
      </c>
      <c r="C456" s="2" t="s">
        <v>422</v>
      </c>
      <c r="E456" s="2" t="s">
        <v>8</v>
      </c>
      <c r="F456" s="2" t="s">
        <v>102</v>
      </c>
      <c r="G456" s="2" t="s">
        <v>103</v>
      </c>
      <c r="H456" s="2">
        <v>2</v>
      </c>
      <c r="I456" s="2" t="s">
        <v>104</v>
      </c>
      <c r="J456" s="2" t="s">
        <v>11</v>
      </c>
      <c r="K456" s="2">
        <v>2018</v>
      </c>
      <c r="L456" s="2" t="s">
        <v>105</v>
      </c>
      <c r="M456" s="2">
        <v>45</v>
      </c>
      <c r="N456" s="2">
        <v>4.367</v>
      </c>
      <c r="O456" s="2" t="s">
        <v>13</v>
      </c>
      <c r="P456" s="2">
        <v>5.9180000000000001</v>
      </c>
      <c r="Q456" s="2" t="s">
        <v>13</v>
      </c>
      <c r="R456" s="2">
        <v>39</v>
      </c>
      <c r="S456" s="2">
        <v>4.97</v>
      </c>
      <c r="T456" s="2" t="s">
        <v>13</v>
      </c>
      <c r="U456" s="2">
        <v>4.1666664999999998</v>
      </c>
      <c r="V456" s="2" t="s">
        <v>13</v>
      </c>
      <c r="W456" s="5" t="str" cm="1">
        <f t="array" ref="W456">_xlfn.TEXTJOIN(", ",TRUE, IF(COUNTIF(G456,"*"&amp;Afferenti!$A$1:'Afferenti'!$A$46&amp;"*"), Afferenti!$A$1:'Afferenti'!$A$46, ""))</f>
        <v>FOSSI</v>
      </c>
      <c r="X456" s="5" t="str" cm="1">
        <f t="array" ref="X456">_xlfn.TEXTJOIN(", ",TRUE, IF(COUNTIF(A456,"*"&amp;Afferenti!$A$1:'Afferenti'!$A$46&amp;"*"), Afferenti!$E$1:'Afferenti'!$E$46, ""))</f>
        <v>1</v>
      </c>
      <c r="Y456" s="5" t="str" cm="1">
        <f t="array" ref="Y456">_xlfn.TEXTJOIN(", ",TRUE, IF(COUNTIF(A456,"*"&amp;Afferenti!$A$1:'Afferenti'!$A$46&amp;"*"), Afferenti!$F$1:'Afferenti'!$F$46, ""))</f>
        <v>1</v>
      </c>
    </row>
    <row r="457" spans="1:25" x14ac:dyDescent="0.2">
      <c r="A457" s="2" t="s">
        <v>420</v>
      </c>
      <c r="B457" s="2" t="s">
        <v>421</v>
      </c>
      <c r="C457" s="2" t="s">
        <v>422</v>
      </c>
      <c r="E457" s="2" t="s">
        <v>8</v>
      </c>
      <c r="F457" s="2" t="s">
        <v>102</v>
      </c>
      <c r="G457" s="2" t="s">
        <v>103</v>
      </c>
      <c r="H457" s="2">
        <v>2</v>
      </c>
      <c r="I457" s="2" t="s">
        <v>106</v>
      </c>
      <c r="J457" s="2" t="s">
        <v>11</v>
      </c>
      <c r="K457" s="2">
        <v>2019</v>
      </c>
      <c r="L457" s="2" t="s">
        <v>105</v>
      </c>
      <c r="M457" s="2">
        <v>46</v>
      </c>
      <c r="N457" s="2">
        <v>2.8929999999999998</v>
      </c>
      <c r="O457" s="2" t="s">
        <v>13</v>
      </c>
      <c r="P457" s="2">
        <v>3.1749999999999998</v>
      </c>
      <c r="Q457" s="2" t="s">
        <v>13</v>
      </c>
      <c r="R457" s="2">
        <v>34</v>
      </c>
      <c r="S457" s="2">
        <v>13.92</v>
      </c>
      <c r="T457" s="2" t="s">
        <v>13</v>
      </c>
      <c r="U457" s="2">
        <v>25.849</v>
      </c>
      <c r="V457" s="2" t="s">
        <v>14</v>
      </c>
      <c r="W457" s="5" t="str" cm="1">
        <f t="array" ref="W457">_xlfn.TEXTJOIN(", ",TRUE, IF(COUNTIF(G457,"*"&amp;Afferenti!$A$1:'Afferenti'!$A$46&amp;"*"), Afferenti!$A$1:'Afferenti'!$A$46, ""))</f>
        <v>FOSSI</v>
      </c>
      <c r="X457" s="5" t="str" cm="1">
        <f t="array" ref="X457">_xlfn.TEXTJOIN(", ",TRUE, IF(COUNTIF(A457,"*"&amp;Afferenti!$A$1:'Afferenti'!$A$46&amp;"*"), Afferenti!$E$1:'Afferenti'!$E$46, ""))</f>
        <v>1</v>
      </c>
      <c r="Y457" s="5" t="str" cm="1">
        <f t="array" ref="Y457">_xlfn.TEXTJOIN(", ",TRUE, IF(COUNTIF(A457,"*"&amp;Afferenti!$A$1:'Afferenti'!$A$46&amp;"*"), Afferenti!$F$1:'Afferenti'!$F$46, ""))</f>
        <v>1</v>
      </c>
    </row>
    <row r="458" spans="1:25" x14ac:dyDescent="0.2">
      <c r="A458" s="2" t="s">
        <v>420</v>
      </c>
      <c r="B458" s="2" t="s">
        <v>421</v>
      </c>
      <c r="C458" s="2" t="s">
        <v>422</v>
      </c>
      <c r="E458" s="2" t="s">
        <v>8</v>
      </c>
      <c r="F458" s="2" t="s">
        <v>102</v>
      </c>
      <c r="G458" s="2" t="s">
        <v>442</v>
      </c>
      <c r="H458" s="2">
        <v>2</v>
      </c>
      <c r="I458" s="2" t="s">
        <v>443</v>
      </c>
      <c r="J458" s="2" t="s">
        <v>444</v>
      </c>
      <c r="K458" s="2">
        <v>2018</v>
      </c>
      <c r="M458" s="2">
        <v>9</v>
      </c>
      <c r="N458" s="2">
        <v>5.3319999999999999</v>
      </c>
      <c r="O458" s="2" t="s">
        <v>13</v>
      </c>
      <c r="W458" s="5" t="str" cm="1">
        <f t="array" ref="W458">_xlfn.TEXTJOIN(", ",TRUE, IF(COUNTIF(G458,"*"&amp;Afferenti!$A$1:'Afferenti'!$A$46&amp;"*"), Afferenti!$A$1:'Afferenti'!$A$46, ""))</f>
        <v>FOSSI, PANTI</v>
      </c>
      <c r="X458" s="5" t="str" cm="1">
        <f t="array" ref="X458">_xlfn.TEXTJOIN(", ",TRUE, IF(COUNTIF(A458,"*"&amp;Afferenti!$A$1:'Afferenti'!$A$46&amp;"*"), Afferenti!$E$1:'Afferenti'!$E$46, ""))</f>
        <v>1</v>
      </c>
      <c r="Y458" s="5" t="str" cm="1">
        <f t="array" ref="Y458">_xlfn.TEXTJOIN(", ",TRUE, IF(COUNTIF(A458,"*"&amp;Afferenti!$A$1:'Afferenti'!$A$46&amp;"*"), Afferenti!$F$1:'Afferenti'!$F$46, ""))</f>
        <v>1</v>
      </c>
    </row>
    <row r="459" spans="1:25" x14ac:dyDescent="0.2">
      <c r="A459" s="2" t="s">
        <v>420</v>
      </c>
      <c r="B459" s="2" t="s">
        <v>421</v>
      </c>
      <c r="C459" s="2" t="s">
        <v>422</v>
      </c>
      <c r="E459" s="2" t="s">
        <v>8</v>
      </c>
      <c r="F459" s="2" t="s">
        <v>102</v>
      </c>
      <c r="G459" s="2" t="s">
        <v>442</v>
      </c>
      <c r="H459" s="2">
        <v>2</v>
      </c>
      <c r="I459" s="2" t="s">
        <v>445</v>
      </c>
      <c r="J459" s="2" t="s">
        <v>109</v>
      </c>
      <c r="K459" s="2">
        <v>2018</v>
      </c>
      <c r="W459" s="5" t="str" cm="1">
        <f t="array" ref="W459">_xlfn.TEXTJOIN(", ",TRUE, IF(COUNTIF(G459,"*"&amp;Afferenti!$A$1:'Afferenti'!$A$46&amp;"*"), Afferenti!$A$1:'Afferenti'!$A$46, ""))</f>
        <v>FOSSI, PANTI</v>
      </c>
      <c r="X459" s="5" t="str" cm="1">
        <f t="array" ref="X459">_xlfn.TEXTJOIN(", ",TRUE, IF(COUNTIF(A459,"*"&amp;Afferenti!$A$1:'Afferenti'!$A$46&amp;"*"), Afferenti!$E$1:'Afferenti'!$E$46, ""))</f>
        <v>1</v>
      </c>
      <c r="Y459" s="5" t="str" cm="1">
        <f t="array" ref="Y459">_xlfn.TEXTJOIN(", ",TRUE, IF(COUNTIF(A459,"*"&amp;Afferenti!$A$1:'Afferenti'!$A$46&amp;"*"), Afferenti!$F$1:'Afferenti'!$F$46, ""))</f>
        <v>1</v>
      </c>
    </row>
    <row r="460" spans="1:25" x14ac:dyDescent="0.2">
      <c r="A460" s="2" t="s">
        <v>420</v>
      </c>
      <c r="B460" s="2" t="s">
        <v>421</v>
      </c>
      <c r="C460" s="2" t="s">
        <v>422</v>
      </c>
      <c r="E460" s="2" t="s">
        <v>8</v>
      </c>
      <c r="F460" s="2" t="s">
        <v>102</v>
      </c>
      <c r="G460" s="2" t="s">
        <v>442</v>
      </c>
      <c r="H460" s="2">
        <v>2</v>
      </c>
      <c r="I460" s="2" t="s">
        <v>446</v>
      </c>
      <c r="J460" s="2" t="s">
        <v>99</v>
      </c>
      <c r="K460" s="2">
        <v>2018</v>
      </c>
      <c r="M460" s="2">
        <v>3</v>
      </c>
      <c r="N460" s="2">
        <v>57.319000000000003</v>
      </c>
      <c r="O460" s="2" t="s">
        <v>26</v>
      </c>
      <c r="W460" s="5" t="str" cm="1">
        <f t="array" ref="W460">_xlfn.TEXTJOIN(", ",TRUE, IF(COUNTIF(G460,"*"&amp;Afferenti!$A$1:'Afferenti'!$A$46&amp;"*"), Afferenti!$A$1:'Afferenti'!$A$46, ""))</f>
        <v>FOSSI, PANTI</v>
      </c>
      <c r="X460" s="5" t="str" cm="1">
        <f t="array" ref="X460">_xlfn.TEXTJOIN(", ",TRUE, IF(COUNTIF(A460,"*"&amp;Afferenti!$A$1:'Afferenti'!$A$46&amp;"*"), Afferenti!$E$1:'Afferenti'!$E$46, ""))</f>
        <v>1</v>
      </c>
      <c r="Y460" s="5" t="str" cm="1">
        <f t="array" ref="Y460">_xlfn.TEXTJOIN(", ",TRUE, IF(COUNTIF(A460,"*"&amp;Afferenti!$A$1:'Afferenti'!$A$46&amp;"*"), Afferenti!$F$1:'Afferenti'!$F$46, ""))</f>
        <v>1</v>
      </c>
    </row>
    <row r="461" spans="1:25" x14ac:dyDescent="0.2">
      <c r="A461" s="2" t="s">
        <v>420</v>
      </c>
      <c r="B461" s="2" t="s">
        <v>421</v>
      </c>
      <c r="C461" s="2" t="s">
        <v>422</v>
      </c>
      <c r="E461" s="2" t="s">
        <v>8</v>
      </c>
      <c r="F461" s="2" t="s">
        <v>102</v>
      </c>
      <c r="G461" s="2" t="s">
        <v>447</v>
      </c>
      <c r="H461" s="2">
        <v>2</v>
      </c>
      <c r="I461" s="2" t="s">
        <v>448</v>
      </c>
      <c r="J461" s="2" t="s">
        <v>72</v>
      </c>
      <c r="K461" s="2">
        <v>2018</v>
      </c>
      <c r="L461" s="2" t="s">
        <v>449</v>
      </c>
      <c r="R461" s="2">
        <v>0</v>
      </c>
      <c r="U461" s="2">
        <v>60.882354999999997</v>
      </c>
      <c r="V461" s="2" t="s">
        <v>26</v>
      </c>
      <c r="W461" s="5" t="str" cm="1">
        <f t="array" ref="W461">_xlfn.TEXTJOIN(", ",TRUE, IF(COUNTIF(G461,"*"&amp;Afferenti!$A$1:'Afferenti'!$A$46&amp;"*"), Afferenti!$A$1:'Afferenti'!$A$46, ""))</f>
        <v>FOSSI, PANTI</v>
      </c>
      <c r="X461" s="5" t="str" cm="1">
        <f t="array" ref="X461">_xlfn.TEXTJOIN(", ",TRUE, IF(COUNTIF(A461,"*"&amp;Afferenti!$A$1:'Afferenti'!$A$46&amp;"*"), Afferenti!$E$1:'Afferenti'!$E$46, ""))</f>
        <v>1</v>
      </c>
      <c r="Y461" s="5" t="str" cm="1">
        <f t="array" ref="Y461">_xlfn.TEXTJOIN(", ",TRUE, IF(COUNTIF(A461,"*"&amp;Afferenti!$A$1:'Afferenti'!$A$46&amp;"*"), Afferenti!$F$1:'Afferenti'!$F$46, ""))</f>
        <v>1</v>
      </c>
    </row>
    <row r="462" spans="1:25" x14ac:dyDescent="0.2">
      <c r="A462" s="2" t="s">
        <v>420</v>
      </c>
      <c r="B462" s="2" t="s">
        <v>421</v>
      </c>
      <c r="C462" s="2" t="s">
        <v>422</v>
      </c>
      <c r="E462" s="2" t="s">
        <v>8</v>
      </c>
      <c r="F462" s="2" t="s">
        <v>102</v>
      </c>
      <c r="G462" s="2" t="s">
        <v>447</v>
      </c>
      <c r="H462" s="2">
        <v>2</v>
      </c>
      <c r="I462" s="2" t="s">
        <v>450</v>
      </c>
      <c r="J462" s="2" t="s">
        <v>11</v>
      </c>
      <c r="K462" s="2">
        <v>2019</v>
      </c>
      <c r="L462" s="2" t="s">
        <v>126</v>
      </c>
      <c r="M462" s="2">
        <v>13</v>
      </c>
      <c r="N462" s="2">
        <v>38.006999999999998</v>
      </c>
      <c r="O462" s="2" t="s">
        <v>14</v>
      </c>
      <c r="P462" s="2">
        <v>3.64</v>
      </c>
      <c r="Q462" s="2" t="s">
        <v>13</v>
      </c>
      <c r="R462" s="2">
        <v>10</v>
      </c>
      <c r="S462" s="2">
        <v>54.54</v>
      </c>
      <c r="T462" s="2" t="s">
        <v>26</v>
      </c>
      <c r="U462" s="2">
        <v>7.7359999999999998</v>
      </c>
      <c r="V462" s="2" t="s">
        <v>13</v>
      </c>
      <c r="W462" s="5" t="str" cm="1">
        <f t="array" ref="W462">_xlfn.TEXTJOIN(", ",TRUE, IF(COUNTIF(G462,"*"&amp;Afferenti!$A$1:'Afferenti'!$A$46&amp;"*"), Afferenti!$A$1:'Afferenti'!$A$46, ""))</f>
        <v>FOSSI, PANTI</v>
      </c>
      <c r="X462" s="5" t="str" cm="1">
        <f t="array" ref="X462">_xlfn.TEXTJOIN(", ",TRUE, IF(COUNTIF(A462,"*"&amp;Afferenti!$A$1:'Afferenti'!$A$46&amp;"*"), Afferenti!$E$1:'Afferenti'!$E$46, ""))</f>
        <v>1</v>
      </c>
      <c r="Y462" s="5" t="str" cm="1">
        <f t="array" ref="Y462">_xlfn.TEXTJOIN(", ",TRUE, IF(COUNTIF(A462,"*"&amp;Afferenti!$A$1:'Afferenti'!$A$46&amp;"*"), Afferenti!$F$1:'Afferenti'!$F$46, ""))</f>
        <v>1</v>
      </c>
    </row>
    <row r="463" spans="1:25" x14ac:dyDescent="0.2">
      <c r="A463" s="2" t="s">
        <v>420</v>
      </c>
      <c r="B463" s="2" t="s">
        <v>421</v>
      </c>
      <c r="C463" s="2" t="s">
        <v>422</v>
      </c>
      <c r="E463" s="2" t="s">
        <v>8</v>
      </c>
      <c r="F463" s="2" t="s">
        <v>102</v>
      </c>
      <c r="G463" s="2" t="s">
        <v>447</v>
      </c>
      <c r="H463" s="2">
        <v>2</v>
      </c>
      <c r="I463" s="2" t="s">
        <v>451</v>
      </c>
      <c r="J463" s="2" t="s">
        <v>109</v>
      </c>
      <c r="K463" s="2">
        <v>2018</v>
      </c>
      <c r="W463" s="5" t="str" cm="1">
        <f t="array" ref="W463">_xlfn.TEXTJOIN(", ",TRUE, IF(COUNTIF(G463,"*"&amp;Afferenti!$A$1:'Afferenti'!$A$46&amp;"*"), Afferenti!$A$1:'Afferenti'!$A$46, ""))</f>
        <v>FOSSI, PANTI</v>
      </c>
      <c r="X463" s="5" t="str" cm="1">
        <f t="array" ref="X463">_xlfn.TEXTJOIN(", ",TRUE, IF(COUNTIF(A463,"*"&amp;Afferenti!$A$1:'Afferenti'!$A$46&amp;"*"), Afferenti!$E$1:'Afferenti'!$E$46, ""))</f>
        <v>1</v>
      </c>
      <c r="Y463" s="5" t="str" cm="1">
        <f t="array" ref="Y463">_xlfn.TEXTJOIN(", ",TRUE, IF(COUNTIF(A463,"*"&amp;Afferenti!$A$1:'Afferenti'!$A$46&amp;"*"), Afferenti!$F$1:'Afferenti'!$F$46, ""))</f>
        <v>1</v>
      </c>
    </row>
    <row r="464" spans="1:25" x14ac:dyDescent="0.2">
      <c r="A464" s="2" t="s">
        <v>420</v>
      </c>
      <c r="B464" s="2" t="s">
        <v>421</v>
      </c>
      <c r="C464" s="2" t="s">
        <v>422</v>
      </c>
      <c r="E464" s="2" t="s">
        <v>8</v>
      </c>
      <c r="F464" s="2" t="s">
        <v>102</v>
      </c>
      <c r="G464" s="2" t="s">
        <v>452</v>
      </c>
      <c r="H464" s="2">
        <v>2</v>
      </c>
      <c r="I464" s="2" t="s">
        <v>453</v>
      </c>
      <c r="J464" s="2" t="s">
        <v>11</v>
      </c>
      <c r="K464" s="2">
        <v>2016</v>
      </c>
      <c r="L464" s="2" t="s">
        <v>454</v>
      </c>
      <c r="M464" s="2">
        <v>20</v>
      </c>
      <c r="N464" s="2">
        <v>15</v>
      </c>
      <c r="O464" s="2" t="s">
        <v>13</v>
      </c>
      <c r="P464" s="2">
        <v>43.149000000000001</v>
      </c>
      <c r="Q464" s="2" t="s">
        <v>14</v>
      </c>
      <c r="R464" s="2">
        <v>15</v>
      </c>
      <c r="S464" s="2">
        <v>70.13</v>
      </c>
      <c r="T464" s="2" t="s">
        <v>26</v>
      </c>
      <c r="U464" s="2">
        <v>23.333334000000001</v>
      </c>
      <c r="V464" s="2" t="s">
        <v>13</v>
      </c>
      <c r="W464" s="5" t="str" cm="1">
        <f t="array" ref="W464">_xlfn.TEXTJOIN(", ",TRUE, IF(COUNTIF(G464,"*"&amp;Afferenti!$A$1:'Afferenti'!$A$46&amp;"*"), Afferenti!$A$1:'Afferenti'!$A$46, ""))</f>
        <v>FOSSI, MARSILI</v>
      </c>
      <c r="X464" s="5" t="str" cm="1">
        <f t="array" ref="X464">_xlfn.TEXTJOIN(", ",TRUE, IF(COUNTIF(A464,"*"&amp;Afferenti!$A$1:'Afferenti'!$A$46&amp;"*"), Afferenti!$E$1:'Afferenti'!$E$46, ""))</f>
        <v>1</v>
      </c>
      <c r="Y464" s="5" t="str" cm="1">
        <f t="array" ref="Y464">_xlfn.TEXTJOIN(", ",TRUE, IF(COUNTIF(A464,"*"&amp;Afferenti!$A$1:'Afferenti'!$A$46&amp;"*"), Afferenti!$F$1:'Afferenti'!$F$46, ""))</f>
        <v>1</v>
      </c>
    </row>
    <row r="465" spans="1:25" x14ac:dyDescent="0.2">
      <c r="A465" s="2" t="s">
        <v>420</v>
      </c>
      <c r="B465" s="2" t="s">
        <v>421</v>
      </c>
      <c r="C465" s="2" t="s">
        <v>422</v>
      </c>
      <c r="E465" s="2" t="s">
        <v>8</v>
      </c>
      <c r="F465" s="2" t="s">
        <v>102</v>
      </c>
      <c r="G465" s="2" t="s">
        <v>455</v>
      </c>
      <c r="H465" s="2">
        <v>2</v>
      </c>
      <c r="I465" s="2" t="s">
        <v>456</v>
      </c>
      <c r="J465" s="2" t="s">
        <v>11</v>
      </c>
      <c r="K465" s="2">
        <v>2019</v>
      </c>
      <c r="L465" s="2" t="s">
        <v>328</v>
      </c>
      <c r="M465" s="2">
        <v>16</v>
      </c>
      <c r="N465" s="2">
        <v>40.241999999999997</v>
      </c>
      <c r="O465" s="2" t="s">
        <v>14</v>
      </c>
      <c r="P465" s="2">
        <v>20.911000000000001</v>
      </c>
      <c r="Q465" s="2" t="s">
        <v>13</v>
      </c>
      <c r="R465" s="2">
        <v>15</v>
      </c>
      <c r="S465" s="2">
        <v>39.520000000000003</v>
      </c>
      <c r="T465" s="2" t="s">
        <v>14</v>
      </c>
      <c r="U465" s="2">
        <v>8.1129999999999995</v>
      </c>
      <c r="V465" s="2" t="s">
        <v>13</v>
      </c>
      <c r="W465" s="5" t="str" cm="1">
        <f t="array" ref="W465">_xlfn.TEXTJOIN(", ",TRUE, IF(COUNTIF(G465,"*"&amp;Afferenti!$A$1:'Afferenti'!$A$46&amp;"*"), Afferenti!$A$1:'Afferenti'!$A$46, ""))</f>
        <v>FOSSI, MARSILI</v>
      </c>
      <c r="X465" s="5" t="str" cm="1">
        <f t="array" ref="X465">_xlfn.TEXTJOIN(", ",TRUE, IF(COUNTIF(A465,"*"&amp;Afferenti!$A$1:'Afferenti'!$A$46&amp;"*"), Afferenti!$E$1:'Afferenti'!$E$46, ""))</f>
        <v>1</v>
      </c>
      <c r="Y465" s="5" t="str" cm="1">
        <f t="array" ref="Y465">_xlfn.TEXTJOIN(", ",TRUE, IF(COUNTIF(A465,"*"&amp;Afferenti!$A$1:'Afferenti'!$A$46&amp;"*"), Afferenti!$F$1:'Afferenti'!$F$46, ""))</f>
        <v>1</v>
      </c>
    </row>
    <row r="466" spans="1:25" x14ac:dyDescent="0.2">
      <c r="A466" s="2" t="s">
        <v>420</v>
      </c>
      <c r="B466" s="2" t="s">
        <v>421</v>
      </c>
      <c r="C466" s="2" t="s">
        <v>422</v>
      </c>
      <c r="E466" s="2" t="s">
        <v>8</v>
      </c>
      <c r="F466" s="2" t="s">
        <v>102</v>
      </c>
      <c r="G466" s="2" t="s">
        <v>455</v>
      </c>
      <c r="H466" s="2">
        <v>2</v>
      </c>
      <c r="I466" s="2" t="s">
        <v>457</v>
      </c>
      <c r="J466" s="2" t="s">
        <v>109</v>
      </c>
      <c r="K466" s="2">
        <v>2018</v>
      </c>
      <c r="W466" s="5" t="str" cm="1">
        <f t="array" ref="W466">_xlfn.TEXTJOIN(", ",TRUE, IF(COUNTIF(G466,"*"&amp;Afferenti!$A$1:'Afferenti'!$A$46&amp;"*"), Afferenti!$A$1:'Afferenti'!$A$46, ""))</f>
        <v>FOSSI, MARSILI</v>
      </c>
      <c r="X466" s="5" t="str" cm="1">
        <f t="array" ref="X466">_xlfn.TEXTJOIN(", ",TRUE, IF(COUNTIF(A466,"*"&amp;Afferenti!$A$1:'Afferenti'!$A$46&amp;"*"), Afferenti!$E$1:'Afferenti'!$E$46, ""))</f>
        <v>1</v>
      </c>
      <c r="Y466" s="5" t="str" cm="1">
        <f t="array" ref="Y466">_xlfn.TEXTJOIN(", ",TRUE, IF(COUNTIF(A466,"*"&amp;Afferenti!$A$1:'Afferenti'!$A$46&amp;"*"), Afferenti!$F$1:'Afferenti'!$F$46, ""))</f>
        <v>1</v>
      </c>
    </row>
    <row r="467" spans="1:25" x14ac:dyDescent="0.2">
      <c r="A467" s="2" t="s">
        <v>420</v>
      </c>
      <c r="B467" s="2" t="s">
        <v>421</v>
      </c>
      <c r="C467" s="2" t="s">
        <v>422</v>
      </c>
      <c r="E467" s="2" t="s">
        <v>8</v>
      </c>
      <c r="F467" s="2" t="s">
        <v>102</v>
      </c>
      <c r="G467" s="2" t="s">
        <v>455</v>
      </c>
      <c r="H467" s="2">
        <v>2</v>
      </c>
      <c r="I467" s="2" t="s">
        <v>458</v>
      </c>
      <c r="J467" s="2" t="s">
        <v>11</v>
      </c>
      <c r="K467" s="2">
        <v>2018</v>
      </c>
      <c r="L467" s="2" t="s">
        <v>41</v>
      </c>
      <c r="M467" s="2">
        <v>19</v>
      </c>
      <c r="N467" s="2">
        <v>37.585999999999999</v>
      </c>
      <c r="O467" s="2" t="s">
        <v>14</v>
      </c>
      <c r="P467" s="2">
        <v>17.844999999999999</v>
      </c>
      <c r="Q467" s="2" t="s">
        <v>13</v>
      </c>
      <c r="R467" s="2">
        <v>21</v>
      </c>
      <c r="S467" s="2">
        <v>19</v>
      </c>
      <c r="T467" s="2" t="s">
        <v>13</v>
      </c>
      <c r="U467" s="2">
        <v>21.014492000000001</v>
      </c>
      <c r="V467" s="2" t="s">
        <v>13</v>
      </c>
      <c r="W467" s="5" t="str" cm="1">
        <f t="array" ref="W467">_xlfn.TEXTJOIN(", ",TRUE, IF(COUNTIF(G467,"*"&amp;Afferenti!$A$1:'Afferenti'!$A$46&amp;"*"), Afferenti!$A$1:'Afferenti'!$A$46, ""))</f>
        <v>FOSSI, MARSILI</v>
      </c>
      <c r="X467" s="5" t="str" cm="1">
        <f t="array" ref="X467">_xlfn.TEXTJOIN(", ",TRUE, IF(COUNTIF(A467,"*"&amp;Afferenti!$A$1:'Afferenti'!$A$46&amp;"*"), Afferenti!$E$1:'Afferenti'!$E$46, ""))</f>
        <v>1</v>
      </c>
      <c r="Y467" s="5" t="str" cm="1">
        <f t="array" ref="Y467">_xlfn.TEXTJOIN(", ",TRUE, IF(COUNTIF(A467,"*"&amp;Afferenti!$A$1:'Afferenti'!$A$46&amp;"*"), Afferenti!$F$1:'Afferenti'!$F$46, ""))</f>
        <v>1</v>
      </c>
    </row>
    <row r="468" spans="1:25" x14ac:dyDescent="0.2">
      <c r="A468" s="2" t="s">
        <v>420</v>
      </c>
      <c r="B468" s="2" t="s">
        <v>421</v>
      </c>
      <c r="C468" s="2" t="s">
        <v>422</v>
      </c>
      <c r="E468" s="2" t="s">
        <v>8</v>
      </c>
      <c r="F468" s="2" t="s">
        <v>102</v>
      </c>
      <c r="G468" s="2" t="s">
        <v>107</v>
      </c>
      <c r="H468" s="2">
        <v>3</v>
      </c>
      <c r="I468" s="2" t="s">
        <v>108</v>
      </c>
      <c r="J468" s="2" t="s">
        <v>109</v>
      </c>
      <c r="K468" s="2">
        <v>2018</v>
      </c>
      <c r="W468" s="5" t="str" cm="1">
        <f t="array" ref="W468">_xlfn.TEXTJOIN(", ",TRUE, IF(COUNTIF(G468,"*"&amp;Afferenti!$A$1:'Afferenti'!$A$46&amp;"*"), Afferenti!$A$1:'Afferenti'!$A$46, ""))</f>
        <v>FOSSI</v>
      </c>
      <c r="X468" s="5" t="str" cm="1">
        <f t="array" ref="X468">_xlfn.TEXTJOIN(", ",TRUE, IF(COUNTIF(A468,"*"&amp;Afferenti!$A$1:'Afferenti'!$A$46&amp;"*"), Afferenti!$E$1:'Afferenti'!$E$46, ""))</f>
        <v>1</v>
      </c>
      <c r="Y468" s="5" t="str" cm="1">
        <f t="array" ref="Y468">_xlfn.TEXTJOIN(", ",TRUE, IF(COUNTIF(A468,"*"&amp;Afferenti!$A$1:'Afferenti'!$A$46&amp;"*"), Afferenti!$F$1:'Afferenti'!$F$46, ""))</f>
        <v>1</v>
      </c>
    </row>
    <row r="469" spans="1:25" x14ac:dyDescent="0.2">
      <c r="A469" s="2" t="s">
        <v>420</v>
      </c>
      <c r="B469" s="2" t="s">
        <v>421</v>
      </c>
      <c r="C469" s="2" t="s">
        <v>422</v>
      </c>
      <c r="E469" s="2" t="s">
        <v>8</v>
      </c>
      <c r="F469" s="2" t="s">
        <v>102</v>
      </c>
      <c r="G469" s="2" t="s">
        <v>110</v>
      </c>
      <c r="H469" s="2">
        <v>3</v>
      </c>
      <c r="I469" s="2" t="s">
        <v>111</v>
      </c>
      <c r="J469" s="2" t="s">
        <v>109</v>
      </c>
      <c r="K469" s="2">
        <v>2019</v>
      </c>
      <c r="W469" s="5" t="str" cm="1">
        <f t="array" ref="W469">_xlfn.TEXTJOIN(", ",TRUE, IF(COUNTIF(G469,"*"&amp;Afferenti!$A$1:'Afferenti'!$A$46&amp;"*"), Afferenti!$A$1:'Afferenti'!$A$46, ""))</f>
        <v>FOSSI, PANTI</v>
      </c>
      <c r="X469" s="5" t="str" cm="1">
        <f t="array" ref="X469">_xlfn.TEXTJOIN(", ",TRUE, IF(COUNTIF(A469,"*"&amp;Afferenti!$A$1:'Afferenti'!$A$46&amp;"*"), Afferenti!$E$1:'Afferenti'!$E$46, ""))</f>
        <v>1</v>
      </c>
      <c r="Y469" s="5" t="str" cm="1">
        <f t="array" ref="Y469">_xlfn.TEXTJOIN(", ",TRUE, IF(COUNTIF(A469,"*"&amp;Afferenti!$A$1:'Afferenti'!$A$46&amp;"*"), Afferenti!$F$1:'Afferenti'!$F$46, ""))</f>
        <v>1</v>
      </c>
    </row>
    <row r="470" spans="1:25" x14ac:dyDescent="0.2">
      <c r="A470" s="2" t="s">
        <v>420</v>
      </c>
      <c r="B470" s="2" t="s">
        <v>421</v>
      </c>
      <c r="C470" s="2" t="s">
        <v>422</v>
      </c>
      <c r="E470" s="2" t="s">
        <v>8</v>
      </c>
      <c r="F470" s="2" t="s">
        <v>102</v>
      </c>
      <c r="G470" s="2" t="s">
        <v>112</v>
      </c>
      <c r="H470" s="2">
        <v>3</v>
      </c>
      <c r="I470" s="2" t="s">
        <v>113</v>
      </c>
      <c r="J470" s="2" t="s">
        <v>109</v>
      </c>
      <c r="K470" s="2">
        <v>2019</v>
      </c>
      <c r="W470" s="5" t="str" cm="1">
        <f t="array" ref="W470">_xlfn.TEXTJOIN(", ",TRUE, IF(COUNTIF(G470,"*"&amp;Afferenti!$A$1:'Afferenti'!$A$46&amp;"*"), Afferenti!$A$1:'Afferenti'!$A$46, ""))</f>
        <v>FOSSI, PANTI</v>
      </c>
      <c r="X470" s="5" t="str" cm="1">
        <f t="array" ref="X470">_xlfn.TEXTJOIN(", ",TRUE, IF(COUNTIF(A470,"*"&amp;Afferenti!$A$1:'Afferenti'!$A$46&amp;"*"), Afferenti!$E$1:'Afferenti'!$E$46, ""))</f>
        <v>1</v>
      </c>
      <c r="Y470" s="5" t="str" cm="1">
        <f t="array" ref="Y470">_xlfn.TEXTJOIN(", ",TRUE, IF(COUNTIF(A470,"*"&amp;Afferenti!$A$1:'Afferenti'!$A$46&amp;"*"), Afferenti!$F$1:'Afferenti'!$F$46, ""))</f>
        <v>1</v>
      </c>
    </row>
    <row r="471" spans="1:25" x14ac:dyDescent="0.2">
      <c r="A471" s="2" t="s">
        <v>420</v>
      </c>
      <c r="B471" s="2" t="s">
        <v>421</v>
      </c>
      <c r="C471" s="2" t="s">
        <v>422</v>
      </c>
      <c r="E471" s="2" t="s">
        <v>8</v>
      </c>
      <c r="F471" s="2" t="s">
        <v>102</v>
      </c>
      <c r="G471" s="2" t="s">
        <v>114</v>
      </c>
      <c r="H471" s="2">
        <v>3</v>
      </c>
      <c r="I471" s="2" t="s">
        <v>115</v>
      </c>
      <c r="J471" s="2" t="s">
        <v>92</v>
      </c>
      <c r="K471" s="2">
        <v>2018</v>
      </c>
      <c r="M471" s="2">
        <v>40</v>
      </c>
      <c r="N471" s="2">
        <v>1.1910000000000001</v>
      </c>
      <c r="O471" s="2" t="s">
        <v>13</v>
      </c>
      <c r="W471" s="5" t="str" cm="1">
        <f t="array" ref="W471">_xlfn.TEXTJOIN(", ",TRUE, IF(COUNTIF(G471,"*"&amp;Afferenti!$A$1:'Afferenti'!$A$46&amp;"*"), Afferenti!$A$1:'Afferenti'!$A$46, ""))</f>
        <v>FOSSI, PANTI</v>
      </c>
      <c r="X471" s="5" t="str" cm="1">
        <f t="array" ref="X471">_xlfn.TEXTJOIN(", ",TRUE, IF(COUNTIF(A471,"*"&amp;Afferenti!$A$1:'Afferenti'!$A$46&amp;"*"), Afferenti!$E$1:'Afferenti'!$E$46, ""))</f>
        <v>1</v>
      </c>
      <c r="Y471" s="5" t="str" cm="1">
        <f t="array" ref="Y471">_xlfn.TEXTJOIN(", ",TRUE, IF(COUNTIF(A471,"*"&amp;Afferenti!$A$1:'Afferenti'!$A$46&amp;"*"), Afferenti!$F$1:'Afferenti'!$F$46, ""))</f>
        <v>1</v>
      </c>
    </row>
    <row r="472" spans="1:25" x14ac:dyDescent="0.2">
      <c r="A472" s="2" t="s">
        <v>420</v>
      </c>
      <c r="B472" s="2" t="s">
        <v>421</v>
      </c>
      <c r="C472" s="2" t="s">
        <v>422</v>
      </c>
      <c r="E472" s="2" t="s">
        <v>8</v>
      </c>
      <c r="F472" s="2" t="s">
        <v>102</v>
      </c>
      <c r="G472" s="2" t="s">
        <v>114</v>
      </c>
      <c r="H472" s="2">
        <v>3</v>
      </c>
      <c r="I472" s="2" t="s">
        <v>116</v>
      </c>
      <c r="J472" s="2" t="s">
        <v>109</v>
      </c>
      <c r="K472" s="2">
        <v>2017</v>
      </c>
      <c r="W472" s="5" t="str" cm="1">
        <f t="array" ref="W472">_xlfn.TEXTJOIN(", ",TRUE, IF(COUNTIF(G472,"*"&amp;Afferenti!$A$1:'Afferenti'!$A$46&amp;"*"), Afferenti!$A$1:'Afferenti'!$A$46, ""))</f>
        <v>FOSSI, PANTI</v>
      </c>
      <c r="X472" s="5" t="str" cm="1">
        <f t="array" ref="X472">_xlfn.TEXTJOIN(", ",TRUE, IF(COUNTIF(A472,"*"&amp;Afferenti!$A$1:'Afferenti'!$A$46&amp;"*"), Afferenti!$E$1:'Afferenti'!$E$46, ""))</f>
        <v>1</v>
      </c>
      <c r="Y472" s="5" t="str" cm="1">
        <f t="array" ref="Y472">_xlfn.TEXTJOIN(", ",TRUE, IF(COUNTIF(A472,"*"&amp;Afferenti!$A$1:'Afferenti'!$A$46&amp;"*"), Afferenti!$F$1:'Afferenti'!$F$46, ""))</f>
        <v>1</v>
      </c>
    </row>
    <row r="473" spans="1:25" x14ac:dyDescent="0.2">
      <c r="A473" s="2" t="s">
        <v>420</v>
      </c>
      <c r="B473" s="2" t="s">
        <v>421</v>
      </c>
      <c r="C473" s="2" t="s">
        <v>422</v>
      </c>
      <c r="E473" s="2" t="s">
        <v>8</v>
      </c>
      <c r="F473" s="2" t="s">
        <v>102</v>
      </c>
      <c r="G473" s="2" t="s">
        <v>114</v>
      </c>
      <c r="H473" s="2">
        <v>3</v>
      </c>
      <c r="I473" s="2" t="s">
        <v>117</v>
      </c>
      <c r="J473" s="2" t="s">
        <v>109</v>
      </c>
      <c r="K473" s="2">
        <v>2018</v>
      </c>
      <c r="W473" s="5" t="str" cm="1">
        <f t="array" ref="W473">_xlfn.TEXTJOIN(", ",TRUE, IF(COUNTIF(G473,"*"&amp;Afferenti!$A$1:'Afferenti'!$A$46&amp;"*"), Afferenti!$A$1:'Afferenti'!$A$46, ""))</f>
        <v>FOSSI, PANTI</v>
      </c>
      <c r="X473" s="5" t="str" cm="1">
        <f t="array" ref="X473">_xlfn.TEXTJOIN(", ",TRUE, IF(COUNTIF(A473,"*"&amp;Afferenti!$A$1:'Afferenti'!$A$46&amp;"*"), Afferenti!$E$1:'Afferenti'!$E$46, ""))</f>
        <v>1</v>
      </c>
      <c r="Y473" s="5" t="str" cm="1">
        <f t="array" ref="Y473">_xlfn.TEXTJOIN(", ",TRUE, IF(COUNTIF(A473,"*"&amp;Afferenti!$A$1:'Afferenti'!$A$46&amp;"*"), Afferenti!$F$1:'Afferenti'!$F$46, ""))</f>
        <v>1</v>
      </c>
    </row>
    <row r="474" spans="1:25" x14ac:dyDescent="0.2">
      <c r="A474" s="2" t="s">
        <v>420</v>
      </c>
      <c r="B474" s="2" t="s">
        <v>421</v>
      </c>
      <c r="C474" s="2" t="s">
        <v>422</v>
      </c>
      <c r="E474" s="2" t="s">
        <v>8</v>
      </c>
      <c r="F474" s="2" t="s">
        <v>102</v>
      </c>
      <c r="G474" s="2" t="s">
        <v>114</v>
      </c>
      <c r="H474" s="2">
        <v>3</v>
      </c>
      <c r="I474" s="2" t="s">
        <v>118</v>
      </c>
      <c r="J474" s="2" t="s">
        <v>109</v>
      </c>
      <c r="K474" s="2">
        <v>2018</v>
      </c>
      <c r="W474" s="5" t="str" cm="1">
        <f t="array" ref="W474">_xlfn.TEXTJOIN(", ",TRUE, IF(COUNTIF(G474,"*"&amp;Afferenti!$A$1:'Afferenti'!$A$46&amp;"*"), Afferenti!$A$1:'Afferenti'!$A$46, ""))</f>
        <v>FOSSI, PANTI</v>
      </c>
      <c r="X474" s="5" t="str" cm="1">
        <f t="array" ref="X474">_xlfn.TEXTJOIN(", ",TRUE, IF(COUNTIF(A474,"*"&amp;Afferenti!$A$1:'Afferenti'!$A$46&amp;"*"), Afferenti!$E$1:'Afferenti'!$E$46, ""))</f>
        <v>1</v>
      </c>
      <c r="Y474" s="5" t="str" cm="1">
        <f t="array" ref="Y474">_xlfn.TEXTJOIN(", ",TRUE, IF(COUNTIF(A474,"*"&amp;Afferenti!$A$1:'Afferenti'!$A$46&amp;"*"), Afferenti!$F$1:'Afferenti'!$F$46, ""))</f>
        <v>1</v>
      </c>
    </row>
    <row r="475" spans="1:25" x14ac:dyDescent="0.2">
      <c r="A475" s="2" t="s">
        <v>420</v>
      </c>
      <c r="B475" s="2" t="s">
        <v>421</v>
      </c>
      <c r="C475" s="2" t="s">
        <v>422</v>
      </c>
      <c r="E475" s="2" t="s">
        <v>8</v>
      </c>
      <c r="F475" s="2" t="s">
        <v>102</v>
      </c>
      <c r="G475" s="2" t="s">
        <v>114</v>
      </c>
      <c r="H475" s="2">
        <v>3</v>
      </c>
      <c r="I475" s="2" t="s">
        <v>119</v>
      </c>
      <c r="J475" s="2" t="s">
        <v>109</v>
      </c>
      <c r="K475" s="2">
        <v>2019</v>
      </c>
      <c r="W475" s="5" t="str" cm="1">
        <f t="array" ref="W475">_xlfn.TEXTJOIN(", ",TRUE, IF(COUNTIF(G475,"*"&amp;Afferenti!$A$1:'Afferenti'!$A$46&amp;"*"), Afferenti!$A$1:'Afferenti'!$A$46, ""))</f>
        <v>FOSSI, PANTI</v>
      </c>
      <c r="X475" s="5" t="str" cm="1">
        <f t="array" ref="X475">_xlfn.TEXTJOIN(", ",TRUE, IF(COUNTIF(A475,"*"&amp;Afferenti!$A$1:'Afferenti'!$A$46&amp;"*"), Afferenti!$E$1:'Afferenti'!$E$46, ""))</f>
        <v>1</v>
      </c>
      <c r="Y475" s="5" t="str" cm="1">
        <f t="array" ref="Y475">_xlfn.TEXTJOIN(", ",TRUE, IF(COUNTIF(A475,"*"&amp;Afferenti!$A$1:'Afferenti'!$A$46&amp;"*"), Afferenti!$F$1:'Afferenti'!$F$46, ""))</f>
        <v>1</v>
      </c>
    </row>
    <row r="476" spans="1:25" x14ac:dyDescent="0.2">
      <c r="A476" s="2" t="s">
        <v>420</v>
      </c>
      <c r="B476" s="2" t="s">
        <v>421</v>
      </c>
      <c r="C476" s="2" t="s">
        <v>422</v>
      </c>
      <c r="E476" s="2" t="s">
        <v>8</v>
      </c>
      <c r="F476" s="2" t="s">
        <v>102</v>
      </c>
      <c r="G476" s="2" t="s">
        <v>120</v>
      </c>
      <c r="H476" s="2">
        <v>3</v>
      </c>
      <c r="I476" s="2" t="s">
        <v>121</v>
      </c>
      <c r="J476" s="2" t="s">
        <v>11</v>
      </c>
      <c r="K476" s="2">
        <v>2018</v>
      </c>
      <c r="L476" s="2" t="s">
        <v>122</v>
      </c>
      <c r="M476" s="2">
        <v>77</v>
      </c>
      <c r="N476" s="2">
        <v>0.45200000000000001</v>
      </c>
      <c r="O476" s="2" t="s">
        <v>13</v>
      </c>
      <c r="P476" s="2">
        <v>12.856999999999999</v>
      </c>
      <c r="Q476" s="2" t="s">
        <v>13</v>
      </c>
      <c r="R476" s="2">
        <v>69</v>
      </c>
      <c r="S476" s="2">
        <v>28.5</v>
      </c>
      <c r="T476" s="2" t="s">
        <v>14</v>
      </c>
      <c r="W476" s="5" t="str" cm="1">
        <f t="array" ref="W476">_xlfn.TEXTJOIN(", ",TRUE, IF(COUNTIF(G476,"*"&amp;Afferenti!$A$1:'Afferenti'!$A$46&amp;"*"), Afferenti!$A$1:'Afferenti'!$A$46, ""))</f>
        <v>FOSSI, PANTI</v>
      </c>
      <c r="X476" s="5" t="str" cm="1">
        <f t="array" ref="X476">_xlfn.TEXTJOIN(", ",TRUE, IF(COUNTIF(A476,"*"&amp;Afferenti!$A$1:'Afferenti'!$A$46&amp;"*"), Afferenti!$E$1:'Afferenti'!$E$46, ""))</f>
        <v>1</v>
      </c>
      <c r="Y476" s="5" t="str" cm="1">
        <f t="array" ref="Y476">_xlfn.TEXTJOIN(", ",TRUE, IF(COUNTIF(A476,"*"&amp;Afferenti!$A$1:'Afferenti'!$A$46&amp;"*"), Afferenti!$F$1:'Afferenti'!$F$46, ""))</f>
        <v>1</v>
      </c>
    </row>
    <row r="477" spans="1:25" x14ac:dyDescent="0.2">
      <c r="A477" s="2" t="s">
        <v>420</v>
      </c>
      <c r="B477" s="2" t="s">
        <v>421</v>
      </c>
      <c r="C477" s="2" t="s">
        <v>422</v>
      </c>
      <c r="E477" s="2" t="s">
        <v>8</v>
      </c>
      <c r="F477" s="2" t="s">
        <v>102</v>
      </c>
      <c r="G477" s="2" t="s">
        <v>120</v>
      </c>
      <c r="H477" s="2">
        <v>3</v>
      </c>
      <c r="I477" s="2" t="s">
        <v>123</v>
      </c>
      <c r="J477" s="2" t="s">
        <v>109</v>
      </c>
      <c r="K477" s="2">
        <v>2018</v>
      </c>
      <c r="W477" s="5" t="str" cm="1">
        <f t="array" ref="W477">_xlfn.TEXTJOIN(", ",TRUE, IF(COUNTIF(G477,"*"&amp;Afferenti!$A$1:'Afferenti'!$A$46&amp;"*"), Afferenti!$A$1:'Afferenti'!$A$46, ""))</f>
        <v>FOSSI, PANTI</v>
      </c>
      <c r="X477" s="5" t="str" cm="1">
        <f t="array" ref="X477">_xlfn.TEXTJOIN(", ",TRUE, IF(COUNTIF(A477,"*"&amp;Afferenti!$A$1:'Afferenti'!$A$46&amp;"*"), Afferenti!$E$1:'Afferenti'!$E$46, ""))</f>
        <v>1</v>
      </c>
      <c r="Y477" s="5" t="str" cm="1">
        <f t="array" ref="Y477">_xlfn.TEXTJOIN(", ",TRUE, IF(COUNTIF(A477,"*"&amp;Afferenti!$A$1:'Afferenti'!$A$46&amp;"*"), Afferenti!$F$1:'Afferenti'!$F$46, ""))</f>
        <v>1</v>
      </c>
    </row>
    <row r="478" spans="1:25" x14ac:dyDescent="0.2">
      <c r="A478" s="2" t="s">
        <v>420</v>
      </c>
      <c r="B478" s="2" t="s">
        <v>421</v>
      </c>
      <c r="C478" s="2" t="s">
        <v>422</v>
      </c>
      <c r="E478" s="2" t="s">
        <v>8</v>
      </c>
      <c r="F478" s="2" t="s">
        <v>102</v>
      </c>
      <c r="G478" s="2" t="s">
        <v>124</v>
      </c>
      <c r="H478" s="2">
        <v>3</v>
      </c>
      <c r="I478" s="2" t="s">
        <v>125</v>
      </c>
      <c r="J478" s="2" t="s">
        <v>11</v>
      </c>
      <c r="K478" s="2">
        <v>2019</v>
      </c>
      <c r="L478" s="2" t="s">
        <v>126</v>
      </c>
      <c r="M478" s="2">
        <v>79</v>
      </c>
      <c r="N478" s="2">
        <v>4.2999999999999997E-2</v>
      </c>
      <c r="O478" s="2" t="s">
        <v>13</v>
      </c>
      <c r="P478" s="2">
        <v>3.64</v>
      </c>
      <c r="Q478" s="2" t="s">
        <v>13</v>
      </c>
      <c r="R478" s="2">
        <v>61</v>
      </c>
      <c r="S478" s="2">
        <v>5.49</v>
      </c>
      <c r="T478" s="2" t="s">
        <v>13</v>
      </c>
      <c r="U478" s="2">
        <v>7.7359999999999998</v>
      </c>
      <c r="V478" s="2" t="s">
        <v>13</v>
      </c>
      <c r="W478" s="5" t="str" cm="1">
        <f t="array" ref="W478">_xlfn.TEXTJOIN(", ",TRUE, IF(COUNTIF(G478,"*"&amp;Afferenti!$A$1:'Afferenti'!$A$46&amp;"*"), Afferenti!$A$1:'Afferenti'!$A$46, ""))</f>
        <v>FOSSI, PANTI</v>
      </c>
      <c r="X478" s="5" t="str" cm="1">
        <f t="array" ref="X478">_xlfn.TEXTJOIN(", ",TRUE, IF(COUNTIF(A478,"*"&amp;Afferenti!$A$1:'Afferenti'!$A$46&amp;"*"), Afferenti!$E$1:'Afferenti'!$E$46, ""))</f>
        <v>1</v>
      </c>
      <c r="Y478" s="5" t="str" cm="1">
        <f t="array" ref="Y478">_xlfn.TEXTJOIN(", ",TRUE, IF(COUNTIF(A478,"*"&amp;Afferenti!$A$1:'Afferenti'!$A$46&amp;"*"), Afferenti!$F$1:'Afferenti'!$F$46, ""))</f>
        <v>1</v>
      </c>
    </row>
    <row r="479" spans="1:25" x14ac:dyDescent="0.2">
      <c r="A479" s="2" t="s">
        <v>420</v>
      </c>
      <c r="B479" s="2" t="s">
        <v>421</v>
      </c>
      <c r="C479" s="2" t="s">
        <v>422</v>
      </c>
      <c r="E479" s="2" t="s">
        <v>8</v>
      </c>
      <c r="F479" s="2" t="s">
        <v>102</v>
      </c>
      <c r="G479" s="2" t="s">
        <v>127</v>
      </c>
      <c r="H479" s="2">
        <v>3</v>
      </c>
      <c r="I479" s="2" t="s">
        <v>128</v>
      </c>
      <c r="J479" s="2" t="s">
        <v>92</v>
      </c>
      <c r="K479" s="2">
        <v>2017</v>
      </c>
      <c r="W479" s="5" t="str" cm="1">
        <f t="array" ref="W479">_xlfn.TEXTJOIN(", ",TRUE, IF(COUNTIF(G479,"*"&amp;Afferenti!$A$1:'Afferenti'!$A$46&amp;"*"), Afferenti!$A$1:'Afferenti'!$A$46, ""))</f>
        <v>FOSSI, PANTI</v>
      </c>
      <c r="X479" s="5" t="str" cm="1">
        <f t="array" ref="X479">_xlfn.TEXTJOIN(", ",TRUE, IF(COUNTIF(A479,"*"&amp;Afferenti!$A$1:'Afferenti'!$A$46&amp;"*"), Afferenti!$E$1:'Afferenti'!$E$46, ""))</f>
        <v>1</v>
      </c>
      <c r="Y479" s="5" t="str" cm="1">
        <f t="array" ref="Y479">_xlfn.TEXTJOIN(", ",TRUE, IF(COUNTIF(A479,"*"&amp;Afferenti!$A$1:'Afferenti'!$A$46&amp;"*"), Afferenti!$F$1:'Afferenti'!$F$46, ""))</f>
        <v>1</v>
      </c>
    </row>
    <row r="480" spans="1:25" x14ac:dyDescent="0.2">
      <c r="A480" s="2" t="s">
        <v>420</v>
      </c>
      <c r="B480" s="2" t="s">
        <v>421</v>
      </c>
      <c r="C480" s="2" t="s">
        <v>422</v>
      </c>
      <c r="E480" s="2" t="s">
        <v>8</v>
      </c>
      <c r="F480" s="2" t="s">
        <v>102</v>
      </c>
      <c r="G480" s="2" t="s">
        <v>129</v>
      </c>
      <c r="H480" s="2">
        <v>3</v>
      </c>
      <c r="I480" s="2" t="s">
        <v>130</v>
      </c>
      <c r="J480" s="2" t="s">
        <v>11</v>
      </c>
      <c r="K480" s="2">
        <v>2017</v>
      </c>
      <c r="L480" s="2" t="s">
        <v>126</v>
      </c>
      <c r="M480" s="2">
        <v>70</v>
      </c>
      <c r="N480" s="2">
        <v>4.0369999999999999</v>
      </c>
      <c r="O480" s="2" t="s">
        <v>13</v>
      </c>
      <c r="P480" s="2">
        <v>12.653</v>
      </c>
      <c r="Q480" s="2" t="s">
        <v>13</v>
      </c>
      <c r="R480" s="2">
        <v>62</v>
      </c>
      <c r="S480" s="2">
        <v>8.5500000000000007</v>
      </c>
      <c r="T480" s="2" t="s">
        <v>13</v>
      </c>
      <c r="U480" s="2">
        <v>16.322313000000001</v>
      </c>
      <c r="V480" s="2" t="s">
        <v>13</v>
      </c>
      <c r="W480" s="5" t="str" cm="1">
        <f t="array" ref="W480">_xlfn.TEXTJOIN(", ",TRUE, IF(COUNTIF(G480,"*"&amp;Afferenti!$A$1:'Afferenti'!$A$46&amp;"*"), Afferenti!$A$1:'Afferenti'!$A$46, ""))</f>
        <v>FOSSI</v>
      </c>
      <c r="X480" s="5" t="str" cm="1">
        <f t="array" ref="X480">_xlfn.TEXTJOIN(", ",TRUE, IF(COUNTIF(A480,"*"&amp;Afferenti!$A$1:'Afferenti'!$A$46&amp;"*"), Afferenti!$E$1:'Afferenti'!$E$46, ""))</f>
        <v>1</v>
      </c>
      <c r="Y480" s="5" t="str" cm="1">
        <f t="array" ref="Y480">_xlfn.TEXTJOIN(", ",TRUE, IF(COUNTIF(A480,"*"&amp;Afferenti!$A$1:'Afferenti'!$A$46&amp;"*"), Afferenti!$F$1:'Afferenti'!$F$46, ""))</f>
        <v>1</v>
      </c>
    </row>
    <row r="481" spans="1:25" x14ac:dyDescent="0.2">
      <c r="A481" s="2" t="s">
        <v>420</v>
      </c>
      <c r="B481" s="2" t="s">
        <v>421</v>
      </c>
      <c r="C481" s="2" t="s">
        <v>422</v>
      </c>
      <c r="E481" s="2" t="s">
        <v>8</v>
      </c>
      <c r="F481" s="2" t="s">
        <v>102</v>
      </c>
      <c r="G481" s="2" t="s">
        <v>464</v>
      </c>
      <c r="H481" s="2">
        <v>3</v>
      </c>
      <c r="I481" s="2" t="s">
        <v>465</v>
      </c>
      <c r="J481" s="2" t="s">
        <v>109</v>
      </c>
      <c r="K481" s="2">
        <v>2019</v>
      </c>
      <c r="L481" s="2" t="s">
        <v>449</v>
      </c>
      <c r="W481" s="5" t="str" cm="1">
        <f t="array" ref="W481">_xlfn.TEXTJOIN(", ",TRUE, IF(COUNTIF(G481,"*"&amp;Afferenti!$A$1:'Afferenti'!$A$46&amp;"*"), Afferenti!$A$1:'Afferenti'!$A$46, ""))</f>
        <v>FOSSI, PANTI</v>
      </c>
      <c r="X481" s="5" t="str" cm="1">
        <f t="array" ref="X481">_xlfn.TEXTJOIN(", ",TRUE, IF(COUNTIF(A481,"*"&amp;Afferenti!$A$1:'Afferenti'!$A$46&amp;"*"), Afferenti!$E$1:'Afferenti'!$E$46, ""))</f>
        <v>1</v>
      </c>
      <c r="Y481" s="5" t="str" cm="1">
        <f t="array" ref="Y481">_xlfn.TEXTJOIN(", ",TRUE, IF(COUNTIF(A481,"*"&amp;Afferenti!$A$1:'Afferenti'!$A$46&amp;"*"), Afferenti!$F$1:'Afferenti'!$F$46, ""))</f>
        <v>1</v>
      </c>
    </row>
    <row r="482" spans="1:25" x14ac:dyDescent="0.2">
      <c r="A482" s="2" t="s">
        <v>420</v>
      </c>
      <c r="B482" s="2" t="s">
        <v>421</v>
      </c>
      <c r="C482" s="2" t="s">
        <v>422</v>
      </c>
      <c r="E482" s="2" t="s">
        <v>8</v>
      </c>
      <c r="F482" s="2" t="s">
        <v>102</v>
      </c>
      <c r="G482" s="2" t="s">
        <v>466</v>
      </c>
      <c r="H482" s="2">
        <v>3</v>
      </c>
      <c r="I482" s="2" t="s">
        <v>467</v>
      </c>
      <c r="J482" s="2" t="s">
        <v>11</v>
      </c>
      <c r="K482" s="2">
        <v>2019</v>
      </c>
      <c r="L482" s="2" t="s">
        <v>41</v>
      </c>
      <c r="M482" s="2">
        <v>168</v>
      </c>
      <c r="N482" s="2">
        <v>1.625</v>
      </c>
      <c r="O482" s="2" t="s">
        <v>13</v>
      </c>
      <c r="P482" s="2">
        <v>17.471</v>
      </c>
      <c r="Q482" s="2" t="s">
        <v>13</v>
      </c>
      <c r="R482" s="2">
        <v>158</v>
      </c>
      <c r="S482" s="2">
        <v>1.31</v>
      </c>
      <c r="T482" s="2" t="s">
        <v>13</v>
      </c>
      <c r="U482" s="2">
        <v>23.239000000000001</v>
      </c>
      <c r="V482" s="2" t="s">
        <v>13</v>
      </c>
      <c r="W482" s="5" t="str" cm="1">
        <f t="array" ref="W482">_xlfn.TEXTJOIN(", ",TRUE, IF(COUNTIF(G482,"*"&amp;Afferenti!$A$1:'Afferenti'!$A$46&amp;"*"), Afferenti!$A$1:'Afferenti'!$A$46, ""))</f>
        <v>FOSSI, PANTI</v>
      </c>
      <c r="X482" s="5" t="str" cm="1">
        <f t="array" ref="X482">_xlfn.TEXTJOIN(", ",TRUE, IF(COUNTIF(A482,"*"&amp;Afferenti!$A$1:'Afferenti'!$A$46&amp;"*"), Afferenti!$E$1:'Afferenti'!$E$46, ""))</f>
        <v>1</v>
      </c>
      <c r="Y482" s="5" t="str" cm="1">
        <f t="array" ref="Y482">_xlfn.TEXTJOIN(", ",TRUE, IF(COUNTIF(A482,"*"&amp;Afferenti!$A$1:'Afferenti'!$A$46&amp;"*"), Afferenti!$F$1:'Afferenti'!$F$46, ""))</f>
        <v>1</v>
      </c>
    </row>
    <row r="483" spans="1:25" x14ac:dyDescent="0.2">
      <c r="A483" s="2" t="s">
        <v>420</v>
      </c>
      <c r="B483" s="2" t="s">
        <v>421</v>
      </c>
      <c r="C483" s="2" t="s">
        <v>422</v>
      </c>
      <c r="E483" s="2" t="s">
        <v>8</v>
      </c>
      <c r="F483" s="2" t="s">
        <v>102</v>
      </c>
      <c r="G483" s="2" t="s">
        <v>466</v>
      </c>
      <c r="H483" s="2">
        <v>3</v>
      </c>
      <c r="I483" s="2" t="s">
        <v>468</v>
      </c>
      <c r="J483" s="2" t="s">
        <v>43</v>
      </c>
      <c r="K483" s="2">
        <v>2018</v>
      </c>
      <c r="W483" s="5" t="str" cm="1">
        <f t="array" ref="W483">_xlfn.TEXTJOIN(", ",TRUE, IF(COUNTIF(G483,"*"&amp;Afferenti!$A$1:'Afferenti'!$A$46&amp;"*"), Afferenti!$A$1:'Afferenti'!$A$46, ""))</f>
        <v>FOSSI, PANTI</v>
      </c>
      <c r="X483" s="5" t="str" cm="1">
        <f t="array" ref="X483">_xlfn.TEXTJOIN(", ",TRUE, IF(COUNTIF(A483,"*"&amp;Afferenti!$A$1:'Afferenti'!$A$46&amp;"*"), Afferenti!$E$1:'Afferenti'!$E$46, ""))</f>
        <v>1</v>
      </c>
      <c r="Y483" s="5" t="str" cm="1">
        <f t="array" ref="Y483">_xlfn.TEXTJOIN(", ",TRUE, IF(COUNTIF(A483,"*"&amp;Afferenti!$A$1:'Afferenti'!$A$46&amp;"*"), Afferenti!$F$1:'Afferenti'!$F$46, ""))</f>
        <v>1</v>
      </c>
    </row>
    <row r="484" spans="1:25" x14ac:dyDescent="0.2">
      <c r="A484" s="2" t="s">
        <v>420</v>
      </c>
      <c r="B484" s="2" t="s">
        <v>421</v>
      </c>
      <c r="C484" s="2" t="s">
        <v>422</v>
      </c>
      <c r="E484" s="2" t="s">
        <v>8</v>
      </c>
      <c r="F484" s="2" t="s">
        <v>102</v>
      </c>
      <c r="G484" s="2" t="s">
        <v>469</v>
      </c>
      <c r="H484" s="2">
        <v>3</v>
      </c>
      <c r="I484" s="2" t="s">
        <v>470</v>
      </c>
      <c r="J484" s="2" t="s">
        <v>109</v>
      </c>
      <c r="K484" s="2">
        <v>2018</v>
      </c>
      <c r="W484" s="5" t="str" cm="1">
        <f t="array" ref="W484">_xlfn.TEXTJOIN(", ",TRUE, IF(COUNTIF(G484,"*"&amp;Afferenti!$A$1:'Afferenti'!$A$46&amp;"*"), Afferenti!$A$1:'Afferenti'!$A$46, ""))</f>
        <v>FOSSI, PANTI</v>
      </c>
      <c r="X484" s="5" t="str" cm="1">
        <f t="array" ref="X484">_xlfn.TEXTJOIN(", ",TRUE, IF(COUNTIF(A484,"*"&amp;Afferenti!$A$1:'Afferenti'!$A$46&amp;"*"), Afferenti!$E$1:'Afferenti'!$E$46, ""))</f>
        <v>1</v>
      </c>
      <c r="Y484" s="5" t="str" cm="1">
        <f t="array" ref="Y484">_xlfn.TEXTJOIN(", ",TRUE, IF(COUNTIF(A484,"*"&amp;Afferenti!$A$1:'Afferenti'!$A$46&amp;"*"), Afferenti!$F$1:'Afferenti'!$F$46, ""))</f>
        <v>1</v>
      </c>
    </row>
    <row r="485" spans="1:25" x14ac:dyDescent="0.2">
      <c r="A485" s="2" t="s">
        <v>420</v>
      </c>
      <c r="B485" s="2" t="s">
        <v>421</v>
      </c>
      <c r="C485" s="2" t="s">
        <v>422</v>
      </c>
      <c r="E485" s="2" t="s">
        <v>8</v>
      </c>
      <c r="F485" s="2" t="s">
        <v>102</v>
      </c>
      <c r="G485" s="2" t="s">
        <v>471</v>
      </c>
      <c r="H485" s="2">
        <v>3</v>
      </c>
      <c r="I485" s="2" t="s">
        <v>472</v>
      </c>
      <c r="J485" s="2" t="s">
        <v>11</v>
      </c>
      <c r="K485" s="2">
        <v>2016</v>
      </c>
      <c r="L485" s="2" t="s">
        <v>331</v>
      </c>
      <c r="M485" s="2">
        <v>30</v>
      </c>
      <c r="N485" s="2">
        <v>14.7</v>
      </c>
      <c r="O485" s="2" t="s">
        <v>13</v>
      </c>
      <c r="P485" s="2">
        <v>13.721</v>
      </c>
      <c r="Q485" s="2" t="s">
        <v>13</v>
      </c>
      <c r="R485" s="2">
        <v>27</v>
      </c>
      <c r="S485" s="2">
        <v>23.12</v>
      </c>
      <c r="T485" s="2" t="s">
        <v>13</v>
      </c>
      <c r="U485" s="2">
        <v>29.039300000000001</v>
      </c>
      <c r="V485" s="2" t="s">
        <v>14</v>
      </c>
      <c r="W485" s="5" t="str" cm="1">
        <f t="array" ref="W485">_xlfn.TEXTJOIN(", ",TRUE, IF(COUNTIF(G485,"*"&amp;Afferenti!$A$1:'Afferenti'!$A$46&amp;"*"), Afferenti!$A$1:'Afferenti'!$A$46, ""))</f>
        <v>FOSSI, MARSILI, PANTI</v>
      </c>
      <c r="X485" s="5" t="str" cm="1">
        <f t="array" ref="X485">_xlfn.TEXTJOIN(", ",TRUE, IF(COUNTIF(A485,"*"&amp;Afferenti!$A$1:'Afferenti'!$A$46&amp;"*"), Afferenti!$E$1:'Afferenti'!$E$46, ""))</f>
        <v>1</v>
      </c>
      <c r="Y485" s="5" t="str" cm="1">
        <f t="array" ref="Y485">_xlfn.TEXTJOIN(", ",TRUE, IF(COUNTIF(A485,"*"&amp;Afferenti!$A$1:'Afferenti'!$A$46&amp;"*"), Afferenti!$F$1:'Afferenti'!$F$46, ""))</f>
        <v>1</v>
      </c>
    </row>
    <row r="486" spans="1:25" x14ac:dyDescent="0.2">
      <c r="A486" s="2" t="s">
        <v>420</v>
      </c>
      <c r="B486" s="2" t="s">
        <v>421</v>
      </c>
      <c r="C486" s="2" t="s">
        <v>422</v>
      </c>
      <c r="E486" s="2" t="s">
        <v>8</v>
      </c>
      <c r="F486" s="2" t="s">
        <v>102</v>
      </c>
      <c r="G486" s="2" t="s">
        <v>471</v>
      </c>
      <c r="H486" s="2">
        <v>3</v>
      </c>
      <c r="I486" s="2" t="s">
        <v>473</v>
      </c>
      <c r="J486" s="2" t="s">
        <v>43</v>
      </c>
      <c r="K486" s="2">
        <v>2015</v>
      </c>
      <c r="W486" s="5" t="str" cm="1">
        <f t="array" ref="W486">_xlfn.TEXTJOIN(", ",TRUE, IF(COUNTIF(G486,"*"&amp;Afferenti!$A$1:'Afferenti'!$A$46&amp;"*"), Afferenti!$A$1:'Afferenti'!$A$46, ""))</f>
        <v>FOSSI, MARSILI, PANTI</v>
      </c>
      <c r="X486" s="5" t="str" cm="1">
        <f t="array" ref="X486">_xlfn.TEXTJOIN(", ",TRUE, IF(COUNTIF(A486,"*"&amp;Afferenti!$A$1:'Afferenti'!$A$46&amp;"*"), Afferenti!$E$1:'Afferenti'!$E$46, ""))</f>
        <v>1</v>
      </c>
      <c r="Y486" s="5" t="str" cm="1">
        <f t="array" ref="Y486">_xlfn.TEXTJOIN(", ",TRUE, IF(COUNTIF(A486,"*"&amp;Afferenti!$A$1:'Afferenti'!$A$46&amp;"*"), Afferenti!$F$1:'Afferenti'!$F$46, ""))</f>
        <v>1</v>
      </c>
    </row>
    <row r="487" spans="1:25" x14ac:dyDescent="0.2">
      <c r="A487" s="2" t="s">
        <v>420</v>
      </c>
      <c r="B487" s="2" t="s">
        <v>421</v>
      </c>
      <c r="C487" s="2" t="s">
        <v>422</v>
      </c>
      <c r="E487" s="2" t="s">
        <v>8</v>
      </c>
      <c r="F487" s="2" t="s">
        <v>102</v>
      </c>
      <c r="G487" s="2" t="s">
        <v>474</v>
      </c>
      <c r="H487" s="2">
        <v>3</v>
      </c>
      <c r="I487" s="2" t="s">
        <v>475</v>
      </c>
      <c r="J487" s="2" t="s">
        <v>476</v>
      </c>
      <c r="K487" s="2">
        <v>2017</v>
      </c>
      <c r="W487" s="5" t="str" cm="1">
        <f t="array" ref="W487">_xlfn.TEXTJOIN(", ",TRUE, IF(COUNTIF(G487,"*"&amp;Afferenti!$A$1:'Afferenti'!$A$46&amp;"*"), Afferenti!$A$1:'Afferenti'!$A$46, ""))</f>
        <v>FOSSI, MARSILI</v>
      </c>
      <c r="X487" s="5" t="str" cm="1">
        <f t="array" ref="X487">_xlfn.TEXTJOIN(", ",TRUE, IF(COUNTIF(A487,"*"&amp;Afferenti!$A$1:'Afferenti'!$A$46&amp;"*"), Afferenti!$E$1:'Afferenti'!$E$46, ""))</f>
        <v>1</v>
      </c>
      <c r="Y487" s="5" t="str" cm="1">
        <f t="array" ref="Y487">_xlfn.TEXTJOIN(", ",TRUE, IF(COUNTIF(A487,"*"&amp;Afferenti!$A$1:'Afferenti'!$A$46&amp;"*"), Afferenti!$F$1:'Afferenti'!$F$46, ""))</f>
        <v>1</v>
      </c>
    </row>
    <row r="488" spans="1:25" x14ac:dyDescent="0.2">
      <c r="A488" s="2" t="s">
        <v>420</v>
      </c>
      <c r="B488" s="2" t="s">
        <v>421</v>
      </c>
      <c r="C488" s="2" t="s">
        <v>422</v>
      </c>
      <c r="E488" s="2" t="s">
        <v>8</v>
      </c>
      <c r="F488" s="2" t="s">
        <v>102</v>
      </c>
      <c r="G488" s="2" t="s">
        <v>477</v>
      </c>
      <c r="H488" s="2">
        <v>3</v>
      </c>
      <c r="I488" s="2" t="s">
        <v>478</v>
      </c>
      <c r="J488" s="2" t="s">
        <v>109</v>
      </c>
      <c r="K488" s="2">
        <v>2018</v>
      </c>
      <c r="W488" s="5" t="str" cm="1">
        <f t="array" ref="W488">_xlfn.TEXTJOIN(", ",TRUE, IF(COUNTIF(G488,"*"&amp;Afferenti!$A$1:'Afferenti'!$A$46&amp;"*"), Afferenti!$A$1:'Afferenti'!$A$46, ""))</f>
        <v>FOSSI, MARSILI</v>
      </c>
      <c r="X488" s="5" t="str" cm="1">
        <f t="array" ref="X488">_xlfn.TEXTJOIN(", ",TRUE, IF(COUNTIF(A488,"*"&amp;Afferenti!$A$1:'Afferenti'!$A$46&amp;"*"), Afferenti!$E$1:'Afferenti'!$E$46, ""))</f>
        <v>1</v>
      </c>
      <c r="Y488" s="5" t="str" cm="1">
        <f t="array" ref="Y488">_xlfn.TEXTJOIN(", ",TRUE, IF(COUNTIF(A488,"*"&amp;Afferenti!$A$1:'Afferenti'!$A$46&amp;"*"), Afferenti!$F$1:'Afferenti'!$F$46, ""))</f>
        <v>1</v>
      </c>
    </row>
    <row r="489" spans="1:25" x14ac:dyDescent="0.2">
      <c r="A489" s="2" t="s">
        <v>420</v>
      </c>
      <c r="B489" s="2" t="s">
        <v>421</v>
      </c>
      <c r="C489" s="2" t="s">
        <v>422</v>
      </c>
      <c r="E489" s="2" t="s">
        <v>8</v>
      </c>
      <c r="F489" s="2" t="s">
        <v>102</v>
      </c>
      <c r="G489" s="2" t="s">
        <v>477</v>
      </c>
      <c r="H489" s="2">
        <v>3</v>
      </c>
      <c r="I489" s="2" t="s">
        <v>479</v>
      </c>
      <c r="J489" s="2" t="s">
        <v>43</v>
      </c>
      <c r="K489" s="2">
        <v>2018</v>
      </c>
      <c r="W489" s="5" t="str" cm="1">
        <f t="array" ref="W489">_xlfn.TEXTJOIN(", ",TRUE, IF(COUNTIF(G489,"*"&amp;Afferenti!$A$1:'Afferenti'!$A$46&amp;"*"), Afferenti!$A$1:'Afferenti'!$A$46, ""))</f>
        <v>FOSSI, MARSILI</v>
      </c>
      <c r="X489" s="5" t="str" cm="1">
        <f t="array" ref="X489">_xlfn.TEXTJOIN(", ",TRUE, IF(COUNTIF(A489,"*"&amp;Afferenti!$A$1:'Afferenti'!$A$46&amp;"*"), Afferenti!$E$1:'Afferenti'!$E$46, ""))</f>
        <v>1</v>
      </c>
      <c r="Y489" s="5" t="str" cm="1">
        <f t="array" ref="Y489">_xlfn.TEXTJOIN(", ",TRUE, IF(COUNTIF(A489,"*"&amp;Afferenti!$A$1:'Afferenti'!$A$46&amp;"*"), Afferenti!$F$1:'Afferenti'!$F$46, ""))</f>
        <v>1</v>
      </c>
    </row>
    <row r="490" spans="1:25" x14ac:dyDescent="0.2">
      <c r="A490" s="2" t="s">
        <v>420</v>
      </c>
      <c r="B490" s="2" t="s">
        <v>421</v>
      </c>
      <c r="C490" s="2" t="s">
        <v>422</v>
      </c>
      <c r="E490" s="2" t="s">
        <v>8</v>
      </c>
      <c r="F490" s="2" t="s">
        <v>102</v>
      </c>
      <c r="G490" s="2" t="s">
        <v>480</v>
      </c>
      <c r="H490" s="2">
        <v>3</v>
      </c>
      <c r="I490" s="2" t="s">
        <v>481</v>
      </c>
      <c r="J490" s="2" t="s">
        <v>43</v>
      </c>
      <c r="K490" s="2">
        <v>2018</v>
      </c>
      <c r="W490" s="5" t="str" cm="1">
        <f t="array" ref="W490">_xlfn.TEXTJOIN(", ",TRUE, IF(COUNTIF(G490,"*"&amp;Afferenti!$A$1:'Afferenti'!$A$46&amp;"*"), Afferenti!$A$1:'Afferenti'!$A$46, ""))</f>
        <v>FOSSI, MARSILI</v>
      </c>
      <c r="X490" s="5" t="str" cm="1">
        <f t="array" ref="X490">_xlfn.TEXTJOIN(", ",TRUE, IF(COUNTIF(A490,"*"&amp;Afferenti!$A$1:'Afferenti'!$A$46&amp;"*"), Afferenti!$E$1:'Afferenti'!$E$46, ""))</f>
        <v>1</v>
      </c>
      <c r="Y490" s="5" t="str" cm="1">
        <f t="array" ref="Y490">_xlfn.TEXTJOIN(", ",TRUE, IF(COUNTIF(A490,"*"&amp;Afferenti!$A$1:'Afferenti'!$A$46&amp;"*"), Afferenti!$F$1:'Afferenti'!$F$46, ""))</f>
        <v>1</v>
      </c>
    </row>
    <row r="491" spans="1:25" x14ac:dyDescent="0.2">
      <c r="A491" s="2" t="s">
        <v>420</v>
      </c>
      <c r="B491" s="2" t="s">
        <v>421</v>
      </c>
      <c r="C491" s="2" t="s">
        <v>422</v>
      </c>
      <c r="E491" s="2" t="s">
        <v>8</v>
      </c>
      <c r="F491" s="2" t="s">
        <v>102</v>
      </c>
      <c r="G491" s="2" t="s">
        <v>133</v>
      </c>
      <c r="H491" s="2">
        <v>4</v>
      </c>
      <c r="I491" s="2" t="s">
        <v>134</v>
      </c>
      <c r="J491" s="2" t="s">
        <v>11</v>
      </c>
      <c r="K491" s="2">
        <v>2019</v>
      </c>
      <c r="L491" s="2" t="s">
        <v>135</v>
      </c>
      <c r="M491" s="2">
        <v>24</v>
      </c>
      <c r="N491" s="2">
        <v>9.6150000000000002</v>
      </c>
      <c r="O491" s="2" t="s">
        <v>13</v>
      </c>
      <c r="P491" s="2">
        <v>45.472000000000001</v>
      </c>
      <c r="Q491" s="2" t="s">
        <v>14</v>
      </c>
      <c r="R491" s="2">
        <v>18</v>
      </c>
      <c r="S491" s="2">
        <v>17.690000000000001</v>
      </c>
      <c r="T491" s="2" t="s">
        <v>13</v>
      </c>
      <c r="U491" s="2">
        <v>39.72</v>
      </c>
      <c r="V491" s="2" t="s">
        <v>14</v>
      </c>
      <c r="W491" s="5" t="str" cm="1">
        <f t="array" ref="W491">_xlfn.TEXTJOIN(", ",TRUE, IF(COUNTIF(G491,"*"&amp;Afferenti!$A$1:'Afferenti'!$A$46&amp;"*"), Afferenti!$A$1:'Afferenti'!$A$46, ""))</f>
        <v>FOSSI</v>
      </c>
      <c r="X491" s="5" t="str" cm="1">
        <f t="array" ref="X491">_xlfn.TEXTJOIN(", ",TRUE, IF(COUNTIF(A491,"*"&amp;Afferenti!$A$1:'Afferenti'!$A$46&amp;"*"), Afferenti!$E$1:'Afferenti'!$E$46, ""))</f>
        <v>1</v>
      </c>
      <c r="Y491" s="5" t="str" cm="1">
        <f t="array" ref="Y491">_xlfn.TEXTJOIN(", ",TRUE, IF(COUNTIF(A491,"*"&amp;Afferenti!$A$1:'Afferenti'!$A$46&amp;"*"), Afferenti!$F$1:'Afferenti'!$F$46, ""))</f>
        <v>1</v>
      </c>
    </row>
    <row r="492" spans="1:25" x14ac:dyDescent="0.2">
      <c r="A492" s="2" t="s">
        <v>420</v>
      </c>
      <c r="B492" s="2" t="s">
        <v>421</v>
      </c>
      <c r="C492" s="2" t="s">
        <v>422</v>
      </c>
      <c r="E492" s="2" t="s">
        <v>8</v>
      </c>
      <c r="F492" s="2" t="s">
        <v>102</v>
      </c>
      <c r="G492" s="2" t="s">
        <v>136</v>
      </c>
      <c r="H492" s="2">
        <v>4</v>
      </c>
      <c r="I492" s="2" t="s">
        <v>137</v>
      </c>
      <c r="J492" s="2" t="s">
        <v>109</v>
      </c>
      <c r="K492" s="2">
        <v>2017</v>
      </c>
      <c r="W492" s="5" t="str" cm="1">
        <f t="array" ref="W492">_xlfn.TEXTJOIN(", ",TRUE, IF(COUNTIF(G492,"*"&amp;Afferenti!$A$1:'Afferenti'!$A$46&amp;"*"), Afferenti!$A$1:'Afferenti'!$A$46, ""))</f>
        <v>FOSSI, PANTI</v>
      </c>
      <c r="X492" s="5" t="str" cm="1">
        <f t="array" ref="X492">_xlfn.TEXTJOIN(", ",TRUE, IF(COUNTIF(A492,"*"&amp;Afferenti!$A$1:'Afferenti'!$A$46&amp;"*"), Afferenti!$E$1:'Afferenti'!$E$46, ""))</f>
        <v>1</v>
      </c>
      <c r="Y492" s="5" t="str" cm="1">
        <f t="array" ref="Y492">_xlfn.TEXTJOIN(", ",TRUE, IF(COUNTIF(A492,"*"&amp;Afferenti!$A$1:'Afferenti'!$A$46&amp;"*"), Afferenti!$F$1:'Afferenti'!$F$46, ""))</f>
        <v>1</v>
      </c>
    </row>
    <row r="493" spans="1:25" x14ac:dyDescent="0.2">
      <c r="A493" s="2" t="s">
        <v>420</v>
      </c>
      <c r="B493" s="2" t="s">
        <v>421</v>
      </c>
      <c r="C493" s="2" t="s">
        <v>422</v>
      </c>
      <c r="E493" s="2" t="s">
        <v>8</v>
      </c>
      <c r="F493" s="2" t="s">
        <v>102</v>
      </c>
      <c r="G493" s="2" t="s">
        <v>138</v>
      </c>
      <c r="H493" s="2">
        <v>4</v>
      </c>
      <c r="I493" s="2" t="s">
        <v>139</v>
      </c>
      <c r="J493" s="2" t="s">
        <v>109</v>
      </c>
      <c r="K493" s="2">
        <v>2018</v>
      </c>
      <c r="W493" s="5" t="str" cm="1">
        <f t="array" ref="W493">_xlfn.TEXTJOIN(", ",TRUE, IF(COUNTIF(G493,"*"&amp;Afferenti!$A$1:'Afferenti'!$A$46&amp;"*"), Afferenti!$A$1:'Afferenti'!$A$46, ""))</f>
        <v>FOSSI, PANTI</v>
      </c>
      <c r="X493" s="5" t="str" cm="1">
        <f t="array" ref="X493">_xlfn.TEXTJOIN(", ",TRUE, IF(COUNTIF(A493,"*"&amp;Afferenti!$A$1:'Afferenti'!$A$46&amp;"*"), Afferenti!$E$1:'Afferenti'!$E$46, ""))</f>
        <v>1</v>
      </c>
      <c r="Y493" s="5" t="str" cm="1">
        <f t="array" ref="Y493">_xlfn.TEXTJOIN(", ",TRUE, IF(COUNTIF(A493,"*"&amp;Afferenti!$A$1:'Afferenti'!$A$46&amp;"*"), Afferenti!$F$1:'Afferenti'!$F$46, ""))</f>
        <v>1</v>
      </c>
    </row>
    <row r="494" spans="1:25" x14ac:dyDescent="0.2">
      <c r="A494" s="2" t="s">
        <v>420</v>
      </c>
      <c r="B494" s="2" t="s">
        <v>421</v>
      </c>
      <c r="C494" s="2" t="s">
        <v>422</v>
      </c>
      <c r="E494" s="2" t="s">
        <v>8</v>
      </c>
      <c r="F494" s="2" t="s">
        <v>102</v>
      </c>
      <c r="G494" s="2" t="s">
        <v>140</v>
      </c>
      <c r="H494" s="2">
        <v>4</v>
      </c>
      <c r="I494" s="2" t="s">
        <v>141</v>
      </c>
      <c r="J494" s="2" t="s">
        <v>109</v>
      </c>
      <c r="K494" s="2">
        <v>2019</v>
      </c>
      <c r="W494" s="5" t="str" cm="1">
        <f t="array" ref="W494">_xlfn.TEXTJOIN(", ",TRUE, IF(COUNTIF(G494,"*"&amp;Afferenti!$A$1:'Afferenti'!$A$46&amp;"*"), Afferenti!$A$1:'Afferenti'!$A$46, ""))</f>
        <v>FOSSI, PANTI</v>
      </c>
      <c r="X494" s="5" t="str" cm="1">
        <f t="array" ref="X494">_xlfn.TEXTJOIN(", ",TRUE, IF(COUNTIF(A494,"*"&amp;Afferenti!$A$1:'Afferenti'!$A$46&amp;"*"), Afferenti!$E$1:'Afferenti'!$E$46, ""))</f>
        <v>1</v>
      </c>
      <c r="Y494" s="5" t="str" cm="1">
        <f t="array" ref="Y494">_xlfn.TEXTJOIN(", ",TRUE, IF(COUNTIF(A494,"*"&amp;Afferenti!$A$1:'Afferenti'!$A$46&amp;"*"), Afferenti!$F$1:'Afferenti'!$F$46, ""))</f>
        <v>1</v>
      </c>
    </row>
    <row r="495" spans="1:25" x14ac:dyDescent="0.2">
      <c r="A495" s="2" t="s">
        <v>420</v>
      </c>
      <c r="B495" s="2" t="s">
        <v>421</v>
      </c>
      <c r="C495" s="2" t="s">
        <v>422</v>
      </c>
      <c r="E495" s="2" t="s">
        <v>8</v>
      </c>
      <c r="F495" s="2" t="s">
        <v>102</v>
      </c>
      <c r="G495" s="2" t="s">
        <v>144</v>
      </c>
      <c r="H495" s="2">
        <v>4</v>
      </c>
      <c r="I495" s="2" t="s">
        <v>145</v>
      </c>
      <c r="J495" s="2" t="s">
        <v>43</v>
      </c>
      <c r="K495" s="2">
        <v>2016</v>
      </c>
      <c r="W495" s="5" t="str" cm="1">
        <f t="array" ref="W495">_xlfn.TEXTJOIN(", ",TRUE, IF(COUNTIF(G495,"*"&amp;Afferenti!$A$1:'Afferenti'!$A$46&amp;"*"), Afferenti!$A$1:'Afferenti'!$A$46, ""))</f>
        <v>FOSSI, MARSILI, PANTI</v>
      </c>
      <c r="X495" s="5" t="str" cm="1">
        <f t="array" ref="X495">_xlfn.TEXTJOIN(", ",TRUE, IF(COUNTIF(A495,"*"&amp;Afferenti!$A$1:'Afferenti'!$A$46&amp;"*"), Afferenti!$E$1:'Afferenti'!$E$46, ""))</f>
        <v>1</v>
      </c>
      <c r="Y495" s="5" t="str" cm="1">
        <f t="array" ref="Y495">_xlfn.TEXTJOIN(", ",TRUE, IF(COUNTIF(A495,"*"&amp;Afferenti!$A$1:'Afferenti'!$A$46&amp;"*"), Afferenti!$F$1:'Afferenti'!$F$46, ""))</f>
        <v>1</v>
      </c>
    </row>
    <row r="496" spans="1:25" x14ac:dyDescent="0.2">
      <c r="A496" s="2" t="s">
        <v>420</v>
      </c>
      <c r="B496" s="2" t="s">
        <v>421</v>
      </c>
      <c r="C496" s="2" t="s">
        <v>422</v>
      </c>
      <c r="E496" s="2" t="s">
        <v>8</v>
      </c>
      <c r="F496" s="2" t="s">
        <v>102</v>
      </c>
      <c r="G496" s="2" t="s">
        <v>146</v>
      </c>
      <c r="H496" s="2">
        <v>4</v>
      </c>
      <c r="I496" s="2" t="s">
        <v>147</v>
      </c>
      <c r="J496" s="2" t="s">
        <v>43</v>
      </c>
      <c r="K496" s="2">
        <v>2016</v>
      </c>
      <c r="W496" s="5" t="str" cm="1">
        <f t="array" ref="W496">_xlfn.TEXTJOIN(", ",TRUE, IF(COUNTIF(G496,"*"&amp;Afferenti!$A$1:'Afferenti'!$A$46&amp;"*"), Afferenti!$A$1:'Afferenti'!$A$46, ""))</f>
        <v>FOSSI, MARSILI, PANTI</v>
      </c>
      <c r="X496" s="5" t="str" cm="1">
        <f t="array" ref="X496">_xlfn.TEXTJOIN(", ",TRUE, IF(COUNTIF(A496,"*"&amp;Afferenti!$A$1:'Afferenti'!$A$46&amp;"*"), Afferenti!$E$1:'Afferenti'!$E$46, ""))</f>
        <v>1</v>
      </c>
      <c r="Y496" s="5" t="str" cm="1">
        <f t="array" ref="Y496">_xlfn.TEXTJOIN(", ",TRUE, IF(COUNTIF(A496,"*"&amp;Afferenti!$A$1:'Afferenti'!$A$46&amp;"*"), Afferenti!$F$1:'Afferenti'!$F$46, ""))</f>
        <v>1</v>
      </c>
    </row>
    <row r="497" spans="1:25" x14ac:dyDescent="0.2">
      <c r="A497" s="2" t="s">
        <v>420</v>
      </c>
      <c r="B497" s="2" t="s">
        <v>421</v>
      </c>
      <c r="C497" s="2" t="s">
        <v>422</v>
      </c>
      <c r="E497" s="2" t="s">
        <v>8</v>
      </c>
      <c r="F497" s="2" t="s">
        <v>102</v>
      </c>
      <c r="G497" s="2" t="s">
        <v>148</v>
      </c>
      <c r="H497" s="2">
        <v>4</v>
      </c>
      <c r="I497" s="2" t="s">
        <v>149</v>
      </c>
      <c r="J497" s="2" t="s">
        <v>92</v>
      </c>
      <c r="K497" s="2">
        <v>2017</v>
      </c>
      <c r="W497" s="5" t="str" cm="1">
        <f t="array" ref="W497">_xlfn.TEXTJOIN(", ",TRUE, IF(COUNTIF(G497,"*"&amp;Afferenti!$A$1:'Afferenti'!$A$46&amp;"*"), Afferenti!$A$1:'Afferenti'!$A$46, ""))</f>
        <v>FOSSI, MARSILI, PANTI</v>
      </c>
      <c r="X497" s="5" t="str" cm="1">
        <f t="array" ref="X497">_xlfn.TEXTJOIN(", ",TRUE, IF(COUNTIF(A497,"*"&amp;Afferenti!$A$1:'Afferenti'!$A$46&amp;"*"), Afferenti!$E$1:'Afferenti'!$E$46, ""))</f>
        <v>1</v>
      </c>
      <c r="Y497" s="5" t="str" cm="1">
        <f t="array" ref="Y497">_xlfn.TEXTJOIN(", ",TRUE, IF(COUNTIF(A497,"*"&amp;Afferenti!$A$1:'Afferenti'!$A$46&amp;"*"), Afferenti!$F$1:'Afferenti'!$F$46, ""))</f>
        <v>1</v>
      </c>
    </row>
    <row r="498" spans="1:25" x14ac:dyDescent="0.2">
      <c r="A498" s="2" t="s">
        <v>420</v>
      </c>
      <c r="B498" s="2" t="s">
        <v>421</v>
      </c>
      <c r="C498" s="2" t="s">
        <v>422</v>
      </c>
      <c r="E498" s="2" t="s">
        <v>8</v>
      </c>
      <c r="F498" s="2" t="s">
        <v>102</v>
      </c>
      <c r="G498" s="2" t="s">
        <v>150</v>
      </c>
      <c r="H498" s="2">
        <v>4</v>
      </c>
      <c r="I498" s="2" t="s">
        <v>151</v>
      </c>
      <c r="J498" s="2" t="s">
        <v>43</v>
      </c>
      <c r="K498" s="2">
        <v>2016</v>
      </c>
      <c r="W498" s="5" t="str" cm="1">
        <f t="array" ref="W498">_xlfn.TEXTJOIN(", ",TRUE, IF(COUNTIF(G498,"*"&amp;Afferenti!$A$1:'Afferenti'!$A$46&amp;"*"), Afferenti!$A$1:'Afferenti'!$A$46, ""))</f>
        <v>FOSSI, MARSILI, PANTI</v>
      </c>
      <c r="X498" s="5" t="str" cm="1">
        <f t="array" ref="X498">_xlfn.TEXTJOIN(", ",TRUE, IF(COUNTIF(A498,"*"&amp;Afferenti!$A$1:'Afferenti'!$A$46&amp;"*"), Afferenti!$E$1:'Afferenti'!$E$46, ""))</f>
        <v>1</v>
      </c>
      <c r="Y498" s="5" t="str" cm="1">
        <f t="array" ref="Y498">_xlfn.TEXTJOIN(", ",TRUE, IF(COUNTIF(A498,"*"&amp;Afferenti!$A$1:'Afferenti'!$A$46&amp;"*"), Afferenti!$F$1:'Afferenti'!$F$46, ""))</f>
        <v>1</v>
      </c>
    </row>
    <row r="499" spans="1:25" x14ac:dyDescent="0.2">
      <c r="A499" s="2" t="s">
        <v>420</v>
      </c>
      <c r="B499" s="2" t="s">
        <v>421</v>
      </c>
      <c r="C499" s="2" t="s">
        <v>422</v>
      </c>
      <c r="E499" s="2" t="s">
        <v>8</v>
      </c>
      <c r="F499" s="2" t="s">
        <v>102</v>
      </c>
      <c r="G499" s="2" t="s">
        <v>152</v>
      </c>
      <c r="H499" s="2">
        <v>4</v>
      </c>
      <c r="I499" s="2" t="s">
        <v>153</v>
      </c>
      <c r="J499" s="2" t="s">
        <v>11</v>
      </c>
      <c r="K499" s="2">
        <v>2015</v>
      </c>
      <c r="L499" s="2" t="s">
        <v>154</v>
      </c>
      <c r="M499" s="2">
        <v>70</v>
      </c>
      <c r="N499" s="2">
        <v>3.581</v>
      </c>
      <c r="O499" s="2" t="s">
        <v>13</v>
      </c>
      <c r="P499" s="2">
        <v>3.4000000000000002E-2</v>
      </c>
      <c r="Q499" s="2" t="s">
        <v>13</v>
      </c>
      <c r="R499" s="2">
        <v>64</v>
      </c>
      <c r="S499" s="2">
        <v>6.26</v>
      </c>
      <c r="T499" s="2" t="s">
        <v>13</v>
      </c>
      <c r="U499" s="2">
        <v>31.777999999999999</v>
      </c>
      <c r="V499" s="2" t="s">
        <v>14</v>
      </c>
      <c r="W499" s="5" t="str" cm="1">
        <f t="array" ref="W499">_xlfn.TEXTJOIN(", ",TRUE, IF(COUNTIF(G499,"*"&amp;Afferenti!$A$1:'Afferenti'!$A$46&amp;"*"), Afferenti!$A$1:'Afferenti'!$A$46, ""))</f>
        <v>FOSSI, PANTI</v>
      </c>
      <c r="X499" s="5" t="str" cm="1">
        <f t="array" ref="X499">_xlfn.TEXTJOIN(", ",TRUE, IF(COUNTIF(A499,"*"&amp;Afferenti!$A$1:'Afferenti'!$A$46&amp;"*"), Afferenti!$E$1:'Afferenti'!$E$46, ""))</f>
        <v>1</v>
      </c>
      <c r="Y499" s="5" t="str" cm="1">
        <f t="array" ref="Y499">_xlfn.TEXTJOIN(", ",TRUE, IF(COUNTIF(A499,"*"&amp;Afferenti!$A$1:'Afferenti'!$A$46&amp;"*"), Afferenti!$F$1:'Afferenti'!$F$46, ""))</f>
        <v>1</v>
      </c>
    </row>
    <row r="500" spans="1:25" x14ac:dyDescent="0.2">
      <c r="A500" s="2" t="s">
        <v>420</v>
      </c>
      <c r="B500" s="2" t="s">
        <v>421</v>
      </c>
      <c r="C500" s="2" t="s">
        <v>422</v>
      </c>
      <c r="E500" s="2" t="s">
        <v>8</v>
      </c>
      <c r="F500" s="2" t="s">
        <v>102</v>
      </c>
      <c r="G500" s="2" t="s">
        <v>488</v>
      </c>
      <c r="H500" s="2">
        <v>4</v>
      </c>
      <c r="I500" s="2" t="s">
        <v>489</v>
      </c>
      <c r="J500" s="2" t="s">
        <v>476</v>
      </c>
      <c r="K500" s="2">
        <v>2017</v>
      </c>
      <c r="W500" s="5" t="str" cm="1">
        <f t="array" ref="W500">_xlfn.TEXTJOIN(", ",TRUE, IF(COUNTIF(G500,"*"&amp;Afferenti!$A$1:'Afferenti'!$A$46&amp;"*"), Afferenti!$A$1:'Afferenti'!$A$46, ""))</f>
        <v>FOSSI, MARSILI</v>
      </c>
      <c r="X500" s="5" t="str" cm="1">
        <f t="array" ref="X500">_xlfn.TEXTJOIN(", ",TRUE, IF(COUNTIF(A500,"*"&amp;Afferenti!$A$1:'Afferenti'!$A$46&amp;"*"), Afferenti!$E$1:'Afferenti'!$E$46, ""))</f>
        <v>1</v>
      </c>
      <c r="Y500" s="5" t="str" cm="1">
        <f t="array" ref="Y500">_xlfn.TEXTJOIN(", ",TRUE, IF(COUNTIF(A500,"*"&amp;Afferenti!$A$1:'Afferenti'!$A$46&amp;"*"), Afferenti!$F$1:'Afferenti'!$F$46, ""))</f>
        <v>1</v>
      </c>
    </row>
    <row r="501" spans="1:25" x14ac:dyDescent="0.2">
      <c r="A501" s="2" t="s">
        <v>420</v>
      </c>
      <c r="B501" s="2" t="s">
        <v>421</v>
      </c>
      <c r="C501" s="2" t="s">
        <v>422</v>
      </c>
      <c r="E501" s="2" t="s">
        <v>8</v>
      </c>
      <c r="F501" s="2" t="s">
        <v>102</v>
      </c>
      <c r="G501" s="2" t="s">
        <v>157</v>
      </c>
      <c r="H501" s="2">
        <v>5</v>
      </c>
      <c r="I501" s="2" t="s">
        <v>158</v>
      </c>
      <c r="J501" s="2" t="s">
        <v>109</v>
      </c>
      <c r="K501" s="2">
        <v>2018</v>
      </c>
      <c r="W501" s="5" t="str" cm="1">
        <f t="array" ref="W501">_xlfn.TEXTJOIN(", ",TRUE, IF(COUNTIF(G501,"*"&amp;Afferenti!$A$1:'Afferenti'!$A$46&amp;"*"), Afferenti!$A$1:'Afferenti'!$A$46, ""))</f>
        <v>FOSSI, PANTI</v>
      </c>
      <c r="X501" s="5" t="str" cm="1">
        <f t="array" ref="X501">_xlfn.TEXTJOIN(", ",TRUE, IF(COUNTIF(A501,"*"&amp;Afferenti!$A$1:'Afferenti'!$A$46&amp;"*"), Afferenti!$E$1:'Afferenti'!$E$46, ""))</f>
        <v>1</v>
      </c>
      <c r="Y501" s="5" t="str" cm="1">
        <f t="array" ref="Y501">_xlfn.TEXTJOIN(", ",TRUE, IF(COUNTIF(A501,"*"&amp;Afferenti!$A$1:'Afferenti'!$A$46&amp;"*"), Afferenti!$F$1:'Afferenti'!$F$46, ""))</f>
        <v>1</v>
      </c>
    </row>
    <row r="502" spans="1:25" x14ac:dyDescent="0.2">
      <c r="A502" s="2" t="s">
        <v>420</v>
      </c>
      <c r="B502" s="2" t="s">
        <v>421</v>
      </c>
      <c r="C502" s="2" t="s">
        <v>422</v>
      </c>
      <c r="E502" s="2" t="s">
        <v>8</v>
      </c>
      <c r="F502" s="2" t="s">
        <v>102</v>
      </c>
      <c r="G502" s="2" t="s">
        <v>159</v>
      </c>
      <c r="H502" s="2">
        <v>5</v>
      </c>
      <c r="I502" s="2" t="s">
        <v>160</v>
      </c>
      <c r="J502" s="2" t="s">
        <v>11</v>
      </c>
      <c r="K502" s="2">
        <v>2017</v>
      </c>
      <c r="L502" s="2" t="s">
        <v>161</v>
      </c>
      <c r="M502" s="2">
        <v>79</v>
      </c>
      <c r="N502" s="2">
        <v>0.66500000000000004</v>
      </c>
      <c r="O502" s="2" t="s">
        <v>13</v>
      </c>
      <c r="P502" s="2">
        <v>13.551</v>
      </c>
      <c r="Q502" s="2" t="s">
        <v>13</v>
      </c>
      <c r="R502" s="2">
        <v>63</v>
      </c>
      <c r="S502" s="2">
        <v>0.49</v>
      </c>
      <c r="T502" s="2" t="s">
        <v>13</v>
      </c>
      <c r="U502" s="2">
        <v>12.275449</v>
      </c>
      <c r="V502" s="2" t="s">
        <v>13</v>
      </c>
      <c r="W502" s="5" t="str" cm="1">
        <f t="array" ref="W502">_xlfn.TEXTJOIN(", ",TRUE, IF(COUNTIF(G502,"*"&amp;Afferenti!$A$1:'Afferenti'!$A$46&amp;"*"), Afferenti!$A$1:'Afferenti'!$A$46, ""))</f>
        <v>FOSSI, MARSILI, PANTI</v>
      </c>
      <c r="X502" s="5" t="str" cm="1">
        <f t="array" ref="X502">_xlfn.TEXTJOIN(", ",TRUE, IF(COUNTIF(A502,"*"&amp;Afferenti!$A$1:'Afferenti'!$A$46&amp;"*"), Afferenti!$E$1:'Afferenti'!$E$46, ""))</f>
        <v>1</v>
      </c>
      <c r="Y502" s="5" t="str" cm="1">
        <f t="array" ref="Y502">_xlfn.TEXTJOIN(", ",TRUE, IF(COUNTIF(A502,"*"&amp;Afferenti!$A$1:'Afferenti'!$A$46&amp;"*"), Afferenti!$F$1:'Afferenti'!$F$46, ""))</f>
        <v>1</v>
      </c>
    </row>
    <row r="503" spans="1:25" x14ac:dyDescent="0.2">
      <c r="A503" s="2" t="s">
        <v>420</v>
      </c>
      <c r="B503" s="2" t="s">
        <v>421</v>
      </c>
      <c r="C503" s="2" t="s">
        <v>422</v>
      </c>
      <c r="E503" s="2" t="s">
        <v>8</v>
      </c>
      <c r="F503" s="2" t="s">
        <v>102</v>
      </c>
      <c r="G503" s="2" t="s">
        <v>168</v>
      </c>
      <c r="H503" s="2">
        <v>5</v>
      </c>
      <c r="I503" s="2" t="s">
        <v>169</v>
      </c>
      <c r="J503" s="2" t="s">
        <v>11</v>
      </c>
      <c r="K503" s="2">
        <v>2017</v>
      </c>
      <c r="L503" s="2" t="s">
        <v>122</v>
      </c>
      <c r="M503" s="2">
        <v>144</v>
      </c>
      <c r="N503" s="2">
        <v>0.312</v>
      </c>
      <c r="O503" s="2" t="s">
        <v>13</v>
      </c>
      <c r="P503" s="2">
        <v>24.942</v>
      </c>
      <c r="Q503" s="2" t="s">
        <v>13</v>
      </c>
      <c r="R503" s="2">
        <v>133</v>
      </c>
      <c r="S503" s="2">
        <v>0.48</v>
      </c>
      <c r="T503" s="2" t="s">
        <v>13</v>
      </c>
      <c r="W503" s="5" t="str" cm="1">
        <f t="array" ref="W503">_xlfn.TEXTJOIN(", ",TRUE, IF(COUNTIF(G503,"*"&amp;Afferenti!$A$1:'Afferenti'!$A$46&amp;"*"), Afferenti!$A$1:'Afferenti'!$A$46, ""))</f>
        <v>FOSSI, MARSILI, PANTI</v>
      </c>
      <c r="X503" s="5" t="str" cm="1">
        <f t="array" ref="X503">_xlfn.TEXTJOIN(", ",TRUE, IF(COUNTIF(A503,"*"&amp;Afferenti!$A$1:'Afferenti'!$A$46&amp;"*"), Afferenti!$E$1:'Afferenti'!$E$46, ""))</f>
        <v>1</v>
      </c>
      <c r="Y503" s="5" t="str" cm="1">
        <f t="array" ref="Y503">_xlfn.TEXTJOIN(", ",TRUE, IF(COUNTIF(A503,"*"&amp;Afferenti!$A$1:'Afferenti'!$A$46&amp;"*"), Afferenti!$F$1:'Afferenti'!$F$46, ""))</f>
        <v>1</v>
      </c>
    </row>
    <row r="504" spans="1:25" x14ac:dyDescent="0.2">
      <c r="A504" s="2" t="s">
        <v>420</v>
      </c>
      <c r="B504" s="2" t="s">
        <v>421</v>
      </c>
      <c r="C504" s="2" t="s">
        <v>422</v>
      </c>
      <c r="E504" s="2" t="s">
        <v>8</v>
      </c>
      <c r="F504" s="2" t="s">
        <v>102</v>
      </c>
      <c r="G504" s="2" t="s">
        <v>170</v>
      </c>
      <c r="H504" s="2">
        <v>5</v>
      </c>
      <c r="I504" s="2" t="s">
        <v>171</v>
      </c>
      <c r="J504" s="2" t="s">
        <v>43</v>
      </c>
      <c r="K504" s="2">
        <v>2015</v>
      </c>
      <c r="W504" s="5" t="str" cm="1">
        <f t="array" ref="W504">_xlfn.TEXTJOIN(", ",TRUE, IF(COUNTIF(G504,"*"&amp;Afferenti!$A$1:'Afferenti'!$A$46&amp;"*"), Afferenti!$A$1:'Afferenti'!$A$46, ""))</f>
        <v>FOSSI, MARSILI, PANTI</v>
      </c>
      <c r="X504" s="5" t="str" cm="1">
        <f t="array" ref="X504">_xlfn.TEXTJOIN(", ",TRUE, IF(COUNTIF(A504,"*"&amp;Afferenti!$A$1:'Afferenti'!$A$46&amp;"*"), Afferenti!$E$1:'Afferenti'!$E$46, ""))</f>
        <v>1</v>
      </c>
      <c r="Y504" s="5" t="str" cm="1">
        <f t="array" ref="Y504">_xlfn.TEXTJOIN(", ",TRUE, IF(COUNTIF(A504,"*"&amp;Afferenti!$A$1:'Afferenti'!$A$46&amp;"*"), Afferenti!$F$1:'Afferenti'!$F$46, ""))</f>
        <v>1</v>
      </c>
    </row>
    <row r="505" spans="1:25" x14ac:dyDescent="0.2">
      <c r="A505" s="2" t="s">
        <v>420</v>
      </c>
      <c r="B505" s="2" t="s">
        <v>421</v>
      </c>
      <c r="C505" s="2" t="s">
        <v>422</v>
      </c>
      <c r="E505" s="2" t="s">
        <v>8</v>
      </c>
      <c r="F505" s="2" t="s">
        <v>102</v>
      </c>
      <c r="G505" s="2" t="s">
        <v>172</v>
      </c>
      <c r="H505" s="2">
        <v>5</v>
      </c>
      <c r="I505" s="2" t="s">
        <v>173</v>
      </c>
      <c r="J505" s="2" t="s">
        <v>43</v>
      </c>
      <c r="K505" s="2">
        <v>2016</v>
      </c>
      <c r="W505" s="5" t="str" cm="1">
        <f t="array" ref="W505">_xlfn.TEXTJOIN(", ",TRUE, IF(COUNTIF(G505,"*"&amp;Afferenti!$A$1:'Afferenti'!$A$46&amp;"*"), Afferenti!$A$1:'Afferenti'!$A$46, ""))</f>
        <v>FOSSI, MARSILI, PANTI</v>
      </c>
      <c r="X505" s="5" t="str" cm="1">
        <f t="array" ref="X505">_xlfn.TEXTJOIN(", ",TRUE, IF(COUNTIF(A505,"*"&amp;Afferenti!$A$1:'Afferenti'!$A$46&amp;"*"), Afferenti!$E$1:'Afferenti'!$E$46, ""))</f>
        <v>1</v>
      </c>
      <c r="Y505" s="5" t="str" cm="1">
        <f t="array" ref="Y505">_xlfn.TEXTJOIN(", ",TRUE, IF(COUNTIF(A505,"*"&amp;Afferenti!$A$1:'Afferenti'!$A$46&amp;"*"), Afferenti!$F$1:'Afferenti'!$F$46, ""))</f>
        <v>1</v>
      </c>
    </row>
    <row r="506" spans="1:25" x14ac:dyDescent="0.2">
      <c r="A506" s="2" t="s">
        <v>420</v>
      </c>
      <c r="B506" s="2" t="s">
        <v>421</v>
      </c>
      <c r="C506" s="2" t="s">
        <v>422</v>
      </c>
      <c r="E506" s="2" t="s">
        <v>8</v>
      </c>
      <c r="F506" s="2" t="s">
        <v>102</v>
      </c>
      <c r="G506" s="2" t="s">
        <v>174</v>
      </c>
      <c r="H506" s="2">
        <v>4</v>
      </c>
      <c r="I506" s="2" t="s">
        <v>175</v>
      </c>
      <c r="J506" s="2" t="s">
        <v>11</v>
      </c>
      <c r="K506" s="2">
        <v>2019</v>
      </c>
      <c r="L506" s="2" t="s">
        <v>105</v>
      </c>
      <c r="M506" s="2">
        <v>92</v>
      </c>
      <c r="N506" s="2">
        <v>0.46899999999999997</v>
      </c>
      <c r="O506" s="2" t="s">
        <v>13</v>
      </c>
      <c r="P506" s="2">
        <v>3.1749999999999998</v>
      </c>
      <c r="Q506" s="2" t="s">
        <v>13</v>
      </c>
      <c r="R506" s="2">
        <v>81</v>
      </c>
      <c r="S506" s="2">
        <v>3.03</v>
      </c>
      <c r="T506" s="2" t="s">
        <v>13</v>
      </c>
      <c r="U506" s="2">
        <v>25.849</v>
      </c>
      <c r="V506" s="2" t="s">
        <v>14</v>
      </c>
      <c r="W506" s="5" t="str" cm="1">
        <f t="array" ref="W506">_xlfn.TEXTJOIN(", ",TRUE, IF(COUNTIF(G506,"*"&amp;Afferenti!$A$1:'Afferenti'!$A$46&amp;"*"), Afferenti!$A$1:'Afferenti'!$A$46, ""))</f>
        <v>FOSSI</v>
      </c>
      <c r="X506" s="5" t="str" cm="1">
        <f t="array" ref="X506">_xlfn.TEXTJOIN(", ",TRUE, IF(COUNTIF(A506,"*"&amp;Afferenti!$A$1:'Afferenti'!$A$46&amp;"*"), Afferenti!$E$1:'Afferenti'!$E$46, ""))</f>
        <v>1</v>
      </c>
      <c r="Y506" s="5" t="str" cm="1">
        <f t="array" ref="Y506">_xlfn.TEXTJOIN(", ",TRUE, IF(COUNTIF(A506,"*"&amp;Afferenti!$A$1:'Afferenti'!$A$46&amp;"*"), Afferenti!$F$1:'Afferenti'!$F$46, ""))</f>
        <v>1</v>
      </c>
    </row>
    <row r="507" spans="1:25" x14ac:dyDescent="0.2">
      <c r="A507" s="2" t="s">
        <v>420</v>
      </c>
      <c r="B507" s="2" t="s">
        <v>421</v>
      </c>
      <c r="C507" s="2" t="s">
        <v>422</v>
      </c>
      <c r="E507" s="2" t="s">
        <v>8</v>
      </c>
      <c r="F507" s="2" t="s">
        <v>102</v>
      </c>
      <c r="G507" s="2" t="s">
        <v>176</v>
      </c>
      <c r="H507" s="2">
        <v>5</v>
      </c>
      <c r="I507" s="2" t="s">
        <v>177</v>
      </c>
      <c r="J507" s="2" t="s">
        <v>11</v>
      </c>
      <c r="K507" s="2">
        <v>2017</v>
      </c>
      <c r="L507" s="2" t="s">
        <v>178</v>
      </c>
      <c r="M507" s="2">
        <v>92</v>
      </c>
      <c r="N507" s="2">
        <v>2.0129999999999999</v>
      </c>
      <c r="O507" s="2" t="s">
        <v>13</v>
      </c>
      <c r="P507" s="2">
        <v>12.715999999999999</v>
      </c>
      <c r="Q507" s="2" t="s">
        <v>13</v>
      </c>
      <c r="R507" s="2">
        <v>79</v>
      </c>
      <c r="S507" s="2">
        <v>0.88</v>
      </c>
      <c r="T507" s="2" t="s">
        <v>13</v>
      </c>
      <c r="U507" s="2">
        <v>38.721806000000001</v>
      </c>
      <c r="V507" s="2" t="s">
        <v>14</v>
      </c>
      <c r="W507" s="5" t="str" cm="1">
        <f t="array" ref="W507">_xlfn.TEXTJOIN(", ",TRUE, IF(COUNTIF(G507,"*"&amp;Afferenti!$A$1:'Afferenti'!$A$46&amp;"*"), Afferenti!$A$1:'Afferenti'!$A$46, ""))</f>
        <v>FOSSI, PANTI</v>
      </c>
      <c r="X507" s="5" t="str" cm="1">
        <f t="array" ref="X507">_xlfn.TEXTJOIN(", ",TRUE, IF(COUNTIF(A507,"*"&amp;Afferenti!$A$1:'Afferenti'!$A$46&amp;"*"), Afferenti!$E$1:'Afferenti'!$E$46, ""))</f>
        <v>1</v>
      </c>
      <c r="Y507" s="5" t="str" cm="1">
        <f t="array" ref="Y507">_xlfn.TEXTJOIN(", ",TRUE, IF(COUNTIF(A507,"*"&amp;Afferenti!$A$1:'Afferenti'!$A$46&amp;"*"), Afferenti!$F$1:'Afferenti'!$F$46, ""))</f>
        <v>1</v>
      </c>
    </row>
    <row r="508" spans="1:25" x14ac:dyDescent="0.2">
      <c r="A508" s="2" t="s">
        <v>420</v>
      </c>
      <c r="B508" s="2" t="s">
        <v>421</v>
      </c>
      <c r="C508" s="2" t="s">
        <v>422</v>
      </c>
      <c r="E508" s="2" t="s">
        <v>8</v>
      </c>
      <c r="F508" s="2" t="s">
        <v>102</v>
      </c>
      <c r="G508" s="2" t="s">
        <v>181</v>
      </c>
      <c r="H508" s="2">
        <v>6</v>
      </c>
      <c r="I508" s="2" t="s">
        <v>182</v>
      </c>
      <c r="J508" s="2" t="s">
        <v>43</v>
      </c>
      <c r="K508" s="2">
        <v>2016</v>
      </c>
      <c r="W508" s="5" t="str" cm="1">
        <f t="array" ref="W508">_xlfn.TEXTJOIN(", ",TRUE, IF(COUNTIF(G508,"*"&amp;Afferenti!$A$1:'Afferenti'!$A$46&amp;"*"), Afferenti!$A$1:'Afferenti'!$A$46, ""))</f>
        <v>FOSSI, MARSILI, PANTI</v>
      </c>
      <c r="X508" s="5" t="str" cm="1">
        <f t="array" ref="X508">_xlfn.TEXTJOIN(", ",TRUE, IF(COUNTIF(A508,"*"&amp;Afferenti!$A$1:'Afferenti'!$A$46&amp;"*"), Afferenti!$E$1:'Afferenti'!$E$46, ""))</f>
        <v>1</v>
      </c>
      <c r="Y508" s="5" t="str" cm="1">
        <f t="array" ref="Y508">_xlfn.TEXTJOIN(", ",TRUE, IF(COUNTIF(A508,"*"&amp;Afferenti!$A$1:'Afferenti'!$A$46&amp;"*"), Afferenti!$F$1:'Afferenti'!$F$46, ""))</f>
        <v>1</v>
      </c>
    </row>
    <row r="509" spans="1:25" x14ac:dyDescent="0.2">
      <c r="A509" s="2" t="s">
        <v>420</v>
      </c>
      <c r="B509" s="2" t="s">
        <v>421</v>
      </c>
      <c r="C509" s="2" t="s">
        <v>422</v>
      </c>
      <c r="E509" s="2" t="s">
        <v>8</v>
      </c>
      <c r="F509" s="2" t="s">
        <v>102</v>
      </c>
      <c r="G509" s="2" t="s">
        <v>187</v>
      </c>
      <c r="H509" s="2">
        <v>7</v>
      </c>
      <c r="I509" s="2" t="s">
        <v>188</v>
      </c>
      <c r="J509" s="2" t="s">
        <v>43</v>
      </c>
      <c r="K509" s="2">
        <v>2015</v>
      </c>
      <c r="W509" s="5" t="str" cm="1">
        <f t="array" ref="W509">_xlfn.TEXTJOIN(", ",TRUE, IF(COUNTIF(G509,"*"&amp;Afferenti!$A$1:'Afferenti'!$A$46&amp;"*"), Afferenti!$A$1:'Afferenti'!$A$46, ""))</f>
        <v>FOSSI, MARSILI, PANTI</v>
      </c>
      <c r="X509" s="5" t="str" cm="1">
        <f t="array" ref="X509">_xlfn.TEXTJOIN(", ",TRUE, IF(COUNTIF(A509,"*"&amp;Afferenti!$A$1:'Afferenti'!$A$46&amp;"*"), Afferenti!$E$1:'Afferenti'!$E$46, ""))</f>
        <v>1</v>
      </c>
      <c r="Y509" s="5" t="str" cm="1">
        <f t="array" ref="Y509">_xlfn.TEXTJOIN(", ",TRUE, IF(COUNTIF(A509,"*"&amp;Afferenti!$A$1:'Afferenti'!$A$46&amp;"*"), Afferenti!$F$1:'Afferenti'!$F$46, ""))</f>
        <v>1</v>
      </c>
    </row>
    <row r="510" spans="1:25" x14ac:dyDescent="0.2">
      <c r="A510" s="2" t="s">
        <v>1205</v>
      </c>
      <c r="B510" s="2" t="s">
        <v>1206</v>
      </c>
      <c r="C510" s="2" t="s">
        <v>1207</v>
      </c>
      <c r="E510" s="2" t="s">
        <v>69</v>
      </c>
      <c r="F510" s="2" t="s">
        <v>1208</v>
      </c>
      <c r="G510" s="2" t="s">
        <v>1209</v>
      </c>
      <c r="H510" s="2">
        <v>1</v>
      </c>
      <c r="I510" s="2" t="s">
        <v>1210</v>
      </c>
      <c r="J510" s="2" t="s">
        <v>11</v>
      </c>
      <c r="K510" s="2">
        <v>2015</v>
      </c>
      <c r="L510" s="2" t="s">
        <v>426</v>
      </c>
      <c r="M510" s="2">
        <v>3</v>
      </c>
      <c r="N510" s="2">
        <v>70.046000000000006</v>
      </c>
      <c r="O510" s="2" t="s">
        <v>26</v>
      </c>
      <c r="P510" s="2">
        <v>64.102999999999994</v>
      </c>
      <c r="Q510" s="2" t="s">
        <v>26</v>
      </c>
      <c r="R510" s="2">
        <v>2</v>
      </c>
      <c r="S510" s="2">
        <v>68.78</v>
      </c>
      <c r="T510" s="2" t="s">
        <v>26</v>
      </c>
      <c r="U510" s="2">
        <v>67.459999999999994</v>
      </c>
      <c r="V510" s="2" t="s">
        <v>26</v>
      </c>
      <c r="W510" s="5" t="str" cm="1">
        <f t="array" ref="W510">_xlfn.TEXTJOIN(", ",TRUE, IF(COUNTIF(G510,"*"&amp;Afferenti!$A$1:'Afferenti'!$A$46&amp;"*"), Afferenti!$A$1:'Afferenti'!$A$46, ""))</f>
        <v>GIAMELLO</v>
      </c>
      <c r="X510" s="5" t="str" cm="1">
        <f t="array" ref="X510">_xlfn.TEXTJOIN(", ",TRUE, IF(COUNTIF(A510,"*"&amp;Afferenti!$A$1:'Afferenti'!$A$46&amp;"*"), Afferenti!$E$1:'Afferenti'!$E$46, ""))</f>
        <v>1</v>
      </c>
      <c r="Y510" s="5" t="str" cm="1">
        <f t="array" ref="Y510">_xlfn.TEXTJOIN(", ",TRUE, IF(COUNTIF(A510,"*"&amp;Afferenti!$A$1:'Afferenti'!$A$46&amp;"*"), Afferenti!$F$1:'Afferenti'!$F$46, ""))</f>
        <v>0</v>
      </c>
    </row>
    <row r="511" spans="1:25" x14ac:dyDescent="0.2">
      <c r="A511" s="2" t="s">
        <v>1205</v>
      </c>
      <c r="B511" s="2" t="s">
        <v>1206</v>
      </c>
      <c r="C511" s="2" t="s">
        <v>1207</v>
      </c>
      <c r="E511" s="2" t="s">
        <v>69</v>
      </c>
      <c r="F511" s="2" t="s">
        <v>1208</v>
      </c>
      <c r="G511" s="2" t="s">
        <v>1209</v>
      </c>
      <c r="H511" s="2">
        <v>1</v>
      </c>
      <c r="I511" s="2" t="s">
        <v>1211</v>
      </c>
      <c r="J511" s="2" t="s">
        <v>515</v>
      </c>
      <c r="K511" s="2">
        <v>2018</v>
      </c>
      <c r="W511" s="5" t="str" cm="1">
        <f t="array" ref="W511">_xlfn.TEXTJOIN(", ",TRUE, IF(COUNTIF(G511,"*"&amp;Afferenti!$A$1:'Afferenti'!$A$46&amp;"*"), Afferenti!$A$1:'Afferenti'!$A$46, ""))</f>
        <v>GIAMELLO</v>
      </c>
      <c r="X511" s="5" t="str" cm="1">
        <f t="array" ref="X511">_xlfn.TEXTJOIN(", ",TRUE, IF(COUNTIF(A511,"*"&amp;Afferenti!$A$1:'Afferenti'!$A$46&amp;"*"), Afferenti!$E$1:'Afferenti'!$E$46, ""))</f>
        <v>1</v>
      </c>
      <c r="Y511" s="5" t="str" cm="1">
        <f t="array" ref="Y511">_xlfn.TEXTJOIN(", ",TRUE, IF(COUNTIF(A511,"*"&amp;Afferenti!$A$1:'Afferenti'!$A$46&amp;"*"), Afferenti!$F$1:'Afferenti'!$F$46, ""))</f>
        <v>0</v>
      </c>
    </row>
    <row r="512" spans="1:25" x14ac:dyDescent="0.2">
      <c r="A512" s="2" t="s">
        <v>1205</v>
      </c>
      <c r="B512" s="2" t="s">
        <v>1206</v>
      </c>
      <c r="C512" s="2" t="s">
        <v>1207</v>
      </c>
      <c r="E512" s="2" t="s">
        <v>69</v>
      </c>
      <c r="F512" s="2" t="s">
        <v>1208</v>
      </c>
      <c r="G512" s="2" t="s">
        <v>1209</v>
      </c>
      <c r="H512" s="2">
        <v>1</v>
      </c>
      <c r="I512" s="2" t="s">
        <v>1212</v>
      </c>
      <c r="J512" s="2" t="s">
        <v>43</v>
      </c>
      <c r="K512" s="2">
        <v>2017</v>
      </c>
      <c r="W512" s="5" t="str" cm="1">
        <f t="array" ref="W512">_xlfn.TEXTJOIN(", ",TRUE, IF(COUNTIF(G512,"*"&amp;Afferenti!$A$1:'Afferenti'!$A$46&amp;"*"), Afferenti!$A$1:'Afferenti'!$A$46, ""))</f>
        <v>GIAMELLO</v>
      </c>
      <c r="X512" s="5" t="str" cm="1">
        <f t="array" ref="X512">_xlfn.TEXTJOIN(", ",TRUE, IF(COUNTIF(A512,"*"&amp;Afferenti!$A$1:'Afferenti'!$A$46&amp;"*"), Afferenti!$E$1:'Afferenti'!$E$46, ""))</f>
        <v>1</v>
      </c>
      <c r="Y512" s="5" t="str" cm="1">
        <f t="array" ref="Y512">_xlfn.TEXTJOIN(", ",TRUE, IF(COUNTIF(A512,"*"&amp;Afferenti!$A$1:'Afferenti'!$A$46&amp;"*"), Afferenti!$F$1:'Afferenti'!$F$46, ""))</f>
        <v>0</v>
      </c>
    </row>
    <row r="513" spans="1:25" x14ac:dyDescent="0.2">
      <c r="A513" s="2" t="s">
        <v>1205</v>
      </c>
      <c r="B513" s="2" t="s">
        <v>1206</v>
      </c>
      <c r="C513" s="2" t="s">
        <v>1207</v>
      </c>
      <c r="E513" s="2" t="s">
        <v>69</v>
      </c>
      <c r="F513" s="2" t="s">
        <v>1208</v>
      </c>
      <c r="G513" s="2" t="s">
        <v>1209</v>
      </c>
      <c r="H513" s="2">
        <v>1</v>
      </c>
      <c r="I513" s="2" t="s">
        <v>1213</v>
      </c>
      <c r="J513" s="2" t="s">
        <v>11</v>
      </c>
      <c r="K513" s="2">
        <v>2018</v>
      </c>
      <c r="L513" s="2" t="s">
        <v>671</v>
      </c>
      <c r="M513" s="2">
        <v>23</v>
      </c>
      <c r="N513" s="2">
        <v>1.593</v>
      </c>
      <c r="O513" s="2" t="s">
        <v>13</v>
      </c>
      <c r="P513" s="2">
        <v>24.245000000000001</v>
      </c>
      <c r="Q513" s="2" t="s">
        <v>13</v>
      </c>
      <c r="R513" s="2">
        <v>20</v>
      </c>
      <c r="S513" s="2">
        <v>5.35</v>
      </c>
      <c r="T513" s="2" t="s">
        <v>13</v>
      </c>
      <c r="W513" s="5" t="str" cm="1">
        <f t="array" ref="W513">_xlfn.TEXTJOIN(", ",TRUE, IF(COUNTIF(G513,"*"&amp;Afferenti!$A$1:'Afferenti'!$A$46&amp;"*"), Afferenti!$A$1:'Afferenti'!$A$46, ""))</f>
        <v>GIAMELLO</v>
      </c>
      <c r="X513" s="5" t="str" cm="1">
        <f t="array" ref="X513">_xlfn.TEXTJOIN(", ",TRUE, IF(COUNTIF(A513,"*"&amp;Afferenti!$A$1:'Afferenti'!$A$46&amp;"*"), Afferenti!$E$1:'Afferenti'!$E$46, ""))</f>
        <v>1</v>
      </c>
      <c r="Y513" s="5" t="str" cm="1">
        <f t="array" ref="Y513">_xlfn.TEXTJOIN(", ",TRUE, IF(COUNTIF(A513,"*"&amp;Afferenti!$A$1:'Afferenti'!$A$46&amp;"*"), Afferenti!$F$1:'Afferenti'!$F$46, ""))</f>
        <v>0</v>
      </c>
    </row>
    <row r="514" spans="1:25" x14ac:dyDescent="0.2">
      <c r="A514" s="2" t="s">
        <v>1205</v>
      </c>
      <c r="B514" s="2" t="s">
        <v>1206</v>
      </c>
      <c r="C514" s="2" t="s">
        <v>1207</v>
      </c>
      <c r="E514" s="2" t="s">
        <v>69</v>
      </c>
      <c r="F514" s="2" t="s">
        <v>1208</v>
      </c>
      <c r="G514" s="2" t="s">
        <v>1209</v>
      </c>
      <c r="H514" s="2">
        <v>1</v>
      </c>
      <c r="I514" s="2" t="s">
        <v>1214</v>
      </c>
      <c r="J514" s="2" t="s">
        <v>11</v>
      </c>
      <c r="K514" s="2">
        <v>2017</v>
      </c>
      <c r="L514" s="2" t="s">
        <v>713</v>
      </c>
      <c r="M514" s="2">
        <v>24</v>
      </c>
      <c r="N514" s="2">
        <v>8.85</v>
      </c>
      <c r="O514" s="2" t="s">
        <v>13</v>
      </c>
      <c r="P514" s="2">
        <v>14.414</v>
      </c>
      <c r="Q514" s="2" t="s">
        <v>13</v>
      </c>
      <c r="R514" s="2">
        <v>18</v>
      </c>
      <c r="S514" s="2">
        <v>8.0299999999999994</v>
      </c>
      <c r="T514" s="2" t="s">
        <v>13</v>
      </c>
      <c r="U514" s="2">
        <v>36.052630000000001</v>
      </c>
      <c r="V514" s="2" t="s">
        <v>14</v>
      </c>
      <c r="W514" s="5" t="str" cm="1">
        <f t="array" ref="W514">_xlfn.TEXTJOIN(", ",TRUE, IF(COUNTIF(G514,"*"&amp;Afferenti!$A$1:'Afferenti'!$A$46&amp;"*"), Afferenti!$A$1:'Afferenti'!$A$46, ""))</f>
        <v>GIAMELLO</v>
      </c>
      <c r="X514" s="5" t="str" cm="1">
        <f t="array" ref="X514">_xlfn.TEXTJOIN(", ",TRUE, IF(COUNTIF(A514,"*"&amp;Afferenti!$A$1:'Afferenti'!$A$46&amp;"*"), Afferenti!$E$1:'Afferenti'!$E$46, ""))</f>
        <v>1</v>
      </c>
      <c r="Y514" s="5" t="str" cm="1">
        <f t="array" ref="Y514">_xlfn.TEXTJOIN(", ",TRUE, IF(COUNTIF(A514,"*"&amp;Afferenti!$A$1:'Afferenti'!$A$46&amp;"*"), Afferenti!$F$1:'Afferenti'!$F$46, ""))</f>
        <v>0</v>
      </c>
    </row>
    <row r="515" spans="1:25" x14ac:dyDescent="0.2">
      <c r="A515" s="2" t="s">
        <v>1205</v>
      </c>
      <c r="B515" s="2" t="s">
        <v>1206</v>
      </c>
      <c r="C515" s="2" t="s">
        <v>1207</v>
      </c>
      <c r="E515" s="2" t="s">
        <v>69</v>
      </c>
      <c r="F515" s="2" t="s">
        <v>1208</v>
      </c>
      <c r="G515" s="2" t="s">
        <v>1209</v>
      </c>
      <c r="H515" s="2">
        <v>1</v>
      </c>
      <c r="I515" s="2" t="s">
        <v>1215</v>
      </c>
      <c r="J515" s="2" t="s">
        <v>43</v>
      </c>
      <c r="K515" s="2">
        <v>2016</v>
      </c>
      <c r="W515" s="5" t="str" cm="1">
        <f t="array" ref="W515">_xlfn.TEXTJOIN(", ",TRUE, IF(COUNTIF(G515,"*"&amp;Afferenti!$A$1:'Afferenti'!$A$46&amp;"*"), Afferenti!$A$1:'Afferenti'!$A$46, ""))</f>
        <v>GIAMELLO</v>
      </c>
      <c r="X515" s="5" t="str" cm="1">
        <f t="array" ref="X515">_xlfn.TEXTJOIN(", ",TRUE, IF(COUNTIF(A515,"*"&amp;Afferenti!$A$1:'Afferenti'!$A$46&amp;"*"), Afferenti!$E$1:'Afferenti'!$E$46, ""))</f>
        <v>1</v>
      </c>
      <c r="Y515" s="5" t="str" cm="1">
        <f t="array" ref="Y515">_xlfn.TEXTJOIN(", ",TRUE, IF(COUNTIF(A515,"*"&amp;Afferenti!$A$1:'Afferenti'!$A$46&amp;"*"), Afferenti!$F$1:'Afferenti'!$F$46, ""))</f>
        <v>0</v>
      </c>
    </row>
    <row r="516" spans="1:25" x14ac:dyDescent="0.2">
      <c r="A516" s="2" t="s">
        <v>1205</v>
      </c>
      <c r="B516" s="2" t="s">
        <v>1206</v>
      </c>
      <c r="C516" s="2" t="s">
        <v>1207</v>
      </c>
      <c r="E516" s="2" t="s">
        <v>69</v>
      </c>
      <c r="F516" s="2" t="s">
        <v>1208</v>
      </c>
      <c r="G516" s="2" t="s">
        <v>1209</v>
      </c>
      <c r="H516" s="2">
        <v>1</v>
      </c>
      <c r="I516" s="2" t="s">
        <v>1216</v>
      </c>
      <c r="J516" s="2" t="s">
        <v>43</v>
      </c>
      <c r="K516" s="2">
        <v>2017</v>
      </c>
      <c r="W516" s="5" t="str" cm="1">
        <f t="array" ref="W516">_xlfn.TEXTJOIN(", ",TRUE, IF(COUNTIF(G516,"*"&amp;Afferenti!$A$1:'Afferenti'!$A$46&amp;"*"), Afferenti!$A$1:'Afferenti'!$A$46, ""))</f>
        <v>GIAMELLO</v>
      </c>
      <c r="X516" s="5" t="str" cm="1">
        <f t="array" ref="X516">_xlfn.TEXTJOIN(", ",TRUE, IF(COUNTIF(A516,"*"&amp;Afferenti!$A$1:'Afferenti'!$A$46&amp;"*"), Afferenti!$E$1:'Afferenti'!$E$46, ""))</f>
        <v>1</v>
      </c>
      <c r="Y516" s="5" t="str" cm="1">
        <f t="array" ref="Y516">_xlfn.TEXTJOIN(", ",TRUE, IF(COUNTIF(A516,"*"&amp;Afferenti!$A$1:'Afferenti'!$A$46&amp;"*"), Afferenti!$F$1:'Afferenti'!$F$46, ""))</f>
        <v>0</v>
      </c>
    </row>
    <row r="517" spans="1:25" x14ac:dyDescent="0.2">
      <c r="A517" s="2" t="s">
        <v>1205</v>
      </c>
      <c r="B517" s="2" t="s">
        <v>1206</v>
      </c>
      <c r="C517" s="2" t="s">
        <v>1207</v>
      </c>
      <c r="E517" s="2" t="s">
        <v>69</v>
      </c>
      <c r="F517" s="2" t="s">
        <v>1208</v>
      </c>
      <c r="G517" s="2" t="s">
        <v>1209</v>
      </c>
      <c r="H517" s="2">
        <v>1</v>
      </c>
      <c r="I517" s="2" t="s">
        <v>1217</v>
      </c>
      <c r="J517" s="2" t="s">
        <v>11</v>
      </c>
      <c r="K517" s="2">
        <v>2016</v>
      </c>
      <c r="L517" s="2" t="s">
        <v>1218</v>
      </c>
      <c r="M517" s="2">
        <v>6</v>
      </c>
      <c r="N517" s="2">
        <v>68.320999999999998</v>
      </c>
      <c r="O517" s="2" t="s">
        <v>26</v>
      </c>
      <c r="P517" s="2">
        <v>56.563000000000002</v>
      </c>
      <c r="Q517" s="2" t="s">
        <v>26</v>
      </c>
      <c r="R517" s="2">
        <v>4</v>
      </c>
      <c r="S517" s="2">
        <v>78.89</v>
      </c>
      <c r="T517" s="2" t="s">
        <v>33</v>
      </c>
      <c r="U517" s="2">
        <v>63.175674000000001</v>
      </c>
      <c r="V517" s="2" t="s">
        <v>26</v>
      </c>
      <c r="W517" s="5" t="str" cm="1">
        <f t="array" ref="W517">_xlfn.TEXTJOIN(", ",TRUE, IF(COUNTIF(G517,"*"&amp;Afferenti!$A$1:'Afferenti'!$A$46&amp;"*"), Afferenti!$A$1:'Afferenti'!$A$46, ""))</f>
        <v>GIAMELLO</v>
      </c>
      <c r="X517" s="5" t="str" cm="1">
        <f t="array" ref="X517">_xlfn.TEXTJOIN(", ",TRUE, IF(COUNTIF(A517,"*"&amp;Afferenti!$A$1:'Afferenti'!$A$46&amp;"*"), Afferenti!$E$1:'Afferenti'!$E$46, ""))</f>
        <v>1</v>
      </c>
      <c r="Y517" s="5" t="str" cm="1">
        <f t="array" ref="Y517">_xlfn.TEXTJOIN(", ",TRUE, IF(COUNTIF(A517,"*"&amp;Afferenti!$A$1:'Afferenti'!$A$46&amp;"*"), Afferenti!$F$1:'Afferenti'!$F$46, ""))</f>
        <v>0</v>
      </c>
    </row>
    <row r="518" spans="1:25" x14ac:dyDescent="0.2">
      <c r="A518" s="2" t="s">
        <v>1205</v>
      </c>
      <c r="B518" s="2" t="s">
        <v>1206</v>
      </c>
      <c r="C518" s="2" t="s">
        <v>1207</v>
      </c>
      <c r="E518" s="2" t="s">
        <v>69</v>
      </c>
      <c r="F518" s="2" t="s">
        <v>1208</v>
      </c>
      <c r="G518" s="2" t="s">
        <v>1209</v>
      </c>
      <c r="H518" s="2">
        <v>1</v>
      </c>
      <c r="I518" s="2" t="s">
        <v>1219</v>
      </c>
      <c r="J518" s="2" t="s">
        <v>11</v>
      </c>
      <c r="K518" s="2">
        <v>2018</v>
      </c>
      <c r="L518" s="2" t="s">
        <v>1220</v>
      </c>
      <c r="M518" s="2">
        <v>9</v>
      </c>
      <c r="N518" s="2">
        <v>4.7140000000000004</v>
      </c>
      <c r="O518" s="2" t="s">
        <v>13</v>
      </c>
      <c r="P518" s="2">
        <v>0.749</v>
      </c>
      <c r="Q518" s="2" t="s">
        <v>13</v>
      </c>
      <c r="R518" s="2">
        <v>8</v>
      </c>
      <c r="S518" s="2">
        <v>6.31</v>
      </c>
      <c r="T518" s="2" t="s">
        <v>13</v>
      </c>
      <c r="U518" s="2">
        <v>59.469695999999999</v>
      </c>
      <c r="V518" s="2" t="s">
        <v>26</v>
      </c>
      <c r="W518" s="5" t="str" cm="1">
        <f t="array" ref="W518">_xlfn.TEXTJOIN(", ",TRUE, IF(COUNTIF(G518,"*"&amp;Afferenti!$A$1:'Afferenti'!$A$46&amp;"*"), Afferenti!$A$1:'Afferenti'!$A$46, ""))</f>
        <v>GIAMELLO</v>
      </c>
      <c r="X518" s="5" t="str" cm="1">
        <f t="array" ref="X518">_xlfn.TEXTJOIN(", ",TRUE, IF(COUNTIF(A518,"*"&amp;Afferenti!$A$1:'Afferenti'!$A$46&amp;"*"), Afferenti!$E$1:'Afferenti'!$E$46, ""))</f>
        <v>1</v>
      </c>
      <c r="Y518" s="5" t="str" cm="1">
        <f t="array" ref="Y518">_xlfn.TEXTJOIN(", ",TRUE, IF(COUNTIF(A518,"*"&amp;Afferenti!$A$1:'Afferenti'!$A$46&amp;"*"), Afferenti!$F$1:'Afferenti'!$F$46, ""))</f>
        <v>0</v>
      </c>
    </row>
    <row r="519" spans="1:25" x14ac:dyDescent="0.2">
      <c r="A519" s="2" t="s">
        <v>1205</v>
      </c>
      <c r="B519" s="2" t="s">
        <v>1206</v>
      </c>
      <c r="C519" s="2" t="s">
        <v>1207</v>
      </c>
      <c r="E519" s="2" t="s">
        <v>69</v>
      </c>
      <c r="F519" s="2" t="s">
        <v>1208</v>
      </c>
      <c r="G519" s="2" t="s">
        <v>1221</v>
      </c>
      <c r="H519" s="2">
        <v>2</v>
      </c>
      <c r="I519" s="2" t="s">
        <v>1222</v>
      </c>
      <c r="J519" s="2" t="s">
        <v>11</v>
      </c>
      <c r="K519" s="2">
        <v>2019</v>
      </c>
      <c r="L519" s="2" t="s">
        <v>1223</v>
      </c>
      <c r="M519" s="2">
        <v>12</v>
      </c>
      <c r="N519" s="2">
        <v>42.143000000000001</v>
      </c>
      <c r="O519" s="2" t="s">
        <v>14</v>
      </c>
      <c r="P519" s="2">
        <v>59.496000000000002</v>
      </c>
      <c r="Q519" s="2" t="s">
        <v>26</v>
      </c>
      <c r="R519" s="2">
        <v>11</v>
      </c>
      <c r="S519" s="2">
        <v>46.54</v>
      </c>
      <c r="T519" s="2" t="s">
        <v>14</v>
      </c>
      <c r="U519" s="2">
        <v>21.512</v>
      </c>
      <c r="V519" s="2" t="s">
        <v>13</v>
      </c>
      <c r="W519" s="5" t="str" cm="1">
        <f t="array" ref="W519">_xlfn.TEXTJOIN(", ",TRUE, IF(COUNTIF(G519,"*"&amp;Afferenti!$A$1:'Afferenti'!$A$46&amp;"*"), Afferenti!$A$1:'Afferenti'!$A$46, ""))</f>
        <v>GIAMELLO</v>
      </c>
      <c r="X519" s="5" t="str" cm="1">
        <f t="array" ref="X519">_xlfn.TEXTJOIN(", ",TRUE, IF(COUNTIF(A519,"*"&amp;Afferenti!$A$1:'Afferenti'!$A$46&amp;"*"), Afferenti!$E$1:'Afferenti'!$E$46, ""))</f>
        <v>1</v>
      </c>
      <c r="Y519" s="5" t="str" cm="1">
        <f t="array" ref="Y519">_xlfn.TEXTJOIN(", ",TRUE, IF(COUNTIF(A519,"*"&amp;Afferenti!$A$1:'Afferenti'!$A$46&amp;"*"), Afferenti!$F$1:'Afferenti'!$F$46, ""))</f>
        <v>0</v>
      </c>
    </row>
    <row r="520" spans="1:25" x14ac:dyDescent="0.2">
      <c r="A520" s="2" t="s">
        <v>1205</v>
      </c>
      <c r="B520" s="2" t="s">
        <v>1206</v>
      </c>
      <c r="C520" s="2" t="s">
        <v>1207</v>
      </c>
      <c r="E520" s="2" t="s">
        <v>69</v>
      </c>
      <c r="F520" s="2" t="s">
        <v>1208</v>
      </c>
      <c r="G520" s="2" t="s">
        <v>1224</v>
      </c>
      <c r="H520" s="2">
        <v>2</v>
      </c>
      <c r="I520" s="2" t="s">
        <v>1225</v>
      </c>
      <c r="J520" s="2" t="s">
        <v>92</v>
      </c>
      <c r="K520" s="2">
        <v>2016</v>
      </c>
      <c r="W520" s="5" t="str" cm="1">
        <f t="array" ref="W520">_xlfn.TEXTJOIN(", ",TRUE, IF(COUNTIF(G520,"*"&amp;Afferenti!$A$1:'Afferenti'!$A$46&amp;"*"), Afferenti!$A$1:'Afferenti'!$A$46, ""))</f>
        <v>GIAMELLO</v>
      </c>
      <c r="X520" s="5" t="str" cm="1">
        <f t="array" ref="X520">_xlfn.TEXTJOIN(", ",TRUE, IF(COUNTIF(A520,"*"&amp;Afferenti!$A$1:'Afferenti'!$A$46&amp;"*"), Afferenti!$E$1:'Afferenti'!$E$46, ""))</f>
        <v>1</v>
      </c>
      <c r="Y520" s="5" t="str" cm="1">
        <f t="array" ref="Y520">_xlfn.TEXTJOIN(", ",TRUE, IF(COUNTIF(A520,"*"&amp;Afferenti!$A$1:'Afferenti'!$A$46&amp;"*"), Afferenti!$F$1:'Afferenti'!$F$46, ""))</f>
        <v>0</v>
      </c>
    </row>
    <row r="521" spans="1:25" x14ac:dyDescent="0.2">
      <c r="A521" s="2" t="s">
        <v>1205</v>
      </c>
      <c r="B521" s="2" t="s">
        <v>1206</v>
      </c>
      <c r="C521" s="2" t="s">
        <v>1207</v>
      </c>
      <c r="E521" s="2" t="s">
        <v>69</v>
      </c>
      <c r="F521" s="2" t="s">
        <v>1208</v>
      </c>
      <c r="G521" s="2" t="s">
        <v>1226</v>
      </c>
      <c r="H521" s="2">
        <v>2</v>
      </c>
      <c r="I521" s="2" t="s">
        <v>1227</v>
      </c>
      <c r="J521" s="2" t="s">
        <v>11</v>
      </c>
      <c r="K521" s="2">
        <v>2018</v>
      </c>
      <c r="L521" s="2" t="s">
        <v>1228</v>
      </c>
      <c r="M521" s="2">
        <v>4</v>
      </c>
      <c r="N521" s="2">
        <v>66.92</v>
      </c>
      <c r="O521" s="2" t="s">
        <v>26</v>
      </c>
      <c r="P521" s="2">
        <v>23.388999999999999</v>
      </c>
      <c r="Q521" s="2" t="s">
        <v>13</v>
      </c>
      <c r="R521" s="2">
        <v>3</v>
      </c>
      <c r="S521" s="2">
        <v>69.599999999999994</v>
      </c>
      <c r="T521" s="2" t="s">
        <v>26</v>
      </c>
      <c r="U521" s="2">
        <v>25.568182</v>
      </c>
      <c r="V521" s="2" t="s">
        <v>14</v>
      </c>
      <c r="W521" s="5" t="str" cm="1">
        <f t="array" ref="W521">_xlfn.TEXTJOIN(", ",TRUE, IF(COUNTIF(G521,"*"&amp;Afferenti!$A$1:'Afferenti'!$A$46&amp;"*"), Afferenti!$A$1:'Afferenti'!$A$46, ""))</f>
        <v>GIAMELLO</v>
      </c>
      <c r="X521" s="5" t="str" cm="1">
        <f t="array" ref="X521">_xlfn.TEXTJOIN(", ",TRUE, IF(COUNTIF(A521,"*"&amp;Afferenti!$A$1:'Afferenti'!$A$46&amp;"*"), Afferenti!$E$1:'Afferenti'!$E$46, ""))</f>
        <v>1</v>
      </c>
      <c r="Y521" s="5" t="str" cm="1">
        <f t="array" ref="Y521">_xlfn.TEXTJOIN(", ",TRUE, IF(COUNTIF(A521,"*"&amp;Afferenti!$A$1:'Afferenti'!$A$46&amp;"*"), Afferenti!$F$1:'Afferenti'!$F$46, ""))</f>
        <v>0</v>
      </c>
    </row>
    <row r="522" spans="1:25" x14ac:dyDescent="0.2">
      <c r="A522" s="2" t="s">
        <v>1205</v>
      </c>
      <c r="B522" s="2" t="s">
        <v>1206</v>
      </c>
      <c r="C522" s="2" t="s">
        <v>1207</v>
      </c>
      <c r="E522" s="2" t="s">
        <v>69</v>
      </c>
      <c r="F522" s="2" t="s">
        <v>1208</v>
      </c>
      <c r="G522" s="2" t="s">
        <v>1229</v>
      </c>
      <c r="H522" s="2">
        <v>2</v>
      </c>
      <c r="I522" s="2" t="s">
        <v>1230</v>
      </c>
      <c r="J522" s="2" t="s">
        <v>92</v>
      </c>
      <c r="K522" s="2">
        <v>2018</v>
      </c>
      <c r="W522" s="5" t="str" cm="1">
        <f t="array" ref="W522">_xlfn.TEXTJOIN(", ",TRUE, IF(COUNTIF(G522,"*"&amp;Afferenti!$A$1:'Afferenti'!$A$46&amp;"*"), Afferenti!$A$1:'Afferenti'!$A$46, ""))</f>
        <v>GIAMELLO</v>
      </c>
      <c r="X522" s="5" t="str" cm="1">
        <f t="array" ref="X522">_xlfn.TEXTJOIN(", ",TRUE, IF(COUNTIF(A522,"*"&amp;Afferenti!$A$1:'Afferenti'!$A$46&amp;"*"), Afferenti!$E$1:'Afferenti'!$E$46, ""))</f>
        <v>1</v>
      </c>
      <c r="Y522" s="5" t="str" cm="1">
        <f t="array" ref="Y522">_xlfn.TEXTJOIN(", ",TRUE, IF(COUNTIF(A522,"*"&amp;Afferenti!$A$1:'Afferenti'!$A$46&amp;"*"), Afferenti!$F$1:'Afferenti'!$F$46, ""))</f>
        <v>0</v>
      </c>
    </row>
    <row r="523" spans="1:25" x14ac:dyDescent="0.2">
      <c r="A523" s="2" t="s">
        <v>1205</v>
      </c>
      <c r="B523" s="2" t="s">
        <v>1206</v>
      </c>
      <c r="C523" s="2" t="s">
        <v>1207</v>
      </c>
      <c r="E523" s="2" t="s">
        <v>69</v>
      </c>
      <c r="F523" s="2" t="s">
        <v>1208</v>
      </c>
      <c r="G523" s="2" t="s">
        <v>1231</v>
      </c>
      <c r="H523" s="2">
        <v>2</v>
      </c>
      <c r="I523" s="2" t="s">
        <v>1232</v>
      </c>
      <c r="J523" s="2" t="s">
        <v>92</v>
      </c>
      <c r="K523" s="2">
        <v>2018</v>
      </c>
      <c r="W523" s="5" t="str" cm="1">
        <f t="array" ref="W523">_xlfn.TEXTJOIN(", ",TRUE, IF(COUNTIF(G523,"*"&amp;Afferenti!$A$1:'Afferenti'!$A$46&amp;"*"), Afferenti!$A$1:'Afferenti'!$A$46, ""))</f>
        <v>GIAMELLO</v>
      </c>
      <c r="X523" s="5" t="str" cm="1">
        <f t="array" ref="X523">_xlfn.TEXTJOIN(", ",TRUE, IF(COUNTIF(A523,"*"&amp;Afferenti!$A$1:'Afferenti'!$A$46&amp;"*"), Afferenti!$E$1:'Afferenti'!$E$46, ""))</f>
        <v>1</v>
      </c>
      <c r="Y523" s="5" t="str" cm="1">
        <f t="array" ref="Y523">_xlfn.TEXTJOIN(", ",TRUE, IF(COUNTIF(A523,"*"&amp;Afferenti!$A$1:'Afferenti'!$A$46&amp;"*"), Afferenti!$F$1:'Afferenti'!$F$46, ""))</f>
        <v>0</v>
      </c>
    </row>
    <row r="524" spans="1:25" x14ac:dyDescent="0.2">
      <c r="A524" s="2" t="s">
        <v>1205</v>
      </c>
      <c r="B524" s="2" t="s">
        <v>1206</v>
      </c>
      <c r="C524" s="2" t="s">
        <v>1207</v>
      </c>
      <c r="E524" s="2" t="s">
        <v>69</v>
      </c>
      <c r="F524" s="2" t="s">
        <v>1208</v>
      </c>
      <c r="G524" s="2" t="s">
        <v>1233</v>
      </c>
      <c r="H524" s="2">
        <v>2</v>
      </c>
      <c r="I524" s="2" t="s">
        <v>1234</v>
      </c>
      <c r="J524" s="2" t="s">
        <v>43</v>
      </c>
      <c r="K524" s="2">
        <v>2017</v>
      </c>
      <c r="W524" s="5" t="str" cm="1">
        <f t="array" ref="W524">_xlfn.TEXTJOIN(", ",TRUE, IF(COUNTIF(G524,"*"&amp;Afferenti!$A$1:'Afferenti'!$A$46&amp;"*"), Afferenti!$A$1:'Afferenti'!$A$46, ""))</f>
        <v>GIAMELLO</v>
      </c>
      <c r="X524" s="5" t="str" cm="1">
        <f t="array" ref="X524">_xlfn.TEXTJOIN(", ",TRUE, IF(COUNTIF(A524,"*"&amp;Afferenti!$A$1:'Afferenti'!$A$46&amp;"*"), Afferenti!$E$1:'Afferenti'!$E$46, ""))</f>
        <v>1</v>
      </c>
      <c r="Y524" s="5" t="str" cm="1">
        <f t="array" ref="Y524">_xlfn.TEXTJOIN(", ",TRUE, IF(COUNTIF(A524,"*"&amp;Afferenti!$A$1:'Afferenti'!$A$46&amp;"*"), Afferenti!$F$1:'Afferenti'!$F$46, ""))</f>
        <v>0</v>
      </c>
    </row>
    <row r="525" spans="1:25" x14ac:dyDescent="0.2">
      <c r="A525" s="2" t="s">
        <v>1205</v>
      </c>
      <c r="B525" s="2" t="s">
        <v>1206</v>
      </c>
      <c r="C525" s="2" t="s">
        <v>1207</v>
      </c>
      <c r="E525" s="2" t="s">
        <v>69</v>
      </c>
      <c r="F525" s="2" t="s">
        <v>1208</v>
      </c>
      <c r="G525" s="2" t="s">
        <v>1233</v>
      </c>
      <c r="H525" s="2">
        <v>2</v>
      </c>
      <c r="I525" s="2" t="s">
        <v>1235</v>
      </c>
      <c r="J525" s="2" t="s">
        <v>109</v>
      </c>
      <c r="K525" s="2">
        <v>2017</v>
      </c>
      <c r="W525" s="5" t="str" cm="1">
        <f t="array" ref="W525">_xlfn.TEXTJOIN(", ",TRUE, IF(COUNTIF(G525,"*"&amp;Afferenti!$A$1:'Afferenti'!$A$46&amp;"*"), Afferenti!$A$1:'Afferenti'!$A$46, ""))</f>
        <v>GIAMELLO</v>
      </c>
      <c r="X525" s="5" t="str" cm="1">
        <f t="array" ref="X525">_xlfn.TEXTJOIN(", ",TRUE, IF(COUNTIF(A525,"*"&amp;Afferenti!$A$1:'Afferenti'!$A$46&amp;"*"), Afferenti!$E$1:'Afferenti'!$E$46, ""))</f>
        <v>1</v>
      </c>
      <c r="Y525" s="5" t="str" cm="1">
        <f t="array" ref="Y525">_xlfn.TEXTJOIN(", ",TRUE, IF(COUNTIF(A525,"*"&amp;Afferenti!$A$1:'Afferenti'!$A$46&amp;"*"), Afferenti!$F$1:'Afferenti'!$F$46, ""))</f>
        <v>0</v>
      </c>
    </row>
    <row r="526" spans="1:25" x14ac:dyDescent="0.2">
      <c r="A526" s="2" t="s">
        <v>1205</v>
      </c>
      <c r="B526" s="2" t="s">
        <v>1206</v>
      </c>
      <c r="C526" s="2" t="s">
        <v>1207</v>
      </c>
      <c r="E526" s="2" t="s">
        <v>69</v>
      </c>
      <c r="F526" s="2" t="s">
        <v>1208</v>
      </c>
      <c r="G526" s="2" t="s">
        <v>1236</v>
      </c>
      <c r="H526" s="2">
        <v>3</v>
      </c>
      <c r="I526" s="2" t="s">
        <v>1237</v>
      </c>
      <c r="J526" s="2" t="s">
        <v>92</v>
      </c>
      <c r="K526" s="2">
        <v>2017</v>
      </c>
      <c r="W526" s="5" t="str" cm="1">
        <f t="array" ref="W526">_xlfn.TEXTJOIN(", ",TRUE, IF(COUNTIF(G526,"*"&amp;Afferenti!$A$1:'Afferenti'!$A$46&amp;"*"), Afferenti!$A$1:'Afferenti'!$A$46, ""))</f>
        <v>GIAMELLO</v>
      </c>
      <c r="X526" s="5" t="str" cm="1">
        <f t="array" ref="X526">_xlfn.TEXTJOIN(", ",TRUE, IF(COUNTIF(A526,"*"&amp;Afferenti!$A$1:'Afferenti'!$A$46&amp;"*"), Afferenti!$E$1:'Afferenti'!$E$46, ""))</f>
        <v>1</v>
      </c>
      <c r="Y526" s="5" t="str" cm="1">
        <f t="array" ref="Y526">_xlfn.TEXTJOIN(", ",TRUE, IF(COUNTIF(A526,"*"&amp;Afferenti!$A$1:'Afferenti'!$A$46&amp;"*"), Afferenti!$F$1:'Afferenti'!$F$46, ""))</f>
        <v>0</v>
      </c>
    </row>
    <row r="527" spans="1:25" x14ac:dyDescent="0.2">
      <c r="A527" s="2" t="s">
        <v>1205</v>
      </c>
      <c r="B527" s="2" t="s">
        <v>1206</v>
      </c>
      <c r="C527" s="2" t="s">
        <v>1207</v>
      </c>
      <c r="E527" s="2" t="s">
        <v>69</v>
      </c>
      <c r="F527" s="2" t="s">
        <v>1208</v>
      </c>
      <c r="G527" s="2" t="s">
        <v>1238</v>
      </c>
      <c r="H527" s="2">
        <v>3</v>
      </c>
      <c r="I527" s="2" t="s">
        <v>1239</v>
      </c>
      <c r="J527" s="2" t="s">
        <v>92</v>
      </c>
      <c r="K527" s="2">
        <v>2015</v>
      </c>
      <c r="M527" s="2">
        <v>2</v>
      </c>
      <c r="N527" s="2">
        <v>27.306000000000001</v>
      </c>
      <c r="O527" s="2" t="s">
        <v>14</v>
      </c>
      <c r="W527" s="5" t="str" cm="1">
        <f t="array" ref="W527">_xlfn.TEXTJOIN(", ",TRUE, IF(COUNTIF(G527,"*"&amp;Afferenti!$A$1:'Afferenti'!$A$46&amp;"*"), Afferenti!$A$1:'Afferenti'!$A$46, ""))</f>
        <v>GIAMELLO</v>
      </c>
      <c r="X527" s="5" t="str" cm="1">
        <f t="array" ref="X527">_xlfn.TEXTJOIN(", ",TRUE, IF(COUNTIF(A527,"*"&amp;Afferenti!$A$1:'Afferenti'!$A$46&amp;"*"), Afferenti!$E$1:'Afferenti'!$E$46, ""))</f>
        <v>1</v>
      </c>
      <c r="Y527" s="5" t="str" cm="1">
        <f t="array" ref="Y527">_xlfn.TEXTJOIN(", ",TRUE, IF(COUNTIF(A527,"*"&amp;Afferenti!$A$1:'Afferenti'!$A$46&amp;"*"), Afferenti!$F$1:'Afferenti'!$F$46, ""))</f>
        <v>0</v>
      </c>
    </row>
    <row r="528" spans="1:25" x14ac:dyDescent="0.2">
      <c r="A528" s="2" t="s">
        <v>1205</v>
      </c>
      <c r="B528" s="2" t="s">
        <v>1206</v>
      </c>
      <c r="C528" s="2" t="s">
        <v>1207</v>
      </c>
      <c r="E528" s="2" t="s">
        <v>69</v>
      </c>
      <c r="F528" s="2" t="s">
        <v>1208</v>
      </c>
      <c r="G528" s="2" t="s">
        <v>1240</v>
      </c>
      <c r="H528" s="2">
        <v>3</v>
      </c>
      <c r="I528" s="2" t="s">
        <v>1241</v>
      </c>
      <c r="J528" s="2" t="s">
        <v>109</v>
      </c>
      <c r="K528" s="2">
        <v>2019</v>
      </c>
      <c r="M528" s="2">
        <v>3</v>
      </c>
      <c r="N528" s="2">
        <v>16.774999999999999</v>
      </c>
      <c r="O528" s="2" t="s">
        <v>13</v>
      </c>
      <c r="P528" s="2">
        <v>69.959999999999994</v>
      </c>
      <c r="Q528" s="2" t="s">
        <v>26</v>
      </c>
      <c r="W528" s="5" t="str" cm="1">
        <f t="array" ref="W528">_xlfn.TEXTJOIN(", ",TRUE, IF(COUNTIF(G528,"*"&amp;Afferenti!$A$1:'Afferenti'!$A$46&amp;"*"), Afferenti!$A$1:'Afferenti'!$A$46, ""))</f>
        <v>GIAMELLO</v>
      </c>
      <c r="X528" s="5" t="str" cm="1">
        <f t="array" ref="X528">_xlfn.TEXTJOIN(", ",TRUE, IF(COUNTIF(A528,"*"&amp;Afferenti!$A$1:'Afferenti'!$A$46&amp;"*"), Afferenti!$E$1:'Afferenti'!$E$46, ""))</f>
        <v>1</v>
      </c>
      <c r="Y528" s="5" t="str" cm="1">
        <f t="array" ref="Y528">_xlfn.TEXTJOIN(", ",TRUE, IF(COUNTIF(A528,"*"&amp;Afferenti!$A$1:'Afferenti'!$A$46&amp;"*"), Afferenti!$F$1:'Afferenti'!$F$46, ""))</f>
        <v>0</v>
      </c>
    </row>
    <row r="529" spans="1:25" x14ac:dyDescent="0.2">
      <c r="A529" s="2" t="s">
        <v>1205</v>
      </c>
      <c r="B529" s="2" t="s">
        <v>1206</v>
      </c>
      <c r="C529" s="2" t="s">
        <v>1207</v>
      </c>
      <c r="E529" s="2" t="s">
        <v>69</v>
      </c>
      <c r="F529" s="2" t="s">
        <v>1208</v>
      </c>
      <c r="G529" s="2" t="s">
        <v>1242</v>
      </c>
      <c r="H529" s="2">
        <v>4</v>
      </c>
      <c r="I529" s="2" t="s">
        <v>1243</v>
      </c>
      <c r="J529" s="2" t="s">
        <v>109</v>
      </c>
      <c r="K529" s="2">
        <v>2017</v>
      </c>
      <c r="W529" s="5" t="str" cm="1">
        <f t="array" ref="W529">_xlfn.TEXTJOIN(", ",TRUE, IF(COUNTIF(G529,"*"&amp;Afferenti!$A$1:'Afferenti'!$A$46&amp;"*"), Afferenti!$A$1:'Afferenti'!$A$46, ""))</f>
        <v>GIAMELLO</v>
      </c>
      <c r="X529" s="5" t="str" cm="1">
        <f t="array" ref="X529">_xlfn.TEXTJOIN(", ",TRUE, IF(COUNTIF(A529,"*"&amp;Afferenti!$A$1:'Afferenti'!$A$46&amp;"*"), Afferenti!$E$1:'Afferenti'!$E$46, ""))</f>
        <v>1</v>
      </c>
      <c r="Y529" s="5" t="str" cm="1">
        <f t="array" ref="Y529">_xlfn.TEXTJOIN(", ",TRUE, IF(COUNTIF(A529,"*"&amp;Afferenti!$A$1:'Afferenti'!$A$46&amp;"*"), Afferenti!$F$1:'Afferenti'!$F$46, ""))</f>
        <v>0</v>
      </c>
    </row>
    <row r="530" spans="1:25" x14ac:dyDescent="0.2">
      <c r="A530" s="2" t="s">
        <v>1205</v>
      </c>
      <c r="B530" s="2" t="s">
        <v>1206</v>
      </c>
      <c r="C530" s="2" t="s">
        <v>1207</v>
      </c>
      <c r="E530" s="2" t="s">
        <v>69</v>
      </c>
      <c r="F530" s="2" t="s">
        <v>1208</v>
      </c>
      <c r="G530" s="2" t="s">
        <v>1244</v>
      </c>
      <c r="H530" s="2">
        <v>4</v>
      </c>
      <c r="I530" s="2" t="s">
        <v>1245</v>
      </c>
      <c r="J530" s="2" t="s">
        <v>92</v>
      </c>
      <c r="K530" s="2">
        <v>2018</v>
      </c>
      <c r="W530" s="5" t="str" cm="1">
        <f t="array" ref="W530">_xlfn.TEXTJOIN(", ",TRUE, IF(COUNTIF(G530,"*"&amp;Afferenti!$A$1:'Afferenti'!$A$46&amp;"*"), Afferenti!$A$1:'Afferenti'!$A$46, ""))</f>
        <v>GIAMELLO</v>
      </c>
      <c r="X530" s="5" t="str" cm="1">
        <f t="array" ref="X530">_xlfn.TEXTJOIN(", ",TRUE, IF(COUNTIF(A530,"*"&amp;Afferenti!$A$1:'Afferenti'!$A$46&amp;"*"), Afferenti!$E$1:'Afferenti'!$E$46, ""))</f>
        <v>1</v>
      </c>
      <c r="Y530" s="5" t="str" cm="1">
        <f t="array" ref="Y530">_xlfn.TEXTJOIN(", ",TRUE, IF(COUNTIF(A530,"*"&amp;Afferenti!$A$1:'Afferenti'!$A$46&amp;"*"), Afferenti!$F$1:'Afferenti'!$F$46, ""))</f>
        <v>0</v>
      </c>
    </row>
    <row r="531" spans="1:25" x14ac:dyDescent="0.2">
      <c r="A531" s="2" t="s">
        <v>1205</v>
      </c>
      <c r="B531" s="2" t="s">
        <v>1206</v>
      </c>
      <c r="C531" s="2" t="s">
        <v>1207</v>
      </c>
      <c r="E531" s="2" t="s">
        <v>69</v>
      </c>
      <c r="F531" s="2" t="s">
        <v>1208</v>
      </c>
      <c r="G531" s="2" t="s">
        <v>1244</v>
      </c>
      <c r="H531" s="2">
        <v>4</v>
      </c>
      <c r="I531" s="2" t="s">
        <v>1246</v>
      </c>
      <c r="J531" s="2" t="s">
        <v>92</v>
      </c>
      <c r="K531" s="2">
        <v>2018</v>
      </c>
      <c r="W531" s="5" t="str" cm="1">
        <f t="array" ref="W531">_xlfn.TEXTJOIN(", ",TRUE, IF(COUNTIF(G531,"*"&amp;Afferenti!$A$1:'Afferenti'!$A$46&amp;"*"), Afferenti!$A$1:'Afferenti'!$A$46, ""))</f>
        <v>GIAMELLO</v>
      </c>
      <c r="X531" s="5" t="str" cm="1">
        <f t="array" ref="X531">_xlfn.TEXTJOIN(", ",TRUE, IF(COUNTIF(A531,"*"&amp;Afferenti!$A$1:'Afferenti'!$A$46&amp;"*"), Afferenti!$E$1:'Afferenti'!$E$46, ""))</f>
        <v>1</v>
      </c>
      <c r="Y531" s="5" t="str" cm="1">
        <f t="array" ref="Y531">_xlfn.TEXTJOIN(", ",TRUE, IF(COUNTIF(A531,"*"&amp;Afferenti!$A$1:'Afferenti'!$A$46&amp;"*"), Afferenti!$F$1:'Afferenti'!$F$46, ""))</f>
        <v>0</v>
      </c>
    </row>
    <row r="532" spans="1:25" x14ac:dyDescent="0.2">
      <c r="A532" s="2" t="s">
        <v>1205</v>
      </c>
      <c r="B532" s="2" t="s">
        <v>1206</v>
      </c>
      <c r="C532" s="2" t="s">
        <v>1207</v>
      </c>
      <c r="E532" s="2" t="s">
        <v>69</v>
      </c>
      <c r="F532" s="2" t="s">
        <v>1208</v>
      </c>
      <c r="G532" s="2" t="s">
        <v>854</v>
      </c>
      <c r="H532" s="2">
        <v>4</v>
      </c>
      <c r="I532" s="2" t="s">
        <v>855</v>
      </c>
      <c r="J532" s="2" t="s">
        <v>11</v>
      </c>
      <c r="K532" s="2">
        <v>2018</v>
      </c>
      <c r="L532" s="2" t="s">
        <v>856</v>
      </c>
      <c r="M532" s="2">
        <v>1</v>
      </c>
      <c r="N532" s="2">
        <v>44.927999999999997</v>
      </c>
      <c r="O532" s="2" t="s">
        <v>14</v>
      </c>
      <c r="P532" s="2">
        <v>24.614999999999998</v>
      </c>
      <c r="Q532" s="2" t="s">
        <v>13</v>
      </c>
      <c r="R532" s="2">
        <v>1</v>
      </c>
      <c r="S532" s="2">
        <v>33.08</v>
      </c>
      <c r="T532" s="2" t="s">
        <v>14</v>
      </c>
      <c r="U532" s="2">
        <v>86.62</v>
      </c>
      <c r="V532" s="2" t="s">
        <v>33</v>
      </c>
      <c r="W532" s="5" t="str" cm="1">
        <f t="array" ref="W532">_xlfn.TEXTJOIN(", ",TRUE, IF(COUNTIF(G532,"*"&amp;Afferenti!$A$1:'Afferenti'!$A$46&amp;"*"), Afferenti!$A$1:'Afferenti'!$A$46, ""))</f>
        <v>GIAMELLO</v>
      </c>
      <c r="X532" s="5" t="str" cm="1">
        <f t="array" ref="X532">_xlfn.TEXTJOIN(", ",TRUE, IF(COUNTIF(A532,"*"&amp;Afferenti!$A$1:'Afferenti'!$A$46&amp;"*"), Afferenti!$E$1:'Afferenti'!$E$46, ""))</f>
        <v>1</v>
      </c>
      <c r="Y532" s="5" t="str" cm="1">
        <f t="array" ref="Y532">_xlfn.TEXTJOIN(", ",TRUE, IF(COUNTIF(A532,"*"&amp;Afferenti!$A$1:'Afferenti'!$A$46&amp;"*"), Afferenti!$F$1:'Afferenti'!$F$46, ""))</f>
        <v>0</v>
      </c>
    </row>
    <row r="533" spans="1:25" x14ac:dyDescent="0.2">
      <c r="A533" s="2" t="s">
        <v>1205</v>
      </c>
      <c r="B533" s="2" t="s">
        <v>1206</v>
      </c>
      <c r="C533" s="2" t="s">
        <v>1207</v>
      </c>
      <c r="E533" s="2" t="s">
        <v>69</v>
      </c>
      <c r="F533" s="2" t="s">
        <v>1208</v>
      </c>
      <c r="G533" s="2" t="s">
        <v>1247</v>
      </c>
      <c r="H533" s="2">
        <v>4</v>
      </c>
      <c r="I533" s="2" t="s">
        <v>1248</v>
      </c>
      <c r="J533" s="2" t="s">
        <v>109</v>
      </c>
      <c r="K533" s="2">
        <v>2016</v>
      </c>
      <c r="W533" s="5" t="str" cm="1">
        <f t="array" ref="W533">_xlfn.TEXTJOIN(", ",TRUE, IF(COUNTIF(G533,"*"&amp;Afferenti!$A$1:'Afferenti'!$A$46&amp;"*"), Afferenti!$A$1:'Afferenti'!$A$46, ""))</f>
        <v>GIAMELLO</v>
      </c>
      <c r="X533" s="5" t="str" cm="1">
        <f t="array" ref="X533">_xlfn.TEXTJOIN(", ",TRUE, IF(COUNTIF(A533,"*"&amp;Afferenti!$A$1:'Afferenti'!$A$46&amp;"*"), Afferenti!$E$1:'Afferenti'!$E$46, ""))</f>
        <v>1</v>
      </c>
      <c r="Y533" s="5" t="str" cm="1">
        <f t="array" ref="Y533">_xlfn.TEXTJOIN(", ",TRUE, IF(COUNTIF(A533,"*"&amp;Afferenti!$A$1:'Afferenti'!$A$46&amp;"*"), Afferenti!$F$1:'Afferenti'!$F$46, ""))</f>
        <v>0</v>
      </c>
    </row>
    <row r="534" spans="1:25" x14ac:dyDescent="0.2">
      <c r="A534" s="2" t="s">
        <v>1205</v>
      </c>
      <c r="B534" s="2" t="s">
        <v>1206</v>
      </c>
      <c r="C534" s="2" t="s">
        <v>1207</v>
      </c>
      <c r="E534" s="2" t="s">
        <v>69</v>
      </c>
      <c r="F534" s="2" t="s">
        <v>1208</v>
      </c>
      <c r="G534" s="2" t="s">
        <v>1249</v>
      </c>
      <c r="H534" s="2">
        <v>4</v>
      </c>
      <c r="I534" s="2" t="s">
        <v>1250</v>
      </c>
      <c r="J534" s="2" t="s">
        <v>11</v>
      </c>
      <c r="K534" s="2">
        <v>2015</v>
      </c>
      <c r="L534" s="2" t="s">
        <v>1251</v>
      </c>
      <c r="M534" s="2">
        <v>16</v>
      </c>
      <c r="N534" s="2">
        <v>43.701999999999998</v>
      </c>
      <c r="O534" s="2" t="s">
        <v>14</v>
      </c>
      <c r="P534" s="2">
        <v>20.373000000000001</v>
      </c>
      <c r="Q534" s="2" t="s">
        <v>13</v>
      </c>
      <c r="R534" s="2">
        <v>16</v>
      </c>
      <c r="S534" s="2">
        <v>45.11</v>
      </c>
      <c r="T534" s="2" t="s">
        <v>14</v>
      </c>
      <c r="U534" s="2">
        <v>11.507999999999999</v>
      </c>
      <c r="V534" s="2" t="s">
        <v>13</v>
      </c>
      <c r="W534" s="5" t="str" cm="1">
        <f t="array" ref="W534">_xlfn.TEXTJOIN(", ",TRUE, IF(COUNTIF(G534,"*"&amp;Afferenti!$A$1:'Afferenti'!$A$46&amp;"*"), Afferenti!$A$1:'Afferenti'!$A$46, ""))</f>
        <v>GIAMELLO</v>
      </c>
      <c r="X534" s="5" t="str" cm="1">
        <f t="array" ref="X534">_xlfn.TEXTJOIN(", ",TRUE, IF(COUNTIF(A534,"*"&amp;Afferenti!$A$1:'Afferenti'!$A$46&amp;"*"), Afferenti!$E$1:'Afferenti'!$E$46, ""))</f>
        <v>1</v>
      </c>
      <c r="Y534" s="5" t="str" cm="1">
        <f t="array" ref="Y534">_xlfn.TEXTJOIN(", ",TRUE, IF(COUNTIF(A534,"*"&amp;Afferenti!$A$1:'Afferenti'!$A$46&amp;"*"), Afferenti!$F$1:'Afferenti'!$F$46, ""))</f>
        <v>0</v>
      </c>
    </row>
    <row r="535" spans="1:25" x14ac:dyDescent="0.2">
      <c r="A535" s="2" t="s">
        <v>1205</v>
      </c>
      <c r="B535" s="2" t="s">
        <v>1206</v>
      </c>
      <c r="C535" s="2" t="s">
        <v>1207</v>
      </c>
      <c r="E535" s="2" t="s">
        <v>69</v>
      </c>
      <c r="F535" s="2" t="s">
        <v>1208</v>
      </c>
      <c r="G535" s="2" t="s">
        <v>1252</v>
      </c>
      <c r="H535" s="2">
        <v>5</v>
      </c>
      <c r="I535" s="2" t="s">
        <v>1253</v>
      </c>
      <c r="J535" s="2" t="s">
        <v>43</v>
      </c>
      <c r="K535" s="2">
        <v>2017</v>
      </c>
      <c r="W535" s="5" t="str" cm="1">
        <f t="array" ref="W535">_xlfn.TEXTJOIN(", ",TRUE, IF(COUNTIF(G535,"*"&amp;Afferenti!$A$1:'Afferenti'!$A$46&amp;"*"), Afferenti!$A$1:'Afferenti'!$A$46, ""))</f>
        <v>GIAMELLO</v>
      </c>
      <c r="X535" s="5" t="str" cm="1">
        <f t="array" ref="X535">_xlfn.TEXTJOIN(", ",TRUE, IF(COUNTIF(A535,"*"&amp;Afferenti!$A$1:'Afferenti'!$A$46&amp;"*"), Afferenti!$E$1:'Afferenti'!$E$46, ""))</f>
        <v>1</v>
      </c>
      <c r="Y535" s="5" t="str" cm="1">
        <f t="array" ref="Y535">_xlfn.TEXTJOIN(", ",TRUE, IF(COUNTIF(A535,"*"&amp;Afferenti!$A$1:'Afferenti'!$A$46&amp;"*"), Afferenti!$F$1:'Afferenti'!$F$46, ""))</f>
        <v>0</v>
      </c>
    </row>
    <row r="536" spans="1:25" x14ac:dyDescent="0.2">
      <c r="A536" s="2" t="s">
        <v>1205</v>
      </c>
      <c r="B536" s="2" t="s">
        <v>1206</v>
      </c>
      <c r="C536" s="2" t="s">
        <v>1207</v>
      </c>
      <c r="E536" s="2" t="s">
        <v>69</v>
      </c>
      <c r="F536" s="2" t="s">
        <v>1208</v>
      </c>
      <c r="G536" s="2" t="s">
        <v>1254</v>
      </c>
      <c r="H536" s="2">
        <v>5</v>
      </c>
      <c r="I536" s="2" t="s">
        <v>1255</v>
      </c>
      <c r="J536" s="2" t="s">
        <v>109</v>
      </c>
      <c r="K536" s="2">
        <v>2015</v>
      </c>
      <c r="W536" s="5" t="str" cm="1">
        <f t="array" ref="W536">_xlfn.TEXTJOIN(", ",TRUE, IF(COUNTIF(G536,"*"&amp;Afferenti!$A$1:'Afferenti'!$A$46&amp;"*"), Afferenti!$A$1:'Afferenti'!$A$46, ""))</f>
        <v>GIAMELLO</v>
      </c>
      <c r="X536" s="5" t="str" cm="1">
        <f t="array" ref="X536">_xlfn.TEXTJOIN(", ",TRUE, IF(COUNTIF(A536,"*"&amp;Afferenti!$A$1:'Afferenti'!$A$46&amp;"*"), Afferenti!$E$1:'Afferenti'!$E$46, ""))</f>
        <v>1</v>
      </c>
      <c r="Y536" s="5" t="str" cm="1">
        <f t="array" ref="Y536">_xlfn.TEXTJOIN(", ",TRUE, IF(COUNTIF(A536,"*"&amp;Afferenti!$A$1:'Afferenti'!$A$46&amp;"*"), Afferenti!$F$1:'Afferenti'!$F$46, ""))</f>
        <v>0</v>
      </c>
    </row>
    <row r="537" spans="1:25" x14ac:dyDescent="0.2">
      <c r="A537" s="2" t="s">
        <v>1205</v>
      </c>
      <c r="B537" s="2" t="s">
        <v>1206</v>
      </c>
      <c r="C537" s="2" t="s">
        <v>1207</v>
      </c>
      <c r="E537" s="2" t="s">
        <v>69</v>
      </c>
      <c r="F537" s="2" t="s">
        <v>1208</v>
      </c>
      <c r="G537" s="2" t="s">
        <v>1256</v>
      </c>
      <c r="H537" s="2">
        <v>5</v>
      </c>
      <c r="I537" s="2" t="s">
        <v>1257</v>
      </c>
      <c r="J537" s="2" t="s">
        <v>11</v>
      </c>
      <c r="K537" s="2">
        <v>2016</v>
      </c>
      <c r="L537" s="2" t="s">
        <v>1258</v>
      </c>
      <c r="M537" s="2">
        <v>3</v>
      </c>
      <c r="N537" s="2">
        <v>77.245999999999995</v>
      </c>
      <c r="O537" s="2" t="s">
        <v>33</v>
      </c>
      <c r="P537" s="2">
        <v>76.831000000000003</v>
      </c>
      <c r="Q537" s="2" t="s">
        <v>33</v>
      </c>
      <c r="W537" s="5" t="str" cm="1">
        <f t="array" ref="W537">_xlfn.TEXTJOIN(", ",TRUE, IF(COUNTIF(G537,"*"&amp;Afferenti!$A$1:'Afferenti'!$A$46&amp;"*"), Afferenti!$A$1:'Afferenti'!$A$46, ""))</f>
        <v>GIAMELLO</v>
      </c>
      <c r="X537" s="5" t="str" cm="1">
        <f t="array" ref="X537">_xlfn.TEXTJOIN(", ",TRUE, IF(COUNTIF(A537,"*"&amp;Afferenti!$A$1:'Afferenti'!$A$46&amp;"*"), Afferenti!$E$1:'Afferenti'!$E$46, ""))</f>
        <v>1</v>
      </c>
      <c r="Y537" s="5" t="str" cm="1">
        <f t="array" ref="Y537">_xlfn.TEXTJOIN(", ",TRUE, IF(COUNTIF(A537,"*"&amp;Afferenti!$A$1:'Afferenti'!$A$46&amp;"*"), Afferenti!$F$1:'Afferenti'!$F$46, ""))</f>
        <v>0</v>
      </c>
    </row>
    <row r="538" spans="1:25" x14ac:dyDescent="0.2">
      <c r="A538" s="2" t="s">
        <v>1205</v>
      </c>
      <c r="B538" s="2" t="s">
        <v>1206</v>
      </c>
      <c r="C538" s="2" t="s">
        <v>1207</v>
      </c>
      <c r="E538" s="2" t="s">
        <v>69</v>
      </c>
      <c r="F538" s="2" t="s">
        <v>1208</v>
      </c>
      <c r="G538" s="2" t="s">
        <v>741</v>
      </c>
      <c r="H538" s="2">
        <v>6</v>
      </c>
      <c r="I538" s="2" t="s">
        <v>742</v>
      </c>
      <c r="J538" s="2" t="s">
        <v>11</v>
      </c>
      <c r="K538" s="2">
        <v>2016</v>
      </c>
      <c r="L538" s="2" t="s">
        <v>743</v>
      </c>
      <c r="R538" s="2">
        <v>1</v>
      </c>
      <c r="S538" s="2">
        <v>78.47</v>
      </c>
      <c r="T538" s="2" t="s">
        <v>33</v>
      </c>
      <c r="W538" s="5" t="str" cm="1">
        <f t="array" ref="W538">_xlfn.TEXTJOIN(", ",TRUE, IF(COUNTIF(G538,"*"&amp;Afferenti!$A$1:'Afferenti'!$A$46&amp;"*"), Afferenti!$A$1:'Afferenti'!$A$46, ""))</f>
        <v>GIAMELLO, MORONI</v>
      </c>
      <c r="X538" s="5" t="str" cm="1">
        <f t="array" ref="X538">_xlfn.TEXTJOIN(", ",TRUE, IF(COUNTIF(A538,"*"&amp;Afferenti!$A$1:'Afferenti'!$A$46&amp;"*"), Afferenti!$E$1:'Afferenti'!$E$46, ""))</f>
        <v>1</v>
      </c>
      <c r="Y538" s="5" t="str" cm="1">
        <f t="array" ref="Y538">_xlfn.TEXTJOIN(", ",TRUE, IF(COUNTIF(A538,"*"&amp;Afferenti!$A$1:'Afferenti'!$A$46&amp;"*"), Afferenti!$F$1:'Afferenti'!$F$46, ""))</f>
        <v>0</v>
      </c>
    </row>
    <row r="539" spans="1:25" x14ac:dyDescent="0.2">
      <c r="A539" s="2" t="s">
        <v>1205</v>
      </c>
      <c r="B539" s="2" t="s">
        <v>1206</v>
      </c>
      <c r="C539" s="2" t="s">
        <v>1207</v>
      </c>
      <c r="E539" s="2" t="s">
        <v>69</v>
      </c>
      <c r="F539" s="2" t="s">
        <v>1208</v>
      </c>
      <c r="G539" s="2" t="s">
        <v>1259</v>
      </c>
      <c r="H539" s="2">
        <v>6</v>
      </c>
      <c r="I539" s="2" t="s">
        <v>1260</v>
      </c>
      <c r="J539" s="2" t="s">
        <v>11</v>
      </c>
      <c r="K539" s="2">
        <v>2019</v>
      </c>
      <c r="L539" s="2" t="s">
        <v>1156</v>
      </c>
      <c r="M539" s="2">
        <v>6</v>
      </c>
      <c r="N539" s="2">
        <v>37.298999999999999</v>
      </c>
      <c r="O539" s="2" t="s">
        <v>14</v>
      </c>
      <c r="P539" s="2">
        <v>36.929000000000002</v>
      </c>
      <c r="Q539" s="2" t="s">
        <v>14</v>
      </c>
      <c r="R539" s="2">
        <v>6</v>
      </c>
      <c r="S539" s="2">
        <v>47</v>
      </c>
      <c r="T539" s="2" t="s">
        <v>14</v>
      </c>
      <c r="U539" s="2">
        <v>34.615000000000002</v>
      </c>
      <c r="V539" s="2" t="s">
        <v>14</v>
      </c>
      <c r="W539" s="5" t="str" cm="1">
        <f t="array" ref="W539">_xlfn.TEXTJOIN(", ",TRUE, IF(COUNTIF(G539,"*"&amp;Afferenti!$A$1:'Afferenti'!$A$46&amp;"*"), Afferenti!$A$1:'Afferenti'!$A$46, ""))</f>
        <v>GIAMELLO, MARCHETTINI, PULSELLI</v>
      </c>
      <c r="X539" s="5" t="str" cm="1">
        <f t="array" ref="X539">_xlfn.TEXTJOIN(", ",TRUE, IF(COUNTIF(A539,"*"&amp;Afferenti!$A$1:'Afferenti'!$A$46&amp;"*"), Afferenti!$E$1:'Afferenti'!$E$46, ""))</f>
        <v>1</v>
      </c>
      <c r="Y539" s="5" t="str" cm="1">
        <f t="array" ref="Y539">_xlfn.TEXTJOIN(", ",TRUE, IF(COUNTIF(A539,"*"&amp;Afferenti!$A$1:'Afferenti'!$A$46&amp;"*"), Afferenti!$F$1:'Afferenti'!$F$46, ""))</f>
        <v>0</v>
      </c>
    </row>
    <row r="540" spans="1:25" x14ac:dyDescent="0.2">
      <c r="A540" s="2" t="s">
        <v>1205</v>
      </c>
      <c r="B540" s="2" t="s">
        <v>1206</v>
      </c>
      <c r="C540" s="2" t="s">
        <v>1207</v>
      </c>
      <c r="E540" s="2" t="s">
        <v>69</v>
      </c>
      <c r="F540" s="2" t="s">
        <v>1208</v>
      </c>
      <c r="G540" s="2" t="s">
        <v>857</v>
      </c>
      <c r="H540" s="2">
        <v>7</v>
      </c>
      <c r="I540" s="2" t="s">
        <v>858</v>
      </c>
      <c r="J540" s="2" t="s">
        <v>92</v>
      </c>
      <c r="K540" s="2">
        <v>2018</v>
      </c>
      <c r="W540" s="5" t="str" cm="1">
        <f t="array" ref="W540">_xlfn.TEXTJOIN(", ",TRUE, IF(COUNTIF(G540,"*"&amp;Afferenti!$A$1:'Afferenti'!$A$46&amp;"*"), Afferenti!$A$1:'Afferenti'!$A$46, ""))</f>
        <v>GIAMELLO</v>
      </c>
      <c r="X540" s="5" t="str" cm="1">
        <f t="array" ref="X540">_xlfn.TEXTJOIN(", ",TRUE, IF(COUNTIF(A540,"*"&amp;Afferenti!$A$1:'Afferenti'!$A$46&amp;"*"), Afferenti!$E$1:'Afferenti'!$E$46, ""))</f>
        <v>1</v>
      </c>
      <c r="Y540" s="5" t="str" cm="1">
        <f t="array" ref="Y540">_xlfn.TEXTJOIN(", ",TRUE, IF(COUNTIF(A540,"*"&amp;Afferenti!$A$1:'Afferenti'!$A$46&amp;"*"), Afferenti!$F$1:'Afferenti'!$F$46, ""))</f>
        <v>0</v>
      </c>
    </row>
    <row r="541" spans="1:25" x14ac:dyDescent="0.2">
      <c r="A541" s="2" t="s">
        <v>1205</v>
      </c>
      <c r="B541" s="2" t="s">
        <v>1206</v>
      </c>
      <c r="C541" s="2" t="s">
        <v>1207</v>
      </c>
      <c r="E541" s="2" t="s">
        <v>69</v>
      </c>
      <c r="F541" s="2" t="s">
        <v>1208</v>
      </c>
      <c r="G541" s="2" t="s">
        <v>1261</v>
      </c>
      <c r="H541" s="2">
        <v>6</v>
      </c>
      <c r="I541" s="2" t="s">
        <v>1262</v>
      </c>
      <c r="J541" s="2" t="s">
        <v>43</v>
      </c>
      <c r="K541" s="2">
        <v>2016</v>
      </c>
      <c r="W541" s="5" t="str" cm="1">
        <f t="array" ref="W541">_xlfn.TEXTJOIN(", ",TRUE, IF(COUNTIF(G541,"*"&amp;Afferenti!$A$1:'Afferenti'!$A$46&amp;"*"), Afferenti!$A$1:'Afferenti'!$A$46, ""))</f>
        <v>GIAMELLO, MARIOTTI</v>
      </c>
      <c r="X541" s="5" t="str" cm="1">
        <f t="array" ref="X541">_xlfn.TEXTJOIN(", ",TRUE, IF(COUNTIF(A541,"*"&amp;Afferenti!$A$1:'Afferenti'!$A$46&amp;"*"), Afferenti!$E$1:'Afferenti'!$E$46, ""))</f>
        <v>1</v>
      </c>
      <c r="Y541" s="5" t="str" cm="1">
        <f t="array" ref="Y541">_xlfn.TEXTJOIN(", ",TRUE, IF(COUNTIF(A541,"*"&amp;Afferenti!$A$1:'Afferenti'!$A$46&amp;"*"), Afferenti!$F$1:'Afferenti'!$F$46, ""))</f>
        <v>0</v>
      </c>
    </row>
    <row r="542" spans="1:25" x14ac:dyDescent="0.2">
      <c r="A542" s="2" t="s">
        <v>1205</v>
      </c>
      <c r="B542" s="2" t="s">
        <v>1206</v>
      </c>
      <c r="C542" s="2" t="s">
        <v>1207</v>
      </c>
      <c r="E542" s="2" t="s">
        <v>69</v>
      </c>
      <c r="F542" s="2" t="s">
        <v>1208</v>
      </c>
      <c r="G542" s="2" t="s">
        <v>1263</v>
      </c>
      <c r="H542" s="2">
        <v>7</v>
      </c>
      <c r="I542" s="2" t="s">
        <v>1264</v>
      </c>
      <c r="J542" s="2" t="s">
        <v>92</v>
      </c>
      <c r="K542" s="2">
        <v>2018</v>
      </c>
      <c r="W542" s="5" t="str" cm="1">
        <f t="array" ref="W542">_xlfn.TEXTJOIN(", ",TRUE, IF(COUNTIF(G542,"*"&amp;Afferenti!$A$1:'Afferenti'!$A$46&amp;"*"), Afferenti!$A$1:'Afferenti'!$A$46, ""))</f>
        <v>GIAMELLO, MARCHETTINI</v>
      </c>
      <c r="X542" s="5" t="str" cm="1">
        <f t="array" ref="X542">_xlfn.TEXTJOIN(", ",TRUE, IF(COUNTIF(A542,"*"&amp;Afferenti!$A$1:'Afferenti'!$A$46&amp;"*"), Afferenti!$E$1:'Afferenti'!$E$46, ""))</f>
        <v>1</v>
      </c>
      <c r="Y542" s="5" t="str" cm="1">
        <f t="array" ref="Y542">_xlfn.TEXTJOIN(", ",TRUE, IF(COUNTIF(A542,"*"&amp;Afferenti!$A$1:'Afferenti'!$A$46&amp;"*"), Afferenti!$F$1:'Afferenti'!$F$46, ""))</f>
        <v>0</v>
      </c>
    </row>
    <row r="543" spans="1:25" x14ac:dyDescent="0.2">
      <c r="A543" s="2" t="s">
        <v>1205</v>
      </c>
      <c r="B543" s="2" t="s">
        <v>1206</v>
      </c>
      <c r="C543" s="2" t="s">
        <v>1207</v>
      </c>
      <c r="E543" s="2" t="s">
        <v>69</v>
      </c>
      <c r="F543" s="2" t="s">
        <v>1208</v>
      </c>
      <c r="G543" s="2" t="s">
        <v>1979</v>
      </c>
      <c r="H543" s="2">
        <v>9</v>
      </c>
      <c r="I543" s="2" t="s">
        <v>59</v>
      </c>
      <c r="J543" s="2" t="s">
        <v>11</v>
      </c>
      <c r="K543" s="2">
        <v>2015</v>
      </c>
      <c r="L543" s="2" t="s">
        <v>60</v>
      </c>
      <c r="M543" s="2">
        <v>22</v>
      </c>
      <c r="N543" s="2">
        <v>36.290999999999997</v>
      </c>
      <c r="O543" s="2" t="s">
        <v>14</v>
      </c>
      <c r="P543" s="2">
        <v>35.668999999999997</v>
      </c>
      <c r="Q543" s="2" t="s">
        <v>14</v>
      </c>
      <c r="R543" s="2">
        <v>19</v>
      </c>
      <c r="S543" s="2">
        <v>46.25</v>
      </c>
      <c r="T543" s="2" t="s">
        <v>14</v>
      </c>
      <c r="U543" s="2">
        <v>36.140999999999998</v>
      </c>
      <c r="V543" s="2" t="s">
        <v>14</v>
      </c>
      <c r="W543" s="5" t="str" cm="1">
        <f t="array" ref="W543">_xlfn.TEXTJOIN(", ",TRUE, IF(COUNTIF(G543,"*"&amp;Afferenti!$A$1:'Afferenti'!$A$46&amp;"*"), Afferenti!$A$1:'Afferenti'!$A$46, ""))</f>
        <v>GIAMELLO, MARCHETTINI, MORONI, VITI C</v>
      </c>
      <c r="X543" s="5" t="str" cm="1">
        <f t="array" ref="X543">_xlfn.TEXTJOIN(", ",TRUE, IF(COUNTIF(A543,"*"&amp;Afferenti!$A$1:'Afferenti'!$A$46&amp;"*"), Afferenti!$E$1:'Afferenti'!$E$46, ""))</f>
        <v>1</v>
      </c>
      <c r="Y543" s="5" t="str" cm="1">
        <f t="array" ref="Y543">_xlfn.TEXTJOIN(", ",TRUE, IF(COUNTIF(A543,"*"&amp;Afferenti!$A$1:'Afferenti'!$A$46&amp;"*"), Afferenti!$F$1:'Afferenti'!$F$46, ""))</f>
        <v>0</v>
      </c>
    </row>
    <row r="544" spans="1:25" x14ac:dyDescent="0.2">
      <c r="A544" s="2" t="s">
        <v>866</v>
      </c>
      <c r="B544" s="2" t="s">
        <v>194</v>
      </c>
      <c r="C544" s="2" t="s">
        <v>279</v>
      </c>
      <c r="E544" s="2" t="s">
        <v>280</v>
      </c>
      <c r="F544" s="2" t="s">
        <v>590</v>
      </c>
      <c r="G544" s="2" t="s">
        <v>867</v>
      </c>
      <c r="H544" s="2">
        <v>1</v>
      </c>
      <c r="I544" s="2" t="s">
        <v>868</v>
      </c>
      <c r="J544" s="2" t="s">
        <v>109</v>
      </c>
      <c r="K544" s="2">
        <v>2015</v>
      </c>
      <c r="L544" s="2" t="s">
        <v>216</v>
      </c>
      <c r="M544" s="2">
        <v>3</v>
      </c>
      <c r="N544" s="2">
        <v>4.0910000000000002</v>
      </c>
      <c r="O544" s="2" t="s">
        <v>13</v>
      </c>
      <c r="W544" s="5" t="str" cm="1">
        <f t="array" ref="W544">_xlfn.TEXTJOIN(", ",TRUE, IF(COUNTIF(G544,"*"&amp;Afferenti!$A$1:'Afferenti'!$A$46&amp;"*"), Afferenti!$A$1:'Afferenti'!$A$46, ""))</f>
        <v>MAESTRO</v>
      </c>
      <c r="X544" s="5" t="str" cm="1">
        <f t="array" ref="X544">_xlfn.TEXTJOIN(", ",TRUE, IF(COUNTIF(A544,"*"&amp;Afferenti!$A$1:'Afferenti'!$A$46&amp;"*"), Afferenti!$E$1:'Afferenti'!$E$46, ""))</f>
        <v>1</v>
      </c>
      <c r="Y544" s="5" t="str" cm="1">
        <f t="array" ref="Y544">_xlfn.TEXTJOIN(", ",TRUE, IF(COUNTIF(A544,"*"&amp;Afferenti!$A$1:'Afferenti'!$A$46&amp;"*"), Afferenti!$F$1:'Afferenti'!$F$46, ""))</f>
        <v>0</v>
      </c>
    </row>
    <row r="545" spans="1:25" x14ac:dyDescent="0.2">
      <c r="A545" s="2" t="s">
        <v>866</v>
      </c>
      <c r="B545" s="2" t="s">
        <v>194</v>
      </c>
      <c r="C545" s="2" t="s">
        <v>279</v>
      </c>
      <c r="E545" s="2" t="s">
        <v>280</v>
      </c>
      <c r="F545" s="2" t="s">
        <v>590</v>
      </c>
      <c r="G545" s="2" t="s">
        <v>867</v>
      </c>
      <c r="H545" s="2">
        <v>1</v>
      </c>
      <c r="I545" s="2" t="s">
        <v>869</v>
      </c>
      <c r="J545" s="2" t="s">
        <v>109</v>
      </c>
      <c r="K545" s="2">
        <v>2017</v>
      </c>
      <c r="L545" s="2" t="s">
        <v>216</v>
      </c>
      <c r="M545" s="2">
        <v>7</v>
      </c>
      <c r="N545" s="2">
        <v>1.58</v>
      </c>
      <c r="O545" s="2" t="s">
        <v>13</v>
      </c>
      <c r="P545" s="2">
        <v>94.647999999999996</v>
      </c>
      <c r="Q545" s="2" t="s">
        <v>33</v>
      </c>
      <c r="W545" s="5" t="str" cm="1">
        <f t="array" ref="W545">_xlfn.TEXTJOIN(", ",TRUE, IF(COUNTIF(G545,"*"&amp;Afferenti!$A$1:'Afferenti'!$A$46&amp;"*"), Afferenti!$A$1:'Afferenti'!$A$46, ""))</f>
        <v>MAESTRO</v>
      </c>
      <c r="X545" s="5" t="str" cm="1">
        <f t="array" ref="X545">_xlfn.TEXTJOIN(", ",TRUE, IF(COUNTIF(A545,"*"&amp;Afferenti!$A$1:'Afferenti'!$A$46&amp;"*"), Afferenti!$E$1:'Afferenti'!$E$46, ""))</f>
        <v>1</v>
      </c>
      <c r="Y545" s="5" t="str" cm="1">
        <f t="array" ref="Y545">_xlfn.TEXTJOIN(", ",TRUE, IF(COUNTIF(A545,"*"&amp;Afferenti!$A$1:'Afferenti'!$A$46&amp;"*"), Afferenti!$F$1:'Afferenti'!$F$46, ""))</f>
        <v>0</v>
      </c>
    </row>
    <row r="546" spans="1:25" x14ac:dyDescent="0.2">
      <c r="A546" s="2" t="s">
        <v>866</v>
      </c>
      <c r="B546" s="2" t="s">
        <v>194</v>
      </c>
      <c r="C546" s="2" t="s">
        <v>279</v>
      </c>
      <c r="E546" s="2" t="s">
        <v>280</v>
      </c>
      <c r="F546" s="2" t="s">
        <v>590</v>
      </c>
      <c r="G546" s="2" t="s">
        <v>867</v>
      </c>
      <c r="H546" s="2">
        <v>1</v>
      </c>
      <c r="I546" s="2" t="s">
        <v>870</v>
      </c>
      <c r="J546" s="2" t="s">
        <v>11</v>
      </c>
      <c r="K546" s="2">
        <v>2018</v>
      </c>
      <c r="L546" s="2" t="s">
        <v>253</v>
      </c>
      <c r="M546" s="2">
        <v>50</v>
      </c>
      <c r="N546" s="2">
        <v>12.055</v>
      </c>
      <c r="O546" s="2" t="s">
        <v>13</v>
      </c>
      <c r="P546" s="2">
        <v>9.8620000000000001</v>
      </c>
      <c r="Q546" s="2" t="s">
        <v>13</v>
      </c>
      <c r="R546" s="2">
        <v>32</v>
      </c>
      <c r="S546" s="2">
        <v>12.67</v>
      </c>
      <c r="T546" s="2" t="s">
        <v>13</v>
      </c>
      <c r="U546" s="2">
        <v>6.7901235</v>
      </c>
      <c r="V546" s="2" t="s">
        <v>13</v>
      </c>
      <c r="W546" s="5" t="str" cm="1">
        <f t="array" ref="W546">_xlfn.TEXTJOIN(", ",TRUE, IF(COUNTIF(G546,"*"&amp;Afferenti!$A$1:'Afferenti'!$A$46&amp;"*"), Afferenti!$A$1:'Afferenti'!$A$46, ""))</f>
        <v>MAESTRO</v>
      </c>
      <c r="X546" s="5" t="str" cm="1">
        <f t="array" ref="X546">_xlfn.TEXTJOIN(", ",TRUE, IF(COUNTIF(A546,"*"&amp;Afferenti!$A$1:'Afferenti'!$A$46&amp;"*"), Afferenti!$E$1:'Afferenti'!$E$46, ""))</f>
        <v>1</v>
      </c>
      <c r="Y546" s="5" t="str" cm="1">
        <f t="array" ref="Y546">_xlfn.TEXTJOIN(", ",TRUE, IF(COUNTIF(A546,"*"&amp;Afferenti!$A$1:'Afferenti'!$A$46&amp;"*"), Afferenti!$F$1:'Afferenti'!$F$46, ""))</f>
        <v>0</v>
      </c>
    </row>
    <row r="547" spans="1:25" x14ac:dyDescent="0.2">
      <c r="A547" s="2" t="s">
        <v>866</v>
      </c>
      <c r="B547" s="2" t="s">
        <v>194</v>
      </c>
      <c r="C547" s="2" t="s">
        <v>279</v>
      </c>
      <c r="E547" s="2" t="s">
        <v>280</v>
      </c>
      <c r="F547" s="2" t="s">
        <v>590</v>
      </c>
      <c r="G547" s="2" t="s">
        <v>867</v>
      </c>
      <c r="H547" s="2">
        <v>1</v>
      </c>
      <c r="I547" s="2" t="s">
        <v>871</v>
      </c>
      <c r="J547" s="2" t="s">
        <v>11</v>
      </c>
      <c r="K547" s="2">
        <v>2018</v>
      </c>
      <c r="L547" s="2" t="s">
        <v>872</v>
      </c>
      <c r="M547" s="2">
        <v>46</v>
      </c>
      <c r="N547" s="2">
        <v>5.0620000000000003</v>
      </c>
      <c r="O547" s="2" t="s">
        <v>13</v>
      </c>
      <c r="P547" s="2">
        <v>17.594000000000001</v>
      </c>
      <c r="Q547" s="2" t="s">
        <v>13</v>
      </c>
      <c r="R547" s="2">
        <v>36</v>
      </c>
      <c r="S547" s="2">
        <v>11.87</v>
      </c>
      <c r="T547" s="2" t="s">
        <v>13</v>
      </c>
      <c r="U547" s="2">
        <v>23.913043999999999</v>
      </c>
      <c r="V547" s="2" t="s">
        <v>13</v>
      </c>
      <c r="W547" s="5" t="str" cm="1">
        <f t="array" ref="W547">_xlfn.TEXTJOIN(", ",TRUE, IF(COUNTIF(G547,"*"&amp;Afferenti!$A$1:'Afferenti'!$A$46&amp;"*"), Afferenti!$A$1:'Afferenti'!$A$46, ""))</f>
        <v>MAESTRO</v>
      </c>
      <c r="X547" s="5" t="str" cm="1">
        <f t="array" ref="X547">_xlfn.TEXTJOIN(", ",TRUE, IF(COUNTIF(A547,"*"&amp;Afferenti!$A$1:'Afferenti'!$A$46&amp;"*"), Afferenti!$E$1:'Afferenti'!$E$46, ""))</f>
        <v>1</v>
      </c>
      <c r="Y547" s="5" t="str" cm="1">
        <f t="array" ref="Y547">_xlfn.TEXTJOIN(", ",TRUE, IF(COUNTIF(A547,"*"&amp;Afferenti!$A$1:'Afferenti'!$A$46&amp;"*"), Afferenti!$F$1:'Afferenti'!$F$46, ""))</f>
        <v>0</v>
      </c>
    </row>
    <row r="548" spans="1:25" x14ac:dyDescent="0.2">
      <c r="A548" s="2" t="s">
        <v>866</v>
      </c>
      <c r="B548" s="2" t="s">
        <v>194</v>
      </c>
      <c r="C548" s="2" t="s">
        <v>279</v>
      </c>
      <c r="E548" s="2" t="s">
        <v>280</v>
      </c>
      <c r="F548" s="2" t="s">
        <v>590</v>
      </c>
      <c r="G548" s="2" t="s">
        <v>867</v>
      </c>
      <c r="H548" s="2">
        <v>1</v>
      </c>
      <c r="I548" s="2" t="s">
        <v>873</v>
      </c>
      <c r="J548" s="2" t="s">
        <v>11</v>
      </c>
      <c r="K548" s="2">
        <v>2015</v>
      </c>
      <c r="L548" s="2" t="s">
        <v>253</v>
      </c>
      <c r="M548" s="2">
        <v>13</v>
      </c>
      <c r="N548" s="2">
        <v>45.390999999999998</v>
      </c>
      <c r="O548" s="2" t="s">
        <v>14</v>
      </c>
      <c r="P548" s="2">
        <v>3.0150000000000001</v>
      </c>
      <c r="Q548" s="2" t="s">
        <v>13</v>
      </c>
      <c r="R548" s="2">
        <v>6</v>
      </c>
      <c r="S548" s="2">
        <v>53.61</v>
      </c>
      <c r="T548" s="2" t="s">
        <v>26</v>
      </c>
      <c r="U548" s="2">
        <v>6.9619999999999997</v>
      </c>
      <c r="V548" s="2" t="s">
        <v>13</v>
      </c>
      <c r="W548" s="5" t="str" cm="1">
        <f t="array" ref="W548">_xlfn.TEXTJOIN(", ",TRUE, IF(COUNTIF(G548,"*"&amp;Afferenti!$A$1:'Afferenti'!$A$46&amp;"*"), Afferenti!$A$1:'Afferenti'!$A$46, ""))</f>
        <v>MAESTRO</v>
      </c>
      <c r="X548" s="5" t="str" cm="1">
        <f t="array" ref="X548">_xlfn.TEXTJOIN(", ",TRUE, IF(COUNTIF(A548,"*"&amp;Afferenti!$A$1:'Afferenti'!$A$46&amp;"*"), Afferenti!$E$1:'Afferenti'!$E$46, ""))</f>
        <v>1</v>
      </c>
      <c r="Y548" s="5" t="str" cm="1">
        <f t="array" ref="Y548">_xlfn.TEXTJOIN(", ",TRUE, IF(COUNTIF(A548,"*"&amp;Afferenti!$A$1:'Afferenti'!$A$46&amp;"*"), Afferenti!$F$1:'Afferenti'!$F$46, ""))</f>
        <v>0</v>
      </c>
    </row>
    <row r="549" spans="1:25" x14ac:dyDescent="0.2">
      <c r="A549" s="2" t="s">
        <v>866</v>
      </c>
      <c r="B549" s="2" t="s">
        <v>194</v>
      </c>
      <c r="C549" s="2" t="s">
        <v>279</v>
      </c>
      <c r="E549" s="2" t="s">
        <v>280</v>
      </c>
      <c r="F549" s="2" t="s">
        <v>590</v>
      </c>
      <c r="G549" s="2" t="s">
        <v>867</v>
      </c>
      <c r="H549" s="2">
        <v>1</v>
      </c>
      <c r="I549" s="2" t="s">
        <v>874</v>
      </c>
      <c r="J549" s="2" t="s">
        <v>109</v>
      </c>
      <c r="K549" s="2">
        <v>2019</v>
      </c>
      <c r="L549" s="2" t="s">
        <v>216</v>
      </c>
      <c r="M549" s="2">
        <v>0</v>
      </c>
      <c r="N549" s="2">
        <v>20.654</v>
      </c>
      <c r="O549" s="2" t="s">
        <v>13</v>
      </c>
      <c r="P549" s="2">
        <v>94.453000000000003</v>
      </c>
      <c r="Q549" s="2" t="s">
        <v>33</v>
      </c>
      <c r="W549" s="5" t="str" cm="1">
        <f t="array" ref="W549">_xlfn.TEXTJOIN(", ",TRUE, IF(COUNTIF(G549,"*"&amp;Afferenti!$A$1:'Afferenti'!$A$46&amp;"*"), Afferenti!$A$1:'Afferenti'!$A$46, ""))</f>
        <v>MAESTRO</v>
      </c>
      <c r="X549" s="5" t="str" cm="1">
        <f t="array" ref="X549">_xlfn.TEXTJOIN(", ",TRUE, IF(COUNTIF(A549,"*"&amp;Afferenti!$A$1:'Afferenti'!$A$46&amp;"*"), Afferenti!$E$1:'Afferenti'!$E$46, ""))</f>
        <v>1</v>
      </c>
      <c r="Y549" s="5" t="str" cm="1">
        <f t="array" ref="Y549">_xlfn.TEXTJOIN(", ",TRUE, IF(COUNTIF(A549,"*"&amp;Afferenti!$A$1:'Afferenti'!$A$46&amp;"*"), Afferenti!$F$1:'Afferenti'!$F$46, ""))</f>
        <v>0</v>
      </c>
    </row>
    <row r="550" spans="1:25" x14ac:dyDescent="0.2">
      <c r="A550" s="2" t="s">
        <v>866</v>
      </c>
      <c r="B550" s="2" t="s">
        <v>194</v>
      </c>
      <c r="C550" s="2" t="s">
        <v>279</v>
      </c>
      <c r="E550" s="2" t="s">
        <v>280</v>
      </c>
      <c r="F550" s="2" t="s">
        <v>590</v>
      </c>
      <c r="G550" s="2" t="s">
        <v>867</v>
      </c>
      <c r="H550" s="2">
        <v>1</v>
      </c>
      <c r="I550" s="2" t="s">
        <v>875</v>
      </c>
      <c r="J550" s="2" t="s">
        <v>11</v>
      </c>
      <c r="K550" s="2">
        <v>2018</v>
      </c>
      <c r="L550" s="2" t="s">
        <v>253</v>
      </c>
      <c r="M550" s="2">
        <v>28</v>
      </c>
      <c r="N550" s="2">
        <v>22.513000000000002</v>
      </c>
      <c r="O550" s="2" t="s">
        <v>13</v>
      </c>
      <c r="P550" s="2">
        <v>9.8620000000000001</v>
      </c>
      <c r="Q550" s="2" t="s">
        <v>13</v>
      </c>
      <c r="R550" s="2">
        <v>15</v>
      </c>
      <c r="S550" s="2">
        <v>27.46</v>
      </c>
      <c r="T550" s="2" t="s">
        <v>14</v>
      </c>
      <c r="U550" s="2">
        <v>6.7901235</v>
      </c>
      <c r="V550" s="2" t="s">
        <v>13</v>
      </c>
      <c r="W550" s="5" t="str" cm="1">
        <f t="array" ref="W550">_xlfn.TEXTJOIN(", ",TRUE, IF(COUNTIF(G550,"*"&amp;Afferenti!$A$1:'Afferenti'!$A$46&amp;"*"), Afferenti!$A$1:'Afferenti'!$A$46, ""))</f>
        <v>MAESTRO</v>
      </c>
      <c r="X550" s="5" t="str" cm="1">
        <f t="array" ref="X550">_xlfn.TEXTJOIN(", ",TRUE, IF(COUNTIF(A550,"*"&amp;Afferenti!$A$1:'Afferenti'!$A$46&amp;"*"), Afferenti!$E$1:'Afferenti'!$E$46, ""))</f>
        <v>1</v>
      </c>
      <c r="Y550" s="5" t="str" cm="1">
        <f t="array" ref="Y550">_xlfn.TEXTJOIN(", ",TRUE, IF(COUNTIF(A550,"*"&amp;Afferenti!$A$1:'Afferenti'!$A$46&amp;"*"), Afferenti!$F$1:'Afferenti'!$F$46, ""))</f>
        <v>0</v>
      </c>
    </row>
    <row r="551" spans="1:25" x14ac:dyDescent="0.2">
      <c r="A551" s="2" t="s">
        <v>866</v>
      </c>
      <c r="B551" s="2" t="s">
        <v>194</v>
      </c>
      <c r="C551" s="2" t="s">
        <v>279</v>
      </c>
      <c r="E551" s="2" t="s">
        <v>280</v>
      </c>
      <c r="F551" s="2" t="s">
        <v>590</v>
      </c>
      <c r="G551" s="2" t="s">
        <v>867</v>
      </c>
      <c r="H551" s="2">
        <v>1</v>
      </c>
      <c r="I551" s="2" t="s">
        <v>876</v>
      </c>
      <c r="J551" s="2" t="s">
        <v>11</v>
      </c>
      <c r="K551" s="2">
        <v>2015</v>
      </c>
      <c r="L551" s="2" t="s">
        <v>877</v>
      </c>
      <c r="M551" s="2">
        <v>8</v>
      </c>
      <c r="N551" s="2">
        <v>55.213999999999999</v>
      </c>
      <c r="O551" s="2" t="s">
        <v>26</v>
      </c>
      <c r="P551" s="2">
        <v>2.9000000000000001E-2</v>
      </c>
      <c r="Q551" s="2" t="s">
        <v>13</v>
      </c>
      <c r="R551" s="2">
        <v>4</v>
      </c>
      <c r="S551" s="2">
        <v>79.290000000000006</v>
      </c>
      <c r="T551" s="2" t="s">
        <v>33</v>
      </c>
      <c r="W551" s="5" t="str" cm="1">
        <f t="array" ref="W551">_xlfn.TEXTJOIN(", ",TRUE, IF(COUNTIF(G551,"*"&amp;Afferenti!$A$1:'Afferenti'!$A$46&amp;"*"), Afferenti!$A$1:'Afferenti'!$A$46, ""))</f>
        <v>MAESTRO</v>
      </c>
      <c r="X551" s="5" t="str" cm="1">
        <f t="array" ref="X551">_xlfn.TEXTJOIN(", ",TRUE, IF(COUNTIF(A551,"*"&amp;Afferenti!$A$1:'Afferenti'!$A$46&amp;"*"), Afferenti!$E$1:'Afferenti'!$E$46, ""))</f>
        <v>1</v>
      </c>
      <c r="Y551" s="5" t="str" cm="1">
        <f t="array" ref="Y551">_xlfn.TEXTJOIN(", ",TRUE, IF(COUNTIF(A551,"*"&amp;Afferenti!$A$1:'Afferenti'!$A$46&amp;"*"), Afferenti!$F$1:'Afferenti'!$F$46, ""))</f>
        <v>0</v>
      </c>
    </row>
    <row r="552" spans="1:25" x14ac:dyDescent="0.2">
      <c r="A552" s="2" t="s">
        <v>866</v>
      </c>
      <c r="B552" s="2" t="s">
        <v>194</v>
      </c>
      <c r="C552" s="2" t="s">
        <v>279</v>
      </c>
      <c r="E552" s="2" t="s">
        <v>280</v>
      </c>
      <c r="F552" s="2" t="s">
        <v>590</v>
      </c>
      <c r="G552" s="2" t="s">
        <v>867</v>
      </c>
      <c r="H552" s="2">
        <v>1</v>
      </c>
      <c r="I552" s="2" t="s">
        <v>878</v>
      </c>
      <c r="J552" s="2" t="s">
        <v>11</v>
      </c>
      <c r="K552" s="2">
        <v>2015</v>
      </c>
      <c r="L552" s="2" t="s">
        <v>877</v>
      </c>
      <c r="M552" s="2">
        <v>12</v>
      </c>
      <c r="N552" s="2">
        <v>44.167999999999999</v>
      </c>
      <c r="O552" s="2" t="s">
        <v>14</v>
      </c>
      <c r="P552" s="2">
        <v>2.9000000000000001E-2</v>
      </c>
      <c r="Q552" s="2" t="s">
        <v>13</v>
      </c>
      <c r="R552" s="2">
        <v>5</v>
      </c>
      <c r="S552" s="2">
        <v>74.8</v>
      </c>
      <c r="T552" s="2" t="s">
        <v>26</v>
      </c>
      <c r="W552" s="5" t="str" cm="1">
        <f t="array" ref="W552">_xlfn.TEXTJOIN(", ",TRUE, IF(COUNTIF(G552,"*"&amp;Afferenti!$A$1:'Afferenti'!$A$46&amp;"*"), Afferenti!$A$1:'Afferenti'!$A$46, ""))</f>
        <v>MAESTRO</v>
      </c>
      <c r="X552" s="5" t="str" cm="1">
        <f t="array" ref="X552">_xlfn.TEXTJOIN(", ",TRUE, IF(COUNTIF(A552,"*"&amp;Afferenti!$A$1:'Afferenti'!$A$46&amp;"*"), Afferenti!$E$1:'Afferenti'!$E$46, ""))</f>
        <v>1</v>
      </c>
      <c r="Y552" s="5" t="str" cm="1">
        <f t="array" ref="Y552">_xlfn.TEXTJOIN(", ",TRUE, IF(COUNTIF(A552,"*"&amp;Afferenti!$A$1:'Afferenti'!$A$46&amp;"*"), Afferenti!$F$1:'Afferenti'!$F$46, ""))</f>
        <v>0</v>
      </c>
    </row>
    <row r="553" spans="1:25" x14ac:dyDescent="0.2">
      <c r="A553" s="2" t="s">
        <v>866</v>
      </c>
      <c r="B553" s="2" t="s">
        <v>194</v>
      </c>
      <c r="C553" s="2" t="s">
        <v>279</v>
      </c>
      <c r="E553" s="2" t="s">
        <v>280</v>
      </c>
      <c r="F553" s="2" t="s">
        <v>590</v>
      </c>
      <c r="G553" s="2" t="s">
        <v>867</v>
      </c>
      <c r="H553" s="2">
        <v>1</v>
      </c>
      <c r="I553" s="2" t="s">
        <v>879</v>
      </c>
      <c r="J553" s="2" t="s">
        <v>11</v>
      </c>
      <c r="K553" s="2">
        <v>2019</v>
      </c>
      <c r="L553" s="2" t="s">
        <v>872</v>
      </c>
      <c r="M553" s="2">
        <v>1</v>
      </c>
      <c r="N553" s="2">
        <v>80.504999999999995</v>
      </c>
      <c r="O553" s="2" t="s">
        <v>33</v>
      </c>
      <c r="P553" s="2">
        <v>17.745999999999999</v>
      </c>
      <c r="Q553" s="2" t="s">
        <v>13</v>
      </c>
      <c r="R553" s="2">
        <v>1</v>
      </c>
      <c r="S553" s="2">
        <v>91.91</v>
      </c>
      <c r="T553" s="2" t="s">
        <v>33</v>
      </c>
      <c r="U553" s="2">
        <v>18.966000000000001</v>
      </c>
      <c r="V553" s="2" t="s">
        <v>13</v>
      </c>
      <c r="W553" s="5" t="str" cm="1">
        <f t="array" ref="W553">_xlfn.TEXTJOIN(", ",TRUE, IF(COUNTIF(G553,"*"&amp;Afferenti!$A$1:'Afferenti'!$A$46&amp;"*"), Afferenti!$A$1:'Afferenti'!$A$46, ""))</f>
        <v>MAESTRO</v>
      </c>
      <c r="X553" s="5" t="str" cm="1">
        <f t="array" ref="X553">_xlfn.TEXTJOIN(", ",TRUE, IF(COUNTIF(A553,"*"&amp;Afferenti!$A$1:'Afferenti'!$A$46&amp;"*"), Afferenti!$E$1:'Afferenti'!$E$46, ""))</f>
        <v>1</v>
      </c>
      <c r="Y553" s="5" t="str" cm="1">
        <f t="array" ref="Y553">_xlfn.TEXTJOIN(", ",TRUE, IF(COUNTIF(A553,"*"&amp;Afferenti!$A$1:'Afferenti'!$A$46&amp;"*"), Afferenti!$F$1:'Afferenti'!$F$46, ""))</f>
        <v>0</v>
      </c>
    </row>
    <row r="554" spans="1:25" x14ac:dyDescent="0.2">
      <c r="A554" s="2" t="s">
        <v>866</v>
      </c>
      <c r="B554" s="2" t="s">
        <v>194</v>
      </c>
      <c r="C554" s="2" t="s">
        <v>279</v>
      </c>
      <c r="E554" s="2" t="s">
        <v>280</v>
      </c>
      <c r="F554" s="2" t="s">
        <v>590</v>
      </c>
      <c r="G554" s="2" t="s">
        <v>867</v>
      </c>
      <c r="H554" s="2">
        <v>1</v>
      </c>
      <c r="I554" s="2" t="s">
        <v>880</v>
      </c>
      <c r="J554" s="2" t="s">
        <v>11</v>
      </c>
      <c r="K554" s="2">
        <v>2017</v>
      </c>
      <c r="L554" s="2" t="s">
        <v>872</v>
      </c>
      <c r="M554" s="2">
        <v>4</v>
      </c>
      <c r="N554" s="2">
        <v>69.176000000000002</v>
      </c>
      <c r="O554" s="2" t="s">
        <v>26</v>
      </c>
      <c r="P554" s="2">
        <v>16.39</v>
      </c>
      <c r="Q554" s="2" t="s">
        <v>13</v>
      </c>
      <c r="R554" s="2">
        <v>2</v>
      </c>
      <c r="W554" s="5" t="str" cm="1">
        <f t="array" ref="W554">_xlfn.TEXTJOIN(", ",TRUE, IF(COUNTIF(G554,"*"&amp;Afferenti!$A$1:'Afferenti'!$A$46&amp;"*"), Afferenti!$A$1:'Afferenti'!$A$46, ""))</f>
        <v>MAESTRO</v>
      </c>
      <c r="X554" s="5" t="str" cm="1">
        <f t="array" ref="X554">_xlfn.TEXTJOIN(", ",TRUE, IF(COUNTIF(A554,"*"&amp;Afferenti!$A$1:'Afferenti'!$A$46&amp;"*"), Afferenti!$E$1:'Afferenti'!$E$46, ""))</f>
        <v>1</v>
      </c>
      <c r="Y554" s="5" t="str" cm="1">
        <f t="array" ref="Y554">_xlfn.TEXTJOIN(", ",TRUE, IF(COUNTIF(A554,"*"&amp;Afferenti!$A$1:'Afferenti'!$A$46&amp;"*"), Afferenti!$F$1:'Afferenti'!$F$46, ""))</f>
        <v>0</v>
      </c>
    </row>
    <row r="555" spans="1:25" x14ac:dyDescent="0.2">
      <c r="A555" s="2" t="s">
        <v>866</v>
      </c>
      <c r="B555" s="2" t="s">
        <v>194</v>
      </c>
      <c r="C555" s="2" t="s">
        <v>279</v>
      </c>
      <c r="E555" s="2" t="s">
        <v>280</v>
      </c>
      <c r="F555" s="2" t="s">
        <v>590</v>
      </c>
      <c r="G555" s="2" t="s">
        <v>867</v>
      </c>
      <c r="H555" s="2">
        <v>1</v>
      </c>
      <c r="I555" s="2" t="s">
        <v>881</v>
      </c>
      <c r="J555" s="2" t="s">
        <v>11</v>
      </c>
      <c r="K555" s="2">
        <v>2015</v>
      </c>
      <c r="L555" s="2" t="s">
        <v>877</v>
      </c>
      <c r="M555" s="2">
        <v>2</v>
      </c>
      <c r="N555" s="2">
        <v>80.63</v>
      </c>
      <c r="O555" s="2" t="s">
        <v>33</v>
      </c>
      <c r="P555" s="2">
        <v>2.9000000000000001E-2</v>
      </c>
      <c r="Q555" s="2" t="s">
        <v>13</v>
      </c>
      <c r="R555" s="2">
        <v>1</v>
      </c>
      <c r="S555" s="2">
        <v>93.73</v>
      </c>
      <c r="T555" s="2" t="s">
        <v>33</v>
      </c>
      <c r="W555" s="5" t="str" cm="1">
        <f t="array" ref="W555">_xlfn.TEXTJOIN(", ",TRUE, IF(COUNTIF(G555,"*"&amp;Afferenti!$A$1:'Afferenti'!$A$46&amp;"*"), Afferenti!$A$1:'Afferenti'!$A$46, ""))</f>
        <v>MAESTRO</v>
      </c>
      <c r="X555" s="5" t="str" cm="1">
        <f t="array" ref="X555">_xlfn.TEXTJOIN(", ",TRUE, IF(COUNTIF(A555,"*"&amp;Afferenti!$A$1:'Afferenti'!$A$46&amp;"*"), Afferenti!$E$1:'Afferenti'!$E$46, ""))</f>
        <v>1</v>
      </c>
      <c r="Y555" s="5" t="str" cm="1">
        <f t="array" ref="Y555">_xlfn.TEXTJOIN(", ",TRUE, IF(COUNTIF(A555,"*"&amp;Afferenti!$A$1:'Afferenti'!$A$46&amp;"*"), Afferenti!$F$1:'Afferenti'!$F$46, ""))</f>
        <v>0</v>
      </c>
    </row>
    <row r="556" spans="1:25" x14ac:dyDescent="0.2">
      <c r="A556" s="2" t="s">
        <v>866</v>
      </c>
      <c r="B556" s="2" t="s">
        <v>194</v>
      </c>
      <c r="C556" s="2" t="s">
        <v>279</v>
      </c>
      <c r="E556" s="2" t="s">
        <v>280</v>
      </c>
      <c r="F556" s="2" t="s">
        <v>590</v>
      </c>
      <c r="G556" s="2" t="s">
        <v>867</v>
      </c>
      <c r="H556" s="2">
        <v>1</v>
      </c>
      <c r="I556" s="2" t="s">
        <v>882</v>
      </c>
      <c r="J556" s="2" t="s">
        <v>11</v>
      </c>
      <c r="K556" s="2">
        <v>2015</v>
      </c>
      <c r="L556" s="2" t="s">
        <v>253</v>
      </c>
      <c r="M556" s="2">
        <v>14</v>
      </c>
      <c r="N556" s="2">
        <v>43.46</v>
      </c>
      <c r="O556" s="2" t="s">
        <v>14</v>
      </c>
      <c r="P556" s="2">
        <v>3.0150000000000001</v>
      </c>
      <c r="Q556" s="2" t="s">
        <v>13</v>
      </c>
      <c r="R556" s="2">
        <v>3</v>
      </c>
      <c r="S556" s="2">
        <v>70.8</v>
      </c>
      <c r="T556" s="2" t="s">
        <v>26</v>
      </c>
      <c r="U556" s="2">
        <v>6.9619999999999997</v>
      </c>
      <c r="V556" s="2" t="s">
        <v>13</v>
      </c>
      <c r="W556" s="5" t="str" cm="1">
        <f t="array" ref="W556">_xlfn.TEXTJOIN(", ",TRUE, IF(COUNTIF(G556,"*"&amp;Afferenti!$A$1:'Afferenti'!$A$46&amp;"*"), Afferenti!$A$1:'Afferenti'!$A$46, ""))</f>
        <v>MAESTRO</v>
      </c>
      <c r="X556" s="5" t="str" cm="1">
        <f t="array" ref="X556">_xlfn.TEXTJOIN(", ",TRUE, IF(COUNTIF(A556,"*"&amp;Afferenti!$A$1:'Afferenti'!$A$46&amp;"*"), Afferenti!$E$1:'Afferenti'!$E$46, ""))</f>
        <v>1</v>
      </c>
      <c r="Y556" s="5" t="str" cm="1">
        <f t="array" ref="Y556">_xlfn.TEXTJOIN(", ",TRUE, IF(COUNTIF(A556,"*"&amp;Afferenti!$A$1:'Afferenti'!$A$46&amp;"*"), Afferenti!$F$1:'Afferenti'!$F$46, ""))</f>
        <v>0</v>
      </c>
    </row>
    <row r="557" spans="1:25" x14ac:dyDescent="0.2">
      <c r="A557" s="2" t="s">
        <v>866</v>
      </c>
      <c r="B557" s="2" t="s">
        <v>194</v>
      </c>
      <c r="C557" s="2" t="s">
        <v>279</v>
      </c>
      <c r="E557" s="2" t="s">
        <v>280</v>
      </c>
      <c r="F557" s="2" t="s">
        <v>590</v>
      </c>
      <c r="G557" s="2" t="s">
        <v>867</v>
      </c>
      <c r="H557" s="2">
        <v>1</v>
      </c>
      <c r="I557" s="2" t="s">
        <v>883</v>
      </c>
      <c r="J557" s="2" t="s">
        <v>11</v>
      </c>
      <c r="K557" s="2">
        <v>2018</v>
      </c>
      <c r="L557" s="2" t="s">
        <v>872</v>
      </c>
      <c r="M557" s="2">
        <v>2</v>
      </c>
      <c r="N557" s="2">
        <v>75.057000000000002</v>
      </c>
      <c r="O557" s="2" t="s">
        <v>33</v>
      </c>
      <c r="P557" s="2">
        <v>17.594000000000001</v>
      </c>
      <c r="Q557" s="2" t="s">
        <v>13</v>
      </c>
      <c r="R557" s="2">
        <v>1</v>
      </c>
      <c r="S557" s="2">
        <v>92.49</v>
      </c>
      <c r="T557" s="2" t="s">
        <v>33</v>
      </c>
      <c r="U557" s="2">
        <v>23.913043999999999</v>
      </c>
      <c r="V557" s="2" t="s">
        <v>13</v>
      </c>
      <c r="W557" s="5" t="str" cm="1">
        <f t="array" ref="W557">_xlfn.TEXTJOIN(", ",TRUE, IF(COUNTIF(G557,"*"&amp;Afferenti!$A$1:'Afferenti'!$A$46&amp;"*"), Afferenti!$A$1:'Afferenti'!$A$46, ""))</f>
        <v>MAESTRO</v>
      </c>
      <c r="X557" s="5" t="str" cm="1">
        <f t="array" ref="X557">_xlfn.TEXTJOIN(", ",TRUE, IF(COUNTIF(A557,"*"&amp;Afferenti!$A$1:'Afferenti'!$A$46&amp;"*"), Afferenti!$E$1:'Afferenti'!$E$46, ""))</f>
        <v>1</v>
      </c>
      <c r="Y557" s="5" t="str" cm="1">
        <f t="array" ref="Y557">_xlfn.TEXTJOIN(", ",TRUE, IF(COUNTIF(A557,"*"&amp;Afferenti!$A$1:'Afferenti'!$A$46&amp;"*"), Afferenti!$F$1:'Afferenti'!$F$46, ""))</f>
        <v>0</v>
      </c>
    </row>
    <row r="558" spans="1:25" x14ac:dyDescent="0.2">
      <c r="A558" s="2" t="s">
        <v>866</v>
      </c>
      <c r="B558" s="2" t="s">
        <v>194</v>
      </c>
      <c r="C558" s="2" t="s">
        <v>279</v>
      </c>
      <c r="E558" s="2" t="s">
        <v>280</v>
      </c>
      <c r="F558" s="2" t="s">
        <v>590</v>
      </c>
      <c r="G558" s="2" t="s">
        <v>867</v>
      </c>
      <c r="H558" s="2">
        <v>1</v>
      </c>
      <c r="I558" s="2" t="s">
        <v>884</v>
      </c>
      <c r="J558" s="2" t="s">
        <v>11</v>
      </c>
      <c r="K558" s="2">
        <v>2015</v>
      </c>
      <c r="L558" s="2" t="s">
        <v>877</v>
      </c>
      <c r="M558" s="2">
        <v>9</v>
      </c>
      <c r="N558" s="2">
        <v>51.957000000000001</v>
      </c>
      <c r="O558" s="2" t="s">
        <v>26</v>
      </c>
      <c r="P558" s="2">
        <v>2.9000000000000001E-2</v>
      </c>
      <c r="Q558" s="2" t="s">
        <v>13</v>
      </c>
      <c r="R558" s="2">
        <v>6</v>
      </c>
      <c r="S558" s="2">
        <v>70.569999999999993</v>
      </c>
      <c r="T558" s="2" t="s">
        <v>26</v>
      </c>
      <c r="W558" s="5" t="str" cm="1">
        <f t="array" ref="W558">_xlfn.TEXTJOIN(", ",TRUE, IF(COUNTIF(G558,"*"&amp;Afferenti!$A$1:'Afferenti'!$A$46&amp;"*"), Afferenti!$A$1:'Afferenti'!$A$46, ""))</f>
        <v>MAESTRO</v>
      </c>
      <c r="X558" s="5" t="str" cm="1">
        <f t="array" ref="X558">_xlfn.TEXTJOIN(", ",TRUE, IF(COUNTIF(A558,"*"&amp;Afferenti!$A$1:'Afferenti'!$A$46&amp;"*"), Afferenti!$E$1:'Afferenti'!$E$46, ""))</f>
        <v>1</v>
      </c>
      <c r="Y558" s="5" t="str" cm="1">
        <f t="array" ref="Y558">_xlfn.TEXTJOIN(", ",TRUE, IF(COUNTIF(A558,"*"&amp;Afferenti!$A$1:'Afferenti'!$A$46&amp;"*"), Afferenti!$F$1:'Afferenti'!$F$46, ""))</f>
        <v>0</v>
      </c>
    </row>
    <row r="559" spans="1:25" x14ac:dyDescent="0.2">
      <c r="A559" s="2" t="s">
        <v>866</v>
      </c>
      <c r="B559" s="2" t="s">
        <v>194</v>
      </c>
      <c r="C559" s="2" t="s">
        <v>279</v>
      </c>
      <c r="E559" s="2" t="s">
        <v>280</v>
      </c>
      <c r="F559" s="2" t="s">
        <v>590</v>
      </c>
      <c r="G559" s="2" t="s">
        <v>867</v>
      </c>
      <c r="H559" s="2">
        <v>1</v>
      </c>
      <c r="I559" s="2" t="s">
        <v>885</v>
      </c>
      <c r="J559" s="2" t="s">
        <v>11</v>
      </c>
      <c r="K559" s="2">
        <v>2015</v>
      </c>
      <c r="L559" s="2" t="s">
        <v>253</v>
      </c>
      <c r="M559" s="2">
        <v>4</v>
      </c>
      <c r="N559" s="2">
        <v>71.784000000000006</v>
      </c>
      <c r="O559" s="2" t="s">
        <v>26</v>
      </c>
      <c r="P559" s="2">
        <v>3.0150000000000001</v>
      </c>
      <c r="Q559" s="2" t="s">
        <v>13</v>
      </c>
      <c r="R559" s="2">
        <v>1</v>
      </c>
      <c r="S559" s="2">
        <v>88.24</v>
      </c>
      <c r="T559" s="2" t="s">
        <v>33</v>
      </c>
      <c r="U559" s="2">
        <v>6.9619999999999997</v>
      </c>
      <c r="V559" s="2" t="s">
        <v>13</v>
      </c>
      <c r="W559" s="5" t="str" cm="1">
        <f t="array" ref="W559">_xlfn.TEXTJOIN(", ",TRUE, IF(COUNTIF(G559,"*"&amp;Afferenti!$A$1:'Afferenti'!$A$46&amp;"*"), Afferenti!$A$1:'Afferenti'!$A$46, ""))</f>
        <v>MAESTRO</v>
      </c>
      <c r="X559" s="5" t="str" cm="1">
        <f t="array" ref="X559">_xlfn.TEXTJOIN(", ",TRUE, IF(COUNTIF(A559,"*"&amp;Afferenti!$A$1:'Afferenti'!$A$46&amp;"*"), Afferenti!$E$1:'Afferenti'!$E$46, ""))</f>
        <v>1</v>
      </c>
      <c r="Y559" s="5" t="str" cm="1">
        <f t="array" ref="Y559">_xlfn.TEXTJOIN(", ",TRUE, IF(COUNTIF(A559,"*"&amp;Afferenti!$A$1:'Afferenti'!$A$46&amp;"*"), Afferenti!$F$1:'Afferenti'!$F$46, ""))</f>
        <v>0</v>
      </c>
    </row>
    <row r="560" spans="1:25" x14ac:dyDescent="0.2">
      <c r="A560" s="2" t="s">
        <v>866</v>
      </c>
      <c r="B560" s="2" t="s">
        <v>194</v>
      </c>
      <c r="C560" s="2" t="s">
        <v>279</v>
      </c>
      <c r="E560" s="2" t="s">
        <v>280</v>
      </c>
      <c r="F560" s="2" t="s">
        <v>590</v>
      </c>
      <c r="G560" s="2" t="s">
        <v>867</v>
      </c>
      <c r="H560" s="2">
        <v>1</v>
      </c>
      <c r="I560" s="2" t="s">
        <v>886</v>
      </c>
      <c r="J560" s="2" t="s">
        <v>11</v>
      </c>
      <c r="K560" s="2">
        <v>2018</v>
      </c>
      <c r="L560" s="2" t="s">
        <v>872</v>
      </c>
      <c r="M560" s="2">
        <v>1</v>
      </c>
      <c r="N560" s="2">
        <v>82.135999999999996</v>
      </c>
      <c r="O560" s="2" t="s">
        <v>33</v>
      </c>
      <c r="P560" s="2">
        <v>17.594000000000001</v>
      </c>
      <c r="Q560" s="2" t="s">
        <v>13</v>
      </c>
      <c r="R560" s="2">
        <v>1</v>
      </c>
      <c r="W560" s="5" t="str" cm="1">
        <f t="array" ref="W560">_xlfn.TEXTJOIN(", ",TRUE, IF(COUNTIF(G560,"*"&amp;Afferenti!$A$1:'Afferenti'!$A$46&amp;"*"), Afferenti!$A$1:'Afferenti'!$A$46, ""))</f>
        <v>MAESTRO</v>
      </c>
      <c r="X560" s="5" t="str" cm="1">
        <f t="array" ref="X560">_xlfn.TEXTJOIN(", ",TRUE, IF(COUNTIF(A560,"*"&amp;Afferenti!$A$1:'Afferenti'!$A$46&amp;"*"), Afferenti!$E$1:'Afferenti'!$E$46, ""))</f>
        <v>1</v>
      </c>
      <c r="Y560" s="5" t="str" cm="1">
        <f t="array" ref="Y560">_xlfn.TEXTJOIN(", ",TRUE, IF(COUNTIF(A560,"*"&amp;Afferenti!$A$1:'Afferenti'!$A$46&amp;"*"), Afferenti!$F$1:'Afferenti'!$F$46, ""))</f>
        <v>0</v>
      </c>
    </row>
    <row r="561" spans="1:25" x14ac:dyDescent="0.2">
      <c r="A561" s="2" t="s">
        <v>866</v>
      </c>
      <c r="B561" s="2" t="s">
        <v>194</v>
      </c>
      <c r="C561" s="2" t="s">
        <v>279</v>
      </c>
      <c r="E561" s="2" t="s">
        <v>280</v>
      </c>
      <c r="F561" s="2" t="s">
        <v>590</v>
      </c>
      <c r="G561" s="2" t="s">
        <v>867</v>
      </c>
      <c r="H561" s="2">
        <v>1</v>
      </c>
      <c r="I561" s="2" t="s">
        <v>887</v>
      </c>
      <c r="J561" s="2" t="s">
        <v>11</v>
      </c>
      <c r="K561" s="2">
        <v>2015</v>
      </c>
      <c r="L561" s="2" t="s">
        <v>877</v>
      </c>
      <c r="M561" s="2">
        <v>6</v>
      </c>
      <c r="N561" s="2">
        <v>62.52</v>
      </c>
      <c r="O561" s="2" t="s">
        <v>26</v>
      </c>
      <c r="P561" s="2">
        <v>2.9000000000000001E-2</v>
      </c>
      <c r="Q561" s="2" t="s">
        <v>13</v>
      </c>
      <c r="R561" s="2">
        <v>5</v>
      </c>
      <c r="S561" s="2">
        <v>74.8</v>
      </c>
      <c r="T561" s="2" t="s">
        <v>26</v>
      </c>
      <c r="W561" s="5" t="str" cm="1">
        <f t="array" ref="W561">_xlfn.TEXTJOIN(", ",TRUE, IF(COUNTIF(G561,"*"&amp;Afferenti!$A$1:'Afferenti'!$A$46&amp;"*"), Afferenti!$A$1:'Afferenti'!$A$46, ""))</f>
        <v>MAESTRO</v>
      </c>
      <c r="X561" s="5" t="str" cm="1">
        <f t="array" ref="X561">_xlfn.TEXTJOIN(", ",TRUE, IF(COUNTIF(A561,"*"&amp;Afferenti!$A$1:'Afferenti'!$A$46&amp;"*"), Afferenti!$E$1:'Afferenti'!$E$46, ""))</f>
        <v>1</v>
      </c>
      <c r="Y561" s="5" t="str" cm="1">
        <f t="array" ref="Y561">_xlfn.TEXTJOIN(", ",TRUE, IF(COUNTIF(A561,"*"&amp;Afferenti!$A$1:'Afferenti'!$A$46&amp;"*"), Afferenti!$F$1:'Afferenti'!$F$46, ""))</f>
        <v>0</v>
      </c>
    </row>
    <row r="562" spans="1:25" x14ac:dyDescent="0.2">
      <c r="A562" s="2" t="s">
        <v>866</v>
      </c>
      <c r="B562" s="2" t="s">
        <v>194</v>
      </c>
      <c r="C562" s="2" t="s">
        <v>279</v>
      </c>
      <c r="E562" s="2" t="s">
        <v>280</v>
      </c>
      <c r="F562" s="2" t="s">
        <v>590</v>
      </c>
      <c r="G562" s="2" t="s">
        <v>867</v>
      </c>
      <c r="H562" s="2">
        <v>1</v>
      </c>
      <c r="I562" s="2" t="s">
        <v>888</v>
      </c>
      <c r="J562" s="2" t="s">
        <v>11</v>
      </c>
      <c r="K562" s="2">
        <v>2015</v>
      </c>
      <c r="L562" s="2" t="s">
        <v>877</v>
      </c>
      <c r="M562" s="2">
        <v>10</v>
      </c>
      <c r="N562" s="2">
        <v>49.122999999999998</v>
      </c>
      <c r="O562" s="2" t="s">
        <v>14</v>
      </c>
      <c r="P562" s="2">
        <v>2.9000000000000001E-2</v>
      </c>
      <c r="Q562" s="2" t="s">
        <v>13</v>
      </c>
      <c r="R562" s="2">
        <v>5</v>
      </c>
      <c r="S562" s="2">
        <v>74.8</v>
      </c>
      <c r="T562" s="2" t="s">
        <v>26</v>
      </c>
      <c r="W562" s="5" t="str" cm="1">
        <f t="array" ref="W562">_xlfn.TEXTJOIN(", ",TRUE, IF(COUNTIF(G562,"*"&amp;Afferenti!$A$1:'Afferenti'!$A$46&amp;"*"), Afferenti!$A$1:'Afferenti'!$A$46, ""))</f>
        <v>MAESTRO</v>
      </c>
      <c r="X562" s="5" t="str" cm="1">
        <f t="array" ref="X562">_xlfn.TEXTJOIN(", ",TRUE, IF(COUNTIF(A562,"*"&amp;Afferenti!$A$1:'Afferenti'!$A$46&amp;"*"), Afferenti!$E$1:'Afferenti'!$E$46, ""))</f>
        <v>1</v>
      </c>
      <c r="Y562" s="5" t="str" cm="1">
        <f t="array" ref="Y562">_xlfn.TEXTJOIN(", ",TRUE, IF(COUNTIF(A562,"*"&amp;Afferenti!$A$1:'Afferenti'!$A$46&amp;"*"), Afferenti!$F$1:'Afferenti'!$F$46, ""))</f>
        <v>0</v>
      </c>
    </row>
    <row r="563" spans="1:25" x14ac:dyDescent="0.2">
      <c r="A563" s="2" t="s">
        <v>866</v>
      </c>
      <c r="B563" s="2" t="s">
        <v>194</v>
      </c>
      <c r="C563" s="2" t="s">
        <v>279</v>
      </c>
      <c r="E563" s="2" t="s">
        <v>280</v>
      </c>
      <c r="F563" s="2" t="s">
        <v>590</v>
      </c>
      <c r="G563" s="2" t="s">
        <v>867</v>
      </c>
      <c r="H563" s="2">
        <v>1</v>
      </c>
      <c r="I563" s="2" t="s">
        <v>889</v>
      </c>
      <c r="J563" s="2" t="s">
        <v>11</v>
      </c>
      <c r="K563" s="2">
        <v>2015</v>
      </c>
      <c r="L563" s="2" t="s">
        <v>253</v>
      </c>
      <c r="M563" s="2">
        <v>43</v>
      </c>
      <c r="N563" s="2">
        <v>17.567</v>
      </c>
      <c r="O563" s="2" t="s">
        <v>13</v>
      </c>
      <c r="P563" s="2">
        <v>3.0150000000000001</v>
      </c>
      <c r="Q563" s="2" t="s">
        <v>13</v>
      </c>
      <c r="R563" s="2">
        <v>31</v>
      </c>
      <c r="S563" s="2">
        <v>16.52</v>
      </c>
      <c r="T563" s="2" t="s">
        <v>13</v>
      </c>
      <c r="U563" s="2">
        <v>6.9619999999999997</v>
      </c>
      <c r="V563" s="2" t="s">
        <v>13</v>
      </c>
      <c r="W563" s="5" t="str" cm="1">
        <f t="array" ref="W563">_xlfn.TEXTJOIN(", ",TRUE, IF(COUNTIF(G563,"*"&amp;Afferenti!$A$1:'Afferenti'!$A$46&amp;"*"), Afferenti!$A$1:'Afferenti'!$A$46, ""))</f>
        <v>MAESTRO</v>
      </c>
      <c r="X563" s="5" t="str" cm="1">
        <f t="array" ref="X563">_xlfn.TEXTJOIN(", ",TRUE, IF(COUNTIF(A563,"*"&amp;Afferenti!$A$1:'Afferenti'!$A$46&amp;"*"), Afferenti!$E$1:'Afferenti'!$E$46, ""))</f>
        <v>1</v>
      </c>
      <c r="Y563" s="5" t="str" cm="1">
        <f t="array" ref="Y563">_xlfn.TEXTJOIN(", ",TRUE, IF(COUNTIF(A563,"*"&amp;Afferenti!$A$1:'Afferenti'!$A$46&amp;"*"), Afferenti!$F$1:'Afferenti'!$F$46, ""))</f>
        <v>0</v>
      </c>
    </row>
    <row r="564" spans="1:25" x14ac:dyDescent="0.2">
      <c r="A564" s="2" t="s">
        <v>866</v>
      </c>
      <c r="B564" s="2" t="s">
        <v>194</v>
      </c>
      <c r="C564" s="2" t="s">
        <v>279</v>
      </c>
      <c r="E564" s="2" t="s">
        <v>280</v>
      </c>
      <c r="F564" s="2" t="s">
        <v>590</v>
      </c>
      <c r="G564" s="2" t="s">
        <v>867</v>
      </c>
      <c r="H564" s="2">
        <v>1</v>
      </c>
      <c r="I564" s="2" t="s">
        <v>890</v>
      </c>
      <c r="J564" s="2" t="s">
        <v>11</v>
      </c>
      <c r="K564" s="2">
        <v>2015</v>
      </c>
      <c r="L564" s="2" t="s">
        <v>612</v>
      </c>
      <c r="M564" s="2">
        <v>41</v>
      </c>
      <c r="N564" s="2">
        <v>12.092000000000001</v>
      </c>
      <c r="O564" s="2" t="s">
        <v>13</v>
      </c>
      <c r="P564" s="2">
        <v>2.9000000000000001E-2</v>
      </c>
      <c r="Q564" s="2" t="s">
        <v>13</v>
      </c>
      <c r="R564" s="2">
        <v>27</v>
      </c>
      <c r="W564" s="5" t="str" cm="1">
        <f t="array" ref="W564">_xlfn.TEXTJOIN(", ",TRUE, IF(COUNTIF(G564,"*"&amp;Afferenti!$A$1:'Afferenti'!$A$46&amp;"*"), Afferenti!$A$1:'Afferenti'!$A$46, ""))</f>
        <v>MAESTRO</v>
      </c>
      <c r="X564" s="5" t="str" cm="1">
        <f t="array" ref="X564">_xlfn.TEXTJOIN(", ",TRUE, IF(COUNTIF(A564,"*"&amp;Afferenti!$A$1:'Afferenti'!$A$46&amp;"*"), Afferenti!$E$1:'Afferenti'!$E$46, ""))</f>
        <v>1</v>
      </c>
      <c r="Y564" s="5" t="str" cm="1">
        <f t="array" ref="Y564">_xlfn.TEXTJOIN(", ",TRUE, IF(COUNTIF(A564,"*"&amp;Afferenti!$A$1:'Afferenti'!$A$46&amp;"*"), Afferenti!$F$1:'Afferenti'!$F$46, ""))</f>
        <v>0</v>
      </c>
    </row>
    <row r="565" spans="1:25" x14ac:dyDescent="0.2">
      <c r="A565" s="2" t="s">
        <v>866</v>
      </c>
      <c r="B565" s="2" t="s">
        <v>194</v>
      </c>
      <c r="C565" s="2" t="s">
        <v>279</v>
      </c>
      <c r="E565" s="2" t="s">
        <v>280</v>
      </c>
      <c r="F565" s="2" t="s">
        <v>590</v>
      </c>
      <c r="G565" s="2" t="s">
        <v>903</v>
      </c>
      <c r="H565" s="2">
        <v>5</v>
      </c>
      <c r="I565" s="2" t="s">
        <v>904</v>
      </c>
      <c r="J565" s="2" t="s">
        <v>11</v>
      </c>
      <c r="K565" s="2">
        <v>2015</v>
      </c>
      <c r="L565" s="2" t="s">
        <v>612</v>
      </c>
      <c r="M565" s="2">
        <v>18</v>
      </c>
      <c r="N565" s="2">
        <v>31.974</v>
      </c>
      <c r="O565" s="2" t="s">
        <v>14</v>
      </c>
      <c r="P565" s="2">
        <v>2.9000000000000001E-2</v>
      </c>
      <c r="Q565" s="2" t="s">
        <v>13</v>
      </c>
      <c r="R565" s="2">
        <v>14</v>
      </c>
      <c r="S565" s="2">
        <v>49.07</v>
      </c>
      <c r="T565" s="2" t="s">
        <v>14</v>
      </c>
      <c r="W565" s="5" t="str" cm="1">
        <f t="array" ref="W565">_xlfn.TEXTJOIN(", ",TRUE, IF(COUNTIF(G565,"*"&amp;Afferenti!$A$1:'Afferenti'!$A$46&amp;"*"), Afferenti!$A$1:'Afferenti'!$A$46, ""))</f>
        <v>MAESTRO</v>
      </c>
      <c r="X565" s="5" t="str" cm="1">
        <f t="array" ref="X565">_xlfn.TEXTJOIN(", ",TRUE, IF(COUNTIF(A565,"*"&amp;Afferenti!$A$1:'Afferenti'!$A$46&amp;"*"), Afferenti!$E$1:'Afferenti'!$E$46, ""))</f>
        <v>1</v>
      </c>
      <c r="Y565" s="5" t="str" cm="1">
        <f t="array" ref="Y565">_xlfn.TEXTJOIN(", ",TRUE, IF(COUNTIF(A565,"*"&amp;Afferenti!$A$1:'Afferenti'!$A$46&amp;"*"), Afferenti!$F$1:'Afferenti'!$F$46, ""))</f>
        <v>0</v>
      </c>
    </row>
    <row r="566" spans="1:25" x14ac:dyDescent="0.2">
      <c r="A566" s="2" t="s">
        <v>866</v>
      </c>
      <c r="B566" s="2" t="s">
        <v>194</v>
      </c>
      <c r="C566" s="2" t="s">
        <v>279</v>
      </c>
      <c r="E566" s="2" t="s">
        <v>280</v>
      </c>
      <c r="F566" s="2" t="s">
        <v>590</v>
      </c>
      <c r="G566" s="2" t="s">
        <v>903</v>
      </c>
      <c r="H566" s="2">
        <v>5</v>
      </c>
      <c r="I566" s="2" t="s">
        <v>905</v>
      </c>
      <c r="J566" s="2" t="s">
        <v>11</v>
      </c>
      <c r="K566" s="2">
        <v>2016</v>
      </c>
      <c r="L566" s="2" t="s">
        <v>872</v>
      </c>
      <c r="M566" s="2">
        <v>12</v>
      </c>
      <c r="N566" s="2">
        <v>35.947000000000003</v>
      </c>
      <c r="O566" s="2" t="s">
        <v>14</v>
      </c>
      <c r="P566" s="2">
        <v>16.478999999999999</v>
      </c>
      <c r="Q566" s="2" t="s">
        <v>13</v>
      </c>
      <c r="R566" s="2">
        <v>12</v>
      </c>
      <c r="S566" s="2">
        <v>47.21</v>
      </c>
      <c r="T566" s="2" t="s">
        <v>14</v>
      </c>
      <c r="W566" s="5" t="str" cm="1">
        <f t="array" ref="W566">_xlfn.TEXTJOIN(", ",TRUE, IF(COUNTIF(G566,"*"&amp;Afferenti!$A$1:'Afferenti'!$A$46&amp;"*"), Afferenti!$A$1:'Afferenti'!$A$46, ""))</f>
        <v>MAESTRO</v>
      </c>
      <c r="X566" s="5" t="str" cm="1">
        <f t="array" ref="X566">_xlfn.TEXTJOIN(", ",TRUE, IF(COUNTIF(A566,"*"&amp;Afferenti!$A$1:'Afferenti'!$A$46&amp;"*"), Afferenti!$E$1:'Afferenti'!$E$46, ""))</f>
        <v>1</v>
      </c>
      <c r="Y566" s="5" t="str" cm="1">
        <f t="array" ref="Y566">_xlfn.TEXTJOIN(", ",TRUE, IF(COUNTIF(A566,"*"&amp;Afferenti!$A$1:'Afferenti'!$A$46&amp;"*"), Afferenti!$F$1:'Afferenti'!$F$46, ""))</f>
        <v>0</v>
      </c>
    </row>
    <row r="567" spans="1:25" x14ac:dyDescent="0.2">
      <c r="A567" s="2" t="s">
        <v>866</v>
      </c>
      <c r="B567" s="2" t="s">
        <v>194</v>
      </c>
      <c r="C567" s="2" t="s">
        <v>279</v>
      </c>
      <c r="E567" s="2" t="s">
        <v>280</v>
      </c>
      <c r="F567" s="2" t="s">
        <v>590</v>
      </c>
      <c r="G567" s="2" t="s">
        <v>903</v>
      </c>
      <c r="H567" s="2">
        <v>5</v>
      </c>
      <c r="I567" s="2" t="s">
        <v>906</v>
      </c>
      <c r="J567" s="2" t="s">
        <v>11</v>
      </c>
      <c r="K567" s="2">
        <v>2016</v>
      </c>
      <c r="L567" s="2" t="s">
        <v>872</v>
      </c>
      <c r="M567" s="2">
        <v>3</v>
      </c>
      <c r="N567" s="2">
        <v>68.668999999999997</v>
      </c>
      <c r="O567" s="2" t="s">
        <v>26</v>
      </c>
      <c r="P567" s="2">
        <v>16.478999999999999</v>
      </c>
      <c r="Q567" s="2" t="s">
        <v>13</v>
      </c>
      <c r="R567" s="2">
        <v>1</v>
      </c>
      <c r="S567" s="2">
        <v>91.88</v>
      </c>
      <c r="T567" s="2" t="s">
        <v>33</v>
      </c>
      <c r="W567" s="5" t="str" cm="1">
        <f t="array" ref="W567">_xlfn.TEXTJOIN(", ",TRUE, IF(COUNTIF(G567,"*"&amp;Afferenti!$A$1:'Afferenti'!$A$46&amp;"*"), Afferenti!$A$1:'Afferenti'!$A$46, ""))</f>
        <v>MAESTRO</v>
      </c>
      <c r="X567" s="5" t="str" cm="1">
        <f t="array" ref="X567">_xlfn.TEXTJOIN(", ",TRUE, IF(COUNTIF(A567,"*"&amp;Afferenti!$A$1:'Afferenti'!$A$46&amp;"*"), Afferenti!$E$1:'Afferenti'!$E$46, ""))</f>
        <v>1</v>
      </c>
      <c r="Y567" s="5" t="str" cm="1">
        <f t="array" ref="Y567">_xlfn.TEXTJOIN(", ",TRUE, IF(COUNTIF(A567,"*"&amp;Afferenti!$A$1:'Afferenti'!$A$46&amp;"*"), Afferenti!$F$1:'Afferenti'!$F$46, ""))</f>
        <v>0</v>
      </c>
    </row>
    <row r="568" spans="1:25" x14ac:dyDescent="0.2">
      <c r="A568" s="2" t="s">
        <v>866</v>
      </c>
      <c r="B568" s="2" t="s">
        <v>194</v>
      </c>
      <c r="C568" s="2" t="s">
        <v>279</v>
      </c>
      <c r="E568" s="2" t="s">
        <v>280</v>
      </c>
      <c r="F568" s="2" t="s">
        <v>590</v>
      </c>
      <c r="G568" s="2" t="s">
        <v>903</v>
      </c>
      <c r="H568" s="2">
        <v>5</v>
      </c>
      <c r="I568" s="2" t="s">
        <v>907</v>
      </c>
      <c r="J568" s="2" t="s">
        <v>11</v>
      </c>
      <c r="K568" s="2">
        <v>2016</v>
      </c>
      <c r="L568" s="2" t="s">
        <v>872</v>
      </c>
      <c r="M568" s="2">
        <v>7</v>
      </c>
      <c r="N568" s="2">
        <v>50.94</v>
      </c>
      <c r="O568" s="2" t="s">
        <v>26</v>
      </c>
      <c r="P568" s="2">
        <v>16.478999999999999</v>
      </c>
      <c r="Q568" s="2" t="s">
        <v>13</v>
      </c>
      <c r="R568" s="2">
        <v>5</v>
      </c>
      <c r="S568" s="2">
        <v>71.180000000000007</v>
      </c>
      <c r="T568" s="2" t="s">
        <v>26</v>
      </c>
      <c r="W568" s="5" t="str" cm="1">
        <f t="array" ref="W568">_xlfn.TEXTJOIN(", ",TRUE, IF(COUNTIF(G568,"*"&amp;Afferenti!$A$1:'Afferenti'!$A$46&amp;"*"), Afferenti!$A$1:'Afferenti'!$A$46, ""))</f>
        <v>MAESTRO</v>
      </c>
      <c r="X568" s="5" t="str" cm="1">
        <f t="array" ref="X568">_xlfn.TEXTJOIN(", ",TRUE, IF(COUNTIF(A568,"*"&amp;Afferenti!$A$1:'Afferenti'!$A$46&amp;"*"), Afferenti!$E$1:'Afferenti'!$E$46, ""))</f>
        <v>1</v>
      </c>
      <c r="Y568" s="5" t="str" cm="1">
        <f t="array" ref="Y568">_xlfn.TEXTJOIN(", ",TRUE, IF(COUNTIF(A568,"*"&amp;Afferenti!$A$1:'Afferenti'!$A$46&amp;"*"), Afferenti!$F$1:'Afferenti'!$F$46, ""))</f>
        <v>0</v>
      </c>
    </row>
    <row r="569" spans="1:25" x14ac:dyDescent="0.2">
      <c r="A569" s="2" t="s">
        <v>866</v>
      </c>
      <c r="B569" s="2" t="s">
        <v>194</v>
      </c>
      <c r="C569" s="2" t="s">
        <v>279</v>
      </c>
      <c r="E569" s="2" t="s">
        <v>280</v>
      </c>
      <c r="F569" s="2" t="s">
        <v>590</v>
      </c>
      <c r="G569" s="2" t="s">
        <v>903</v>
      </c>
      <c r="H569" s="2">
        <v>5</v>
      </c>
      <c r="I569" s="2" t="s">
        <v>908</v>
      </c>
      <c r="J569" s="2" t="s">
        <v>11</v>
      </c>
      <c r="K569" s="2">
        <v>2016</v>
      </c>
      <c r="L569" s="2" t="s">
        <v>872</v>
      </c>
      <c r="M569" s="2">
        <v>28</v>
      </c>
      <c r="N569" s="2">
        <v>15.423999999999999</v>
      </c>
      <c r="O569" s="2" t="s">
        <v>13</v>
      </c>
      <c r="P569" s="2">
        <v>16.478999999999999</v>
      </c>
      <c r="Q569" s="2" t="s">
        <v>13</v>
      </c>
      <c r="R569" s="2">
        <v>15</v>
      </c>
      <c r="S569" s="2">
        <v>40.020000000000003</v>
      </c>
      <c r="T569" s="2" t="s">
        <v>14</v>
      </c>
      <c r="W569" s="5" t="str" cm="1">
        <f t="array" ref="W569">_xlfn.TEXTJOIN(", ",TRUE, IF(COUNTIF(G569,"*"&amp;Afferenti!$A$1:'Afferenti'!$A$46&amp;"*"), Afferenti!$A$1:'Afferenti'!$A$46, ""))</f>
        <v>MAESTRO</v>
      </c>
      <c r="X569" s="5" t="str" cm="1">
        <f t="array" ref="X569">_xlfn.TEXTJOIN(", ",TRUE, IF(COUNTIF(A569,"*"&amp;Afferenti!$A$1:'Afferenti'!$A$46&amp;"*"), Afferenti!$E$1:'Afferenti'!$E$46, ""))</f>
        <v>1</v>
      </c>
      <c r="Y569" s="5" t="str" cm="1">
        <f t="array" ref="Y569">_xlfn.TEXTJOIN(", ",TRUE, IF(COUNTIF(A569,"*"&amp;Afferenti!$A$1:'Afferenti'!$A$46&amp;"*"), Afferenti!$F$1:'Afferenti'!$F$46, ""))</f>
        <v>0</v>
      </c>
    </row>
    <row r="570" spans="1:25" x14ac:dyDescent="0.2">
      <c r="A570" s="2" t="s">
        <v>866</v>
      </c>
      <c r="B570" s="2" t="s">
        <v>194</v>
      </c>
      <c r="C570" s="2" t="s">
        <v>279</v>
      </c>
      <c r="E570" s="2" t="s">
        <v>280</v>
      </c>
      <c r="F570" s="2" t="s">
        <v>590</v>
      </c>
      <c r="G570" s="2" t="s">
        <v>903</v>
      </c>
      <c r="H570" s="2">
        <v>5</v>
      </c>
      <c r="I570" s="2" t="s">
        <v>909</v>
      </c>
      <c r="J570" s="2" t="s">
        <v>11</v>
      </c>
      <c r="K570" s="2">
        <v>2016</v>
      </c>
      <c r="L570" s="2" t="s">
        <v>872</v>
      </c>
      <c r="M570" s="2">
        <v>5</v>
      </c>
      <c r="N570" s="2">
        <v>58.847000000000001</v>
      </c>
      <c r="O570" s="2" t="s">
        <v>26</v>
      </c>
      <c r="P570" s="2">
        <v>16.478999999999999</v>
      </c>
      <c r="Q570" s="2" t="s">
        <v>13</v>
      </c>
      <c r="R570" s="2">
        <v>4</v>
      </c>
      <c r="S570" s="2">
        <v>75.78</v>
      </c>
      <c r="T570" s="2" t="s">
        <v>33</v>
      </c>
      <c r="W570" s="5" t="str" cm="1">
        <f t="array" ref="W570">_xlfn.TEXTJOIN(", ",TRUE, IF(COUNTIF(G570,"*"&amp;Afferenti!$A$1:'Afferenti'!$A$46&amp;"*"), Afferenti!$A$1:'Afferenti'!$A$46, ""))</f>
        <v>MAESTRO</v>
      </c>
      <c r="X570" s="5" t="str" cm="1">
        <f t="array" ref="X570">_xlfn.TEXTJOIN(", ",TRUE, IF(COUNTIF(A570,"*"&amp;Afferenti!$A$1:'Afferenti'!$A$46&amp;"*"), Afferenti!$E$1:'Afferenti'!$E$46, ""))</f>
        <v>1</v>
      </c>
      <c r="Y570" s="5" t="str" cm="1">
        <f t="array" ref="Y570">_xlfn.TEXTJOIN(", ",TRUE, IF(COUNTIF(A570,"*"&amp;Afferenti!$A$1:'Afferenti'!$A$46&amp;"*"), Afferenti!$F$1:'Afferenti'!$F$46, ""))</f>
        <v>0</v>
      </c>
    </row>
    <row r="571" spans="1:25" x14ac:dyDescent="0.2">
      <c r="A571" s="2" t="s">
        <v>866</v>
      </c>
      <c r="B571" s="2" t="s">
        <v>194</v>
      </c>
      <c r="C571" s="2" t="s">
        <v>279</v>
      </c>
      <c r="E571" s="2" t="s">
        <v>280</v>
      </c>
      <c r="F571" s="2" t="s">
        <v>590</v>
      </c>
      <c r="G571" s="2" t="s">
        <v>903</v>
      </c>
      <c r="H571" s="2">
        <v>5</v>
      </c>
      <c r="I571" s="2" t="s">
        <v>910</v>
      </c>
      <c r="J571" s="2" t="s">
        <v>11</v>
      </c>
      <c r="K571" s="2">
        <v>2016</v>
      </c>
      <c r="L571" s="2" t="s">
        <v>872</v>
      </c>
      <c r="M571" s="2">
        <v>5</v>
      </c>
      <c r="N571" s="2">
        <v>58.847000000000001</v>
      </c>
      <c r="O571" s="2" t="s">
        <v>26</v>
      </c>
      <c r="P571" s="2">
        <v>16.478999999999999</v>
      </c>
      <c r="Q571" s="2" t="s">
        <v>13</v>
      </c>
      <c r="R571" s="2">
        <v>4</v>
      </c>
      <c r="S571" s="2">
        <v>75.78</v>
      </c>
      <c r="T571" s="2" t="s">
        <v>33</v>
      </c>
      <c r="W571" s="5" t="str" cm="1">
        <f t="array" ref="W571">_xlfn.TEXTJOIN(", ",TRUE, IF(COUNTIF(G571,"*"&amp;Afferenti!$A$1:'Afferenti'!$A$46&amp;"*"), Afferenti!$A$1:'Afferenti'!$A$46, ""))</f>
        <v>MAESTRO</v>
      </c>
      <c r="X571" s="5" t="str" cm="1">
        <f t="array" ref="X571">_xlfn.TEXTJOIN(", ",TRUE, IF(COUNTIF(A571,"*"&amp;Afferenti!$A$1:'Afferenti'!$A$46&amp;"*"), Afferenti!$E$1:'Afferenti'!$E$46, ""))</f>
        <v>1</v>
      </c>
      <c r="Y571" s="5" t="str" cm="1">
        <f t="array" ref="Y571">_xlfn.TEXTJOIN(", ",TRUE, IF(COUNTIF(A571,"*"&amp;Afferenti!$A$1:'Afferenti'!$A$46&amp;"*"), Afferenti!$F$1:'Afferenti'!$F$46, ""))</f>
        <v>0</v>
      </c>
    </row>
    <row r="572" spans="1:25" x14ac:dyDescent="0.2">
      <c r="A572" s="2" t="s">
        <v>866</v>
      </c>
      <c r="B572" s="2" t="s">
        <v>194</v>
      </c>
      <c r="C572" s="2" t="s">
        <v>279</v>
      </c>
      <c r="E572" s="2" t="s">
        <v>280</v>
      </c>
      <c r="F572" s="2" t="s">
        <v>590</v>
      </c>
      <c r="G572" s="2" t="s">
        <v>911</v>
      </c>
      <c r="H572" s="2">
        <v>6</v>
      </c>
      <c r="I572" s="2" t="s">
        <v>912</v>
      </c>
      <c r="J572" s="2" t="s">
        <v>11</v>
      </c>
      <c r="K572" s="2">
        <v>2017</v>
      </c>
      <c r="L572" s="2" t="s">
        <v>872</v>
      </c>
      <c r="M572" s="2">
        <v>2</v>
      </c>
      <c r="N572" s="2">
        <v>75.474000000000004</v>
      </c>
      <c r="O572" s="2" t="s">
        <v>33</v>
      </c>
      <c r="P572" s="2">
        <v>16.39</v>
      </c>
      <c r="Q572" s="2" t="s">
        <v>13</v>
      </c>
      <c r="R572" s="2">
        <v>2</v>
      </c>
      <c r="S572" s="2">
        <v>86.07</v>
      </c>
      <c r="T572" s="2" t="s">
        <v>33</v>
      </c>
      <c r="U572" s="2">
        <v>21.969698000000001</v>
      </c>
      <c r="V572" s="2" t="s">
        <v>13</v>
      </c>
      <c r="W572" s="5" t="str" cm="1">
        <f t="array" ref="W572">_xlfn.TEXTJOIN(", ",TRUE, IF(COUNTIF(G572,"*"&amp;Afferenti!$A$1:'Afferenti'!$A$46&amp;"*"), Afferenti!$A$1:'Afferenti'!$A$46, ""))</f>
        <v>MAESTRO</v>
      </c>
      <c r="X572" s="5" t="str" cm="1">
        <f t="array" ref="X572">_xlfn.TEXTJOIN(", ",TRUE, IF(COUNTIF(A572,"*"&amp;Afferenti!$A$1:'Afferenti'!$A$46&amp;"*"), Afferenti!$E$1:'Afferenti'!$E$46, ""))</f>
        <v>1</v>
      </c>
      <c r="Y572" s="5" t="str" cm="1">
        <f t="array" ref="Y572">_xlfn.TEXTJOIN(", ",TRUE, IF(COUNTIF(A572,"*"&amp;Afferenti!$A$1:'Afferenti'!$A$46&amp;"*"), Afferenti!$F$1:'Afferenti'!$F$46, ""))</f>
        <v>0</v>
      </c>
    </row>
    <row r="573" spans="1:25" x14ac:dyDescent="0.2">
      <c r="A573" s="2" t="s">
        <v>866</v>
      </c>
      <c r="B573" s="2" t="s">
        <v>194</v>
      </c>
      <c r="C573" s="2" t="s">
        <v>279</v>
      </c>
      <c r="E573" s="2" t="s">
        <v>280</v>
      </c>
      <c r="F573" s="2" t="s">
        <v>590</v>
      </c>
      <c r="G573" s="2" t="s">
        <v>914</v>
      </c>
      <c r="H573" s="2">
        <v>7</v>
      </c>
      <c r="I573" s="2" t="s">
        <v>915</v>
      </c>
      <c r="J573" s="2" t="s">
        <v>11</v>
      </c>
      <c r="K573" s="2">
        <v>2016</v>
      </c>
      <c r="L573" s="2" t="s">
        <v>872</v>
      </c>
      <c r="M573" s="2">
        <v>2</v>
      </c>
      <c r="N573" s="2">
        <v>74.546999999999997</v>
      </c>
      <c r="O573" s="2" t="s">
        <v>26</v>
      </c>
      <c r="P573" s="2">
        <v>16.478999999999999</v>
      </c>
      <c r="Q573" s="2" t="s">
        <v>13</v>
      </c>
      <c r="R573" s="2">
        <v>3</v>
      </c>
      <c r="W573" s="5" t="str" cm="1">
        <f t="array" ref="W573">_xlfn.TEXTJOIN(", ",TRUE, IF(COUNTIF(G573,"*"&amp;Afferenti!$A$1:'Afferenti'!$A$46&amp;"*"), Afferenti!$A$1:'Afferenti'!$A$46, ""))</f>
        <v>MAESTRO</v>
      </c>
      <c r="X573" s="5" t="str" cm="1">
        <f t="array" ref="X573">_xlfn.TEXTJOIN(", ",TRUE, IF(COUNTIF(A573,"*"&amp;Afferenti!$A$1:'Afferenti'!$A$46&amp;"*"), Afferenti!$E$1:'Afferenti'!$E$46, ""))</f>
        <v>1</v>
      </c>
      <c r="Y573" s="5" t="str" cm="1">
        <f t="array" ref="Y573">_xlfn.TEXTJOIN(", ",TRUE, IF(COUNTIF(A573,"*"&amp;Afferenti!$A$1:'Afferenti'!$A$46&amp;"*"), Afferenti!$F$1:'Afferenti'!$F$46, ""))</f>
        <v>0</v>
      </c>
    </row>
    <row r="574" spans="1:25" x14ac:dyDescent="0.2">
      <c r="A574" s="2" t="s">
        <v>866</v>
      </c>
      <c r="B574" s="2" t="s">
        <v>194</v>
      </c>
      <c r="C574" s="2" t="s">
        <v>279</v>
      </c>
      <c r="E574" s="2" t="s">
        <v>280</v>
      </c>
      <c r="F574" s="2" t="s">
        <v>590</v>
      </c>
      <c r="G574" s="2" t="s">
        <v>914</v>
      </c>
      <c r="H574" s="2">
        <v>7</v>
      </c>
      <c r="I574" s="2" t="s">
        <v>916</v>
      </c>
      <c r="J574" s="2" t="s">
        <v>11</v>
      </c>
      <c r="K574" s="2">
        <v>2016</v>
      </c>
      <c r="L574" s="2" t="s">
        <v>872</v>
      </c>
      <c r="M574" s="2">
        <v>11</v>
      </c>
      <c r="N574" s="2">
        <v>38.372</v>
      </c>
      <c r="O574" s="2" t="s">
        <v>14</v>
      </c>
      <c r="P574" s="2">
        <v>16.478999999999999</v>
      </c>
      <c r="Q574" s="2" t="s">
        <v>13</v>
      </c>
      <c r="R574" s="2">
        <v>5</v>
      </c>
      <c r="W574" s="5" t="str" cm="1">
        <f t="array" ref="W574">_xlfn.TEXTJOIN(", ",TRUE, IF(COUNTIF(G574,"*"&amp;Afferenti!$A$1:'Afferenti'!$A$46&amp;"*"), Afferenti!$A$1:'Afferenti'!$A$46, ""))</f>
        <v>MAESTRO</v>
      </c>
      <c r="X574" s="5" t="str" cm="1">
        <f t="array" ref="X574">_xlfn.TEXTJOIN(", ",TRUE, IF(COUNTIF(A574,"*"&amp;Afferenti!$A$1:'Afferenti'!$A$46&amp;"*"), Afferenti!$E$1:'Afferenti'!$E$46, ""))</f>
        <v>1</v>
      </c>
      <c r="Y574" s="5" t="str" cm="1">
        <f t="array" ref="Y574">_xlfn.TEXTJOIN(", ",TRUE, IF(COUNTIF(A574,"*"&amp;Afferenti!$A$1:'Afferenti'!$A$46&amp;"*"), Afferenti!$F$1:'Afferenti'!$F$46, ""))</f>
        <v>0</v>
      </c>
    </row>
    <row r="575" spans="1:25" x14ac:dyDescent="0.2">
      <c r="A575" s="2" t="s">
        <v>1805</v>
      </c>
      <c r="B575" s="2" t="s">
        <v>1027</v>
      </c>
      <c r="C575" s="2" t="s">
        <v>1806</v>
      </c>
      <c r="E575" s="2" t="s">
        <v>280</v>
      </c>
      <c r="F575" s="2" t="s">
        <v>784</v>
      </c>
      <c r="G575" s="2" t="s">
        <v>1807</v>
      </c>
      <c r="H575" s="2">
        <v>1</v>
      </c>
      <c r="I575" s="2" t="s">
        <v>1808</v>
      </c>
      <c r="J575" s="2" t="s">
        <v>11</v>
      </c>
      <c r="K575" s="2">
        <v>2015</v>
      </c>
      <c r="L575" s="2" t="s">
        <v>1809</v>
      </c>
      <c r="M575" s="2">
        <v>14</v>
      </c>
      <c r="N575" s="2">
        <v>46.706000000000003</v>
      </c>
      <c r="O575" s="2" t="s">
        <v>14</v>
      </c>
      <c r="P575" s="2">
        <v>81.887</v>
      </c>
      <c r="Q575" s="2" t="s">
        <v>33</v>
      </c>
      <c r="R575" s="2">
        <v>13</v>
      </c>
      <c r="S575" s="2">
        <v>44.26</v>
      </c>
      <c r="T575" s="2" t="s">
        <v>14</v>
      </c>
      <c r="U575" s="2">
        <v>82.406999999999996</v>
      </c>
      <c r="V575" s="2" t="s">
        <v>33</v>
      </c>
      <c r="W575" s="5" t="str" cm="1">
        <f t="array" ref="W575">_xlfn.TEXTJOIN(", ",TRUE, IF(COUNTIF(G575,"*"&amp;Afferenti!$A$1:'Afferenti'!$A$46&amp;"*"), Afferenti!$A$1:'Afferenti'!$A$46, ""))</f>
        <v>MANGANELLI</v>
      </c>
      <c r="X575" s="5" t="str" cm="1">
        <f t="array" ref="X575">_xlfn.TEXTJOIN(", ",TRUE, IF(COUNTIF(A575,"*"&amp;Afferenti!$A$1:'Afferenti'!$A$46&amp;"*"), Afferenti!$E$1:'Afferenti'!$E$46, ""))</f>
        <v>1</v>
      </c>
      <c r="Y575" s="5" t="str" cm="1">
        <f t="array" ref="Y575">_xlfn.TEXTJOIN(", ",TRUE, IF(COUNTIF(A575,"*"&amp;Afferenti!$A$1:'Afferenti'!$A$46&amp;"*"), Afferenti!$F$1:'Afferenti'!$F$46, ""))</f>
        <v>0</v>
      </c>
    </row>
    <row r="576" spans="1:25" x14ac:dyDescent="0.2">
      <c r="A576" s="2" t="s">
        <v>1805</v>
      </c>
      <c r="B576" s="2" t="s">
        <v>1027</v>
      </c>
      <c r="C576" s="2" t="s">
        <v>1806</v>
      </c>
      <c r="E576" s="2" t="s">
        <v>280</v>
      </c>
      <c r="F576" s="2" t="s">
        <v>784</v>
      </c>
      <c r="G576" s="2" t="s">
        <v>1807</v>
      </c>
      <c r="H576" s="2">
        <v>1</v>
      </c>
      <c r="I576" s="2" t="s">
        <v>1810</v>
      </c>
      <c r="J576" s="2" t="s">
        <v>11</v>
      </c>
      <c r="K576" s="2">
        <v>2019</v>
      </c>
      <c r="L576" s="2" t="s">
        <v>1809</v>
      </c>
      <c r="M576" s="2">
        <v>4</v>
      </c>
      <c r="N576" s="2">
        <v>61.542000000000002</v>
      </c>
      <c r="O576" s="2" t="s">
        <v>26</v>
      </c>
      <c r="P576" s="2">
        <v>59.368000000000002</v>
      </c>
      <c r="Q576" s="2" t="s">
        <v>26</v>
      </c>
      <c r="R576" s="2">
        <v>4</v>
      </c>
      <c r="S576" s="2">
        <v>65.510000000000005</v>
      </c>
      <c r="T576" s="2" t="s">
        <v>26</v>
      </c>
      <c r="U576" s="2">
        <v>73.635999999999996</v>
      </c>
      <c r="V576" s="2" t="s">
        <v>26</v>
      </c>
      <c r="W576" s="5" t="str" cm="1">
        <f t="array" ref="W576">_xlfn.TEXTJOIN(", ",TRUE, IF(COUNTIF(G576,"*"&amp;Afferenti!$A$1:'Afferenti'!$A$46&amp;"*"), Afferenti!$A$1:'Afferenti'!$A$46, ""))</f>
        <v>MANGANELLI</v>
      </c>
      <c r="X576" s="5" t="str" cm="1">
        <f t="array" ref="X576">_xlfn.TEXTJOIN(", ",TRUE, IF(COUNTIF(A576,"*"&amp;Afferenti!$A$1:'Afferenti'!$A$46&amp;"*"), Afferenti!$E$1:'Afferenti'!$E$46, ""))</f>
        <v>1</v>
      </c>
      <c r="Y576" s="5" t="str" cm="1">
        <f t="array" ref="Y576">_xlfn.TEXTJOIN(", ",TRUE, IF(COUNTIF(A576,"*"&amp;Afferenti!$A$1:'Afferenti'!$A$46&amp;"*"), Afferenti!$F$1:'Afferenti'!$F$46, ""))</f>
        <v>0</v>
      </c>
    </row>
    <row r="577" spans="1:25" x14ac:dyDescent="0.2">
      <c r="A577" s="2" t="s">
        <v>1805</v>
      </c>
      <c r="B577" s="2" t="s">
        <v>1027</v>
      </c>
      <c r="C577" s="2" t="s">
        <v>1806</v>
      </c>
      <c r="E577" s="2" t="s">
        <v>280</v>
      </c>
      <c r="F577" s="2" t="s">
        <v>784</v>
      </c>
      <c r="G577" s="2" t="s">
        <v>1811</v>
      </c>
      <c r="H577" s="2">
        <v>2</v>
      </c>
      <c r="I577" s="2" t="s">
        <v>1812</v>
      </c>
      <c r="J577" s="2" t="s">
        <v>99</v>
      </c>
      <c r="K577" s="2">
        <v>2019</v>
      </c>
      <c r="W577" s="5" t="str" cm="1">
        <f t="array" ref="W577">_xlfn.TEXTJOIN(", ",TRUE, IF(COUNTIF(G577,"*"&amp;Afferenti!$A$1:'Afferenti'!$A$46&amp;"*"), Afferenti!$A$1:'Afferenti'!$A$46, ""))</f>
        <v>MANGANELLI</v>
      </c>
      <c r="X577" s="5" t="str" cm="1">
        <f t="array" ref="X577">_xlfn.TEXTJOIN(", ",TRUE, IF(COUNTIF(A577,"*"&amp;Afferenti!$A$1:'Afferenti'!$A$46&amp;"*"), Afferenti!$E$1:'Afferenti'!$E$46, ""))</f>
        <v>1</v>
      </c>
      <c r="Y577" s="5" t="str" cm="1">
        <f t="array" ref="Y577">_xlfn.TEXTJOIN(", ",TRUE, IF(COUNTIF(A577,"*"&amp;Afferenti!$A$1:'Afferenti'!$A$46&amp;"*"), Afferenti!$F$1:'Afferenti'!$F$46, ""))</f>
        <v>0</v>
      </c>
    </row>
    <row r="578" spans="1:25" x14ac:dyDescent="0.2">
      <c r="A578" s="2" t="s">
        <v>1805</v>
      </c>
      <c r="B578" s="2" t="s">
        <v>1027</v>
      </c>
      <c r="C578" s="2" t="s">
        <v>1806</v>
      </c>
      <c r="E578" s="2" t="s">
        <v>280</v>
      </c>
      <c r="F578" s="2" t="s">
        <v>784</v>
      </c>
      <c r="G578" s="2" t="s">
        <v>1811</v>
      </c>
      <c r="H578" s="2">
        <v>2</v>
      </c>
      <c r="I578" s="2" t="s">
        <v>1813</v>
      </c>
      <c r="J578" s="2" t="s">
        <v>11</v>
      </c>
      <c r="K578" s="2">
        <v>2018</v>
      </c>
      <c r="L578" s="2" t="s">
        <v>1814</v>
      </c>
      <c r="W578" s="5" t="str" cm="1">
        <f t="array" ref="W578">_xlfn.TEXTJOIN(", ",TRUE, IF(COUNTIF(G578,"*"&amp;Afferenti!$A$1:'Afferenti'!$A$46&amp;"*"), Afferenti!$A$1:'Afferenti'!$A$46, ""))</f>
        <v>MANGANELLI</v>
      </c>
      <c r="X578" s="5" t="str" cm="1">
        <f t="array" ref="X578">_xlfn.TEXTJOIN(", ",TRUE, IF(COUNTIF(A578,"*"&amp;Afferenti!$A$1:'Afferenti'!$A$46&amp;"*"), Afferenti!$E$1:'Afferenti'!$E$46, ""))</f>
        <v>1</v>
      </c>
      <c r="Y578" s="5" t="str" cm="1">
        <f t="array" ref="Y578">_xlfn.TEXTJOIN(", ",TRUE, IF(COUNTIF(A578,"*"&amp;Afferenti!$A$1:'Afferenti'!$A$46&amp;"*"), Afferenti!$F$1:'Afferenti'!$F$46, ""))</f>
        <v>0</v>
      </c>
    </row>
    <row r="579" spans="1:25" x14ac:dyDescent="0.2">
      <c r="A579" s="2" t="s">
        <v>1805</v>
      </c>
      <c r="B579" s="2" t="s">
        <v>1027</v>
      </c>
      <c r="C579" s="2" t="s">
        <v>1806</v>
      </c>
      <c r="E579" s="2" t="s">
        <v>280</v>
      </c>
      <c r="F579" s="2" t="s">
        <v>784</v>
      </c>
      <c r="G579" s="2" t="s">
        <v>1811</v>
      </c>
      <c r="H579" s="2">
        <v>2</v>
      </c>
      <c r="I579" s="2" t="s">
        <v>1815</v>
      </c>
      <c r="J579" s="2" t="s">
        <v>11</v>
      </c>
      <c r="K579" s="2">
        <v>2018</v>
      </c>
      <c r="L579" s="2" t="s">
        <v>787</v>
      </c>
      <c r="M579" s="2">
        <v>1</v>
      </c>
      <c r="N579" s="2">
        <v>86.096000000000004</v>
      </c>
      <c r="O579" s="2" t="s">
        <v>33</v>
      </c>
      <c r="P579" s="2">
        <v>81.963999999999999</v>
      </c>
      <c r="Q579" s="2" t="s">
        <v>33</v>
      </c>
      <c r="R579" s="2">
        <v>1</v>
      </c>
      <c r="S579" s="2">
        <v>91.08</v>
      </c>
      <c r="T579" s="2" t="s">
        <v>33</v>
      </c>
      <c r="U579" s="2">
        <v>96.176469999999995</v>
      </c>
      <c r="V579" s="2" t="s">
        <v>33</v>
      </c>
      <c r="W579" s="5" t="str" cm="1">
        <f t="array" ref="W579">_xlfn.TEXTJOIN(", ",TRUE, IF(COUNTIF(G579,"*"&amp;Afferenti!$A$1:'Afferenti'!$A$46&amp;"*"), Afferenti!$A$1:'Afferenti'!$A$46, ""))</f>
        <v>MANGANELLI</v>
      </c>
      <c r="X579" s="5" t="str" cm="1">
        <f t="array" ref="X579">_xlfn.TEXTJOIN(", ",TRUE, IF(COUNTIF(A579,"*"&amp;Afferenti!$A$1:'Afferenti'!$A$46&amp;"*"), Afferenti!$E$1:'Afferenti'!$E$46, ""))</f>
        <v>1</v>
      </c>
      <c r="Y579" s="5" t="str" cm="1">
        <f t="array" ref="Y579">_xlfn.TEXTJOIN(", ",TRUE, IF(COUNTIF(A579,"*"&amp;Afferenti!$A$1:'Afferenti'!$A$46&amp;"*"), Afferenti!$F$1:'Afferenti'!$F$46, ""))</f>
        <v>0</v>
      </c>
    </row>
    <row r="580" spans="1:25" x14ac:dyDescent="0.2">
      <c r="A580" s="2" t="s">
        <v>1805</v>
      </c>
      <c r="B580" s="2" t="s">
        <v>1027</v>
      </c>
      <c r="C580" s="2" t="s">
        <v>1806</v>
      </c>
      <c r="E580" s="2" t="s">
        <v>280</v>
      </c>
      <c r="F580" s="2" t="s">
        <v>784</v>
      </c>
      <c r="G580" s="2" t="s">
        <v>1816</v>
      </c>
      <c r="H580" s="2">
        <v>2</v>
      </c>
      <c r="I580" s="2" t="s">
        <v>1817</v>
      </c>
      <c r="J580" s="2" t="s">
        <v>11</v>
      </c>
      <c r="K580" s="2">
        <v>2019</v>
      </c>
      <c r="W580" s="5" t="str" cm="1">
        <f t="array" ref="W580">_xlfn.TEXTJOIN(", ",TRUE, IF(COUNTIF(G580,"*"&amp;Afferenti!$A$1:'Afferenti'!$A$46&amp;"*"), Afferenti!$A$1:'Afferenti'!$A$46, ""))</f>
        <v>MANGANELLI</v>
      </c>
      <c r="X580" s="5" t="str" cm="1">
        <f t="array" ref="X580">_xlfn.TEXTJOIN(", ",TRUE, IF(COUNTIF(A580,"*"&amp;Afferenti!$A$1:'Afferenti'!$A$46&amp;"*"), Afferenti!$E$1:'Afferenti'!$E$46, ""))</f>
        <v>1</v>
      </c>
      <c r="Y580" s="5" t="str" cm="1">
        <f t="array" ref="Y580">_xlfn.TEXTJOIN(", ",TRUE, IF(COUNTIF(A580,"*"&amp;Afferenti!$A$1:'Afferenti'!$A$46&amp;"*"), Afferenti!$F$1:'Afferenti'!$F$46, ""))</f>
        <v>0</v>
      </c>
    </row>
    <row r="581" spans="1:25" x14ac:dyDescent="0.2">
      <c r="A581" s="2" t="s">
        <v>1805</v>
      </c>
      <c r="B581" s="2" t="s">
        <v>1027</v>
      </c>
      <c r="C581" s="2" t="s">
        <v>1806</v>
      </c>
      <c r="E581" s="2" t="s">
        <v>280</v>
      </c>
      <c r="F581" s="2" t="s">
        <v>784</v>
      </c>
      <c r="G581" s="2" t="s">
        <v>1816</v>
      </c>
      <c r="H581" s="2">
        <v>2</v>
      </c>
      <c r="I581" s="2" t="s">
        <v>1818</v>
      </c>
      <c r="J581" s="2" t="s">
        <v>11</v>
      </c>
      <c r="K581" s="2">
        <v>2015</v>
      </c>
      <c r="L581" s="2" t="s">
        <v>787</v>
      </c>
      <c r="M581" s="2">
        <v>12</v>
      </c>
      <c r="N581" s="2">
        <v>46.975000000000001</v>
      </c>
      <c r="O581" s="2" t="s">
        <v>14</v>
      </c>
      <c r="P581" s="2">
        <v>84.662000000000006</v>
      </c>
      <c r="Q581" s="2" t="s">
        <v>33</v>
      </c>
      <c r="R581" s="2">
        <v>6</v>
      </c>
      <c r="S581" s="2">
        <v>60.66</v>
      </c>
      <c r="T581" s="2" t="s">
        <v>26</v>
      </c>
      <c r="U581" s="2">
        <v>90.373000000000005</v>
      </c>
      <c r="V581" s="2" t="s">
        <v>33</v>
      </c>
      <c r="W581" s="5" t="str" cm="1">
        <f t="array" ref="W581">_xlfn.TEXTJOIN(", ",TRUE, IF(COUNTIF(G581,"*"&amp;Afferenti!$A$1:'Afferenti'!$A$46&amp;"*"), Afferenti!$A$1:'Afferenti'!$A$46, ""))</f>
        <v>MANGANELLI</v>
      </c>
      <c r="X581" s="5" t="str" cm="1">
        <f t="array" ref="X581">_xlfn.TEXTJOIN(", ",TRUE, IF(COUNTIF(A581,"*"&amp;Afferenti!$A$1:'Afferenti'!$A$46&amp;"*"), Afferenti!$E$1:'Afferenti'!$E$46, ""))</f>
        <v>1</v>
      </c>
      <c r="Y581" s="5" t="str" cm="1">
        <f t="array" ref="Y581">_xlfn.TEXTJOIN(", ",TRUE, IF(COUNTIF(A581,"*"&amp;Afferenti!$A$1:'Afferenti'!$A$46&amp;"*"), Afferenti!$F$1:'Afferenti'!$F$46, ""))</f>
        <v>0</v>
      </c>
    </row>
    <row r="582" spans="1:25" x14ac:dyDescent="0.2">
      <c r="A582" s="2" t="s">
        <v>1805</v>
      </c>
      <c r="B582" s="2" t="s">
        <v>1027</v>
      </c>
      <c r="C582" s="2" t="s">
        <v>1806</v>
      </c>
      <c r="E582" s="2" t="s">
        <v>280</v>
      </c>
      <c r="F582" s="2" t="s">
        <v>784</v>
      </c>
      <c r="G582" s="2" t="s">
        <v>1816</v>
      </c>
      <c r="H582" s="2">
        <v>2</v>
      </c>
      <c r="I582" s="2" t="s">
        <v>1819</v>
      </c>
      <c r="J582" s="2" t="s">
        <v>11</v>
      </c>
      <c r="K582" s="2">
        <v>2016</v>
      </c>
      <c r="L582" s="2" t="s">
        <v>1820</v>
      </c>
      <c r="M582" s="2">
        <v>19</v>
      </c>
      <c r="N582" s="2">
        <v>29.343</v>
      </c>
      <c r="O582" s="2" t="s">
        <v>14</v>
      </c>
      <c r="P582" s="2">
        <v>12.853</v>
      </c>
      <c r="Q582" s="2" t="s">
        <v>13</v>
      </c>
      <c r="R582" s="2">
        <v>18</v>
      </c>
      <c r="S582" s="2">
        <v>39.94</v>
      </c>
      <c r="T582" s="2" t="s">
        <v>14</v>
      </c>
      <c r="U582" s="2">
        <v>18.862276000000001</v>
      </c>
      <c r="V582" s="2" t="s">
        <v>13</v>
      </c>
      <c r="W582" s="5" t="str" cm="1">
        <f t="array" ref="W582">_xlfn.TEXTJOIN(", ",TRUE, IF(COUNTIF(G582,"*"&amp;Afferenti!$A$1:'Afferenti'!$A$46&amp;"*"), Afferenti!$A$1:'Afferenti'!$A$46, ""))</f>
        <v>MANGANELLI</v>
      </c>
      <c r="X582" s="5" t="str" cm="1">
        <f t="array" ref="X582">_xlfn.TEXTJOIN(", ",TRUE, IF(COUNTIF(A582,"*"&amp;Afferenti!$A$1:'Afferenti'!$A$46&amp;"*"), Afferenti!$E$1:'Afferenti'!$E$46, ""))</f>
        <v>1</v>
      </c>
      <c r="Y582" s="5" t="str" cm="1">
        <f t="array" ref="Y582">_xlfn.TEXTJOIN(", ",TRUE, IF(COUNTIF(A582,"*"&amp;Afferenti!$A$1:'Afferenti'!$A$46&amp;"*"), Afferenti!$F$1:'Afferenti'!$F$46, ""))</f>
        <v>0</v>
      </c>
    </row>
    <row r="583" spans="1:25" x14ac:dyDescent="0.2">
      <c r="A583" s="2" t="s">
        <v>1805</v>
      </c>
      <c r="B583" s="2" t="s">
        <v>1027</v>
      </c>
      <c r="C583" s="2" t="s">
        <v>1806</v>
      </c>
      <c r="E583" s="2" t="s">
        <v>280</v>
      </c>
      <c r="F583" s="2" t="s">
        <v>784</v>
      </c>
      <c r="G583" s="2" t="s">
        <v>1816</v>
      </c>
      <c r="H583" s="2">
        <v>2</v>
      </c>
      <c r="I583" s="2" t="s">
        <v>1821</v>
      </c>
      <c r="J583" s="2" t="s">
        <v>11</v>
      </c>
      <c r="K583" s="2">
        <v>2018</v>
      </c>
      <c r="L583" s="2" t="s">
        <v>790</v>
      </c>
      <c r="M583" s="2">
        <v>9</v>
      </c>
      <c r="N583" s="2">
        <v>32.225999999999999</v>
      </c>
      <c r="O583" s="2" t="s">
        <v>14</v>
      </c>
      <c r="P583" s="2">
        <v>44.280999999999999</v>
      </c>
      <c r="Q583" s="2" t="s">
        <v>14</v>
      </c>
      <c r="R583" s="2">
        <v>11</v>
      </c>
      <c r="S583" s="2">
        <v>23</v>
      </c>
      <c r="T583" s="2" t="s">
        <v>13</v>
      </c>
      <c r="U583" s="2">
        <v>47.941177000000003</v>
      </c>
      <c r="V583" s="2" t="s">
        <v>14</v>
      </c>
      <c r="W583" s="5" t="str" cm="1">
        <f t="array" ref="W583">_xlfn.TEXTJOIN(", ",TRUE, IF(COUNTIF(G583,"*"&amp;Afferenti!$A$1:'Afferenti'!$A$46&amp;"*"), Afferenti!$A$1:'Afferenti'!$A$46, ""))</f>
        <v>MANGANELLI</v>
      </c>
      <c r="X583" s="5" t="str" cm="1">
        <f t="array" ref="X583">_xlfn.TEXTJOIN(", ",TRUE, IF(COUNTIF(A583,"*"&amp;Afferenti!$A$1:'Afferenti'!$A$46&amp;"*"), Afferenti!$E$1:'Afferenti'!$E$46, ""))</f>
        <v>1</v>
      </c>
      <c r="Y583" s="5" t="str" cm="1">
        <f t="array" ref="Y583">_xlfn.TEXTJOIN(", ",TRUE, IF(COUNTIF(A583,"*"&amp;Afferenti!$A$1:'Afferenti'!$A$46&amp;"*"), Afferenti!$F$1:'Afferenti'!$F$46, ""))</f>
        <v>0</v>
      </c>
    </row>
    <row r="584" spans="1:25" x14ac:dyDescent="0.2">
      <c r="A584" s="2" t="s">
        <v>1805</v>
      </c>
      <c r="B584" s="2" t="s">
        <v>1027</v>
      </c>
      <c r="C584" s="2" t="s">
        <v>1806</v>
      </c>
      <c r="E584" s="2" t="s">
        <v>280</v>
      </c>
      <c r="F584" s="2" t="s">
        <v>784</v>
      </c>
      <c r="G584" s="2" t="s">
        <v>1822</v>
      </c>
      <c r="H584" s="2">
        <v>2</v>
      </c>
      <c r="I584" s="2" t="s">
        <v>1823</v>
      </c>
      <c r="J584" s="2" t="s">
        <v>11</v>
      </c>
      <c r="K584" s="2">
        <v>2016</v>
      </c>
      <c r="L584" s="2" t="s">
        <v>1824</v>
      </c>
      <c r="W584" s="5" t="str" cm="1">
        <f t="array" ref="W584">_xlfn.TEXTJOIN(", ",TRUE, IF(COUNTIF(G584,"*"&amp;Afferenti!$A$1:'Afferenti'!$A$46&amp;"*"), Afferenti!$A$1:'Afferenti'!$A$46, ""))</f>
        <v>MANGANELLI</v>
      </c>
      <c r="X584" s="5" t="str" cm="1">
        <f t="array" ref="X584">_xlfn.TEXTJOIN(", ",TRUE, IF(COUNTIF(A584,"*"&amp;Afferenti!$A$1:'Afferenti'!$A$46&amp;"*"), Afferenti!$E$1:'Afferenti'!$E$46, ""))</f>
        <v>1</v>
      </c>
      <c r="Y584" s="5" t="str" cm="1">
        <f t="array" ref="Y584">_xlfn.TEXTJOIN(", ",TRUE, IF(COUNTIF(A584,"*"&amp;Afferenti!$A$1:'Afferenti'!$A$46&amp;"*"), Afferenti!$F$1:'Afferenti'!$F$46, ""))</f>
        <v>0</v>
      </c>
    </row>
    <row r="585" spans="1:25" x14ac:dyDescent="0.2">
      <c r="A585" s="2" t="s">
        <v>1805</v>
      </c>
      <c r="B585" s="2" t="s">
        <v>1027</v>
      </c>
      <c r="C585" s="2" t="s">
        <v>1806</v>
      </c>
      <c r="E585" s="2" t="s">
        <v>280</v>
      </c>
      <c r="F585" s="2" t="s">
        <v>784</v>
      </c>
      <c r="G585" s="2" t="s">
        <v>1822</v>
      </c>
      <c r="H585" s="2">
        <v>2</v>
      </c>
      <c r="I585" s="2" t="s">
        <v>1825</v>
      </c>
      <c r="J585" s="2" t="s">
        <v>109</v>
      </c>
      <c r="K585" s="2">
        <v>2017</v>
      </c>
      <c r="W585" s="5" t="str" cm="1">
        <f t="array" ref="W585">_xlfn.TEXTJOIN(", ",TRUE, IF(COUNTIF(G585,"*"&amp;Afferenti!$A$1:'Afferenti'!$A$46&amp;"*"), Afferenti!$A$1:'Afferenti'!$A$46, ""))</f>
        <v>MANGANELLI</v>
      </c>
      <c r="X585" s="5" t="str" cm="1">
        <f t="array" ref="X585">_xlfn.TEXTJOIN(", ",TRUE, IF(COUNTIF(A585,"*"&amp;Afferenti!$A$1:'Afferenti'!$A$46&amp;"*"), Afferenti!$E$1:'Afferenti'!$E$46, ""))</f>
        <v>1</v>
      </c>
      <c r="Y585" s="5" t="str" cm="1">
        <f t="array" ref="Y585">_xlfn.TEXTJOIN(", ",TRUE, IF(COUNTIF(A585,"*"&amp;Afferenti!$A$1:'Afferenti'!$A$46&amp;"*"), Afferenti!$F$1:'Afferenti'!$F$46, ""))</f>
        <v>0</v>
      </c>
    </row>
    <row r="586" spans="1:25" x14ac:dyDescent="0.2">
      <c r="A586" s="2" t="s">
        <v>1805</v>
      </c>
      <c r="B586" s="2" t="s">
        <v>1027</v>
      </c>
      <c r="C586" s="2" t="s">
        <v>1806</v>
      </c>
      <c r="E586" s="2" t="s">
        <v>280</v>
      </c>
      <c r="F586" s="2" t="s">
        <v>784</v>
      </c>
      <c r="G586" s="2" t="s">
        <v>1822</v>
      </c>
      <c r="H586" s="2">
        <v>2</v>
      </c>
      <c r="I586" s="2" t="s">
        <v>1826</v>
      </c>
      <c r="J586" s="2" t="s">
        <v>11</v>
      </c>
      <c r="K586" s="2">
        <v>2015</v>
      </c>
      <c r="L586" s="2" t="s">
        <v>1827</v>
      </c>
      <c r="M586" s="2">
        <v>5</v>
      </c>
      <c r="N586" s="2">
        <v>71.555000000000007</v>
      </c>
      <c r="O586" s="2" t="s">
        <v>26</v>
      </c>
      <c r="P586" s="2">
        <v>66.040999999999997</v>
      </c>
      <c r="Q586" s="2" t="s">
        <v>26</v>
      </c>
      <c r="R586" s="2">
        <v>4</v>
      </c>
      <c r="S586" s="2">
        <v>88.58</v>
      </c>
      <c r="T586" s="2" t="s">
        <v>33</v>
      </c>
      <c r="U586" s="2">
        <v>75</v>
      </c>
      <c r="V586" s="2" t="s">
        <v>33</v>
      </c>
      <c r="W586" s="5" t="str" cm="1">
        <f t="array" ref="W586">_xlfn.TEXTJOIN(", ",TRUE, IF(COUNTIF(G586,"*"&amp;Afferenti!$A$1:'Afferenti'!$A$46&amp;"*"), Afferenti!$A$1:'Afferenti'!$A$46, ""))</f>
        <v>MANGANELLI</v>
      </c>
      <c r="X586" s="5" t="str" cm="1">
        <f t="array" ref="X586">_xlfn.TEXTJOIN(", ",TRUE, IF(COUNTIF(A586,"*"&amp;Afferenti!$A$1:'Afferenti'!$A$46&amp;"*"), Afferenti!$E$1:'Afferenti'!$E$46, ""))</f>
        <v>1</v>
      </c>
      <c r="Y586" s="5" t="str" cm="1">
        <f t="array" ref="Y586">_xlfn.TEXTJOIN(", ",TRUE, IF(COUNTIF(A586,"*"&amp;Afferenti!$A$1:'Afferenti'!$A$46&amp;"*"), Afferenti!$F$1:'Afferenti'!$F$46, ""))</f>
        <v>0</v>
      </c>
    </row>
    <row r="587" spans="1:25" x14ac:dyDescent="0.2">
      <c r="A587" s="2" t="s">
        <v>1805</v>
      </c>
      <c r="B587" s="2" t="s">
        <v>1027</v>
      </c>
      <c r="C587" s="2" t="s">
        <v>1806</v>
      </c>
      <c r="E587" s="2" t="s">
        <v>280</v>
      </c>
      <c r="F587" s="2" t="s">
        <v>784</v>
      </c>
      <c r="G587" s="2" t="s">
        <v>1822</v>
      </c>
      <c r="H587" s="2">
        <v>2</v>
      </c>
      <c r="I587" s="2" t="s">
        <v>1828</v>
      </c>
      <c r="J587" s="2" t="s">
        <v>92</v>
      </c>
      <c r="K587" s="2">
        <v>2015</v>
      </c>
      <c r="W587" s="5" t="str" cm="1">
        <f t="array" ref="W587">_xlfn.TEXTJOIN(", ",TRUE, IF(COUNTIF(G587,"*"&amp;Afferenti!$A$1:'Afferenti'!$A$46&amp;"*"), Afferenti!$A$1:'Afferenti'!$A$46, ""))</f>
        <v>MANGANELLI</v>
      </c>
      <c r="X587" s="5" t="str" cm="1">
        <f t="array" ref="X587">_xlfn.TEXTJOIN(", ",TRUE, IF(COUNTIF(A587,"*"&amp;Afferenti!$A$1:'Afferenti'!$A$46&amp;"*"), Afferenti!$E$1:'Afferenti'!$E$46, ""))</f>
        <v>1</v>
      </c>
      <c r="Y587" s="5" t="str" cm="1">
        <f t="array" ref="Y587">_xlfn.TEXTJOIN(", ",TRUE, IF(COUNTIF(A587,"*"&amp;Afferenti!$A$1:'Afferenti'!$A$46&amp;"*"), Afferenti!$F$1:'Afferenti'!$F$46, ""))</f>
        <v>0</v>
      </c>
    </row>
    <row r="588" spans="1:25" x14ac:dyDescent="0.2">
      <c r="A588" s="2" t="s">
        <v>1805</v>
      </c>
      <c r="B588" s="2" t="s">
        <v>1027</v>
      </c>
      <c r="C588" s="2" t="s">
        <v>1806</v>
      </c>
      <c r="E588" s="2" t="s">
        <v>280</v>
      </c>
      <c r="F588" s="2" t="s">
        <v>784</v>
      </c>
      <c r="G588" s="2" t="s">
        <v>1822</v>
      </c>
      <c r="H588" s="2">
        <v>2</v>
      </c>
      <c r="I588" s="2" t="s">
        <v>1829</v>
      </c>
      <c r="J588" s="2" t="s">
        <v>11</v>
      </c>
      <c r="K588" s="2">
        <v>2015</v>
      </c>
      <c r="L588" s="2" t="s">
        <v>1830</v>
      </c>
      <c r="W588" s="5" t="str" cm="1">
        <f t="array" ref="W588">_xlfn.TEXTJOIN(", ",TRUE, IF(COUNTIF(G588,"*"&amp;Afferenti!$A$1:'Afferenti'!$A$46&amp;"*"), Afferenti!$A$1:'Afferenti'!$A$46, ""))</f>
        <v>MANGANELLI</v>
      </c>
      <c r="X588" s="5" t="str" cm="1">
        <f t="array" ref="X588">_xlfn.TEXTJOIN(", ",TRUE, IF(COUNTIF(A588,"*"&amp;Afferenti!$A$1:'Afferenti'!$A$46&amp;"*"), Afferenti!$E$1:'Afferenti'!$E$46, ""))</f>
        <v>1</v>
      </c>
      <c r="Y588" s="5" t="str" cm="1">
        <f t="array" ref="Y588">_xlfn.TEXTJOIN(", ",TRUE, IF(COUNTIF(A588,"*"&amp;Afferenti!$A$1:'Afferenti'!$A$46&amp;"*"), Afferenti!$F$1:'Afferenti'!$F$46, ""))</f>
        <v>0</v>
      </c>
    </row>
    <row r="589" spans="1:25" x14ac:dyDescent="0.2">
      <c r="A589" s="2" t="s">
        <v>1805</v>
      </c>
      <c r="B589" s="2" t="s">
        <v>1027</v>
      </c>
      <c r="C589" s="2" t="s">
        <v>1806</v>
      </c>
      <c r="E589" s="2" t="s">
        <v>280</v>
      </c>
      <c r="F589" s="2" t="s">
        <v>784</v>
      </c>
      <c r="G589" s="2" t="s">
        <v>1831</v>
      </c>
      <c r="H589" s="2">
        <v>2</v>
      </c>
      <c r="I589" s="2" t="s">
        <v>1832</v>
      </c>
      <c r="J589" s="2" t="s">
        <v>11</v>
      </c>
      <c r="K589" s="2">
        <v>2017</v>
      </c>
      <c r="L589" s="2" t="s">
        <v>1833</v>
      </c>
      <c r="M589" s="2">
        <v>1</v>
      </c>
      <c r="N589" s="2">
        <v>31.056000000000001</v>
      </c>
      <c r="O589" s="2" t="s">
        <v>14</v>
      </c>
      <c r="P589" s="2">
        <v>33.534999999999997</v>
      </c>
      <c r="Q589" s="2" t="s">
        <v>14</v>
      </c>
      <c r="R589" s="2">
        <v>1</v>
      </c>
      <c r="S589" s="2">
        <v>62.56</v>
      </c>
      <c r="T589" s="2" t="s">
        <v>26</v>
      </c>
      <c r="U589" s="2">
        <v>99.193550000000002</v>
      </c>
      <c r="V589" s="2" t="s">
        <v>33</v>
      </c>
      <c r="W589" s="5" t="str" cm="1">
        <f t="array" ref="W589">_xlfn.TEXTJOIN(", ",TRUE, IF(COUNTIF(G589,"*"&amp;Afferenti!$A$1:'Afferenti'!$A$46&amp;"*"), Afferenti!$A$1:'Afferenti'!$A$46, ""))</f>
        <v>MANGANELLI</v>
      </c>
      <c r="X589" s="5" t="str" cm="1">
        <f t="array" ref="X589">_xlfn.TEXTJOIN(", ",TRUE, IF(COUNTIF(A589,"*"&amp;Afferenti!$A$1:'Afferenti'!$A$46&amp;"*"), Afferenti!$E$1:'Afferenti'!$E$46, ""))</f>
        <v>1</v>
      </c>
      <c r="Y589" s="5" t="str" cm="1">
        <f t="array" ref="Y589">_xlfn.TEXTJOIN(", ",TRUE, IF(COUNTIF(A589,"*"&amp;Afferenti!$A$1:'Afferenti'!$A$46&amp;"*"), Afferenti!$F$1:'Afferenti'!$F$46, ""))</f>
        <v>0</v>
      </c>
    </row>
    <row r="590" spans="1:25" x14ac:dyDescent="0.2">
      <c r="A590" s="2" t="s">
        <v>1805</v>
      </c>
      <c r="B590" s="2" t="s">
        <v>1027</v>
      </c>
      <c r="C590" s="2" t="s">
        <v>1806</v>
      </c>
      <c r="E590" s="2" t="s">
        <v>280</v>
      </c>
      <c r="F590" s="2" t="s">
        <v>784</v>
      </c>
      <c r="G590" s="2" t="s">
        <v>1831</v>
      </c>
      <c r="H590" s="2">
        <v>2</v>
      </c>
      <c r="I590" s="2" t="s">
        <v>1834</v>
      </c>
      <c r="J590" s="2" t="s">
        <v>11</v>
      </c>
      <c r="K590" s="2">
        <v>2017</v>
      </c>
      <c r="L590" s="2" t="s">
        <v>1835</v>
      </c>
      <c r="M590" s="2">
        <v>19</v>
      </c>
      <c r="N590" s="2">
        <v>22.827999999999999</v>
      </c>
      <c r="O590" s="2" t="s">
        <v>13</v>
      </c>
      <c r="P590" s="2">
        <v>10.308999999999999</v>
      </c>
      <c r="Q590" s="2" t="s">
        <v>13</v>
      </c>
      <c r="R590" s="2">
        <v>17</v>
      </c>
      <c r="S590" s="2">
        <v>22.67</v>
      </c>
      <c r="T590" s="2" t="s">
        <v>13</v>
      </c>
      <c r="U590" s="2">
        <v>8.0357140000000005</v>
      </c>
      <c r="V590" s="2" t="s">
        <v>13</v>
      </c>
      <c r="W590" s="5" t="str" cm="1">
        <f t="array" ref="W590">_xlfn.TEXTJOIN(", ",TRUE, IF(COUNTIF(G590,"*"&amp;Afferenti!$A$1:'Afferenti'!$A$46&amp;"*"), Afferenti!$A$1:'Afferenti'!$A$46, ""))</f>
        <v>MANGANELLI</v>
      </c>
      <c r="X590" s="5" t="str" cm="1">
        <f t="array" ref="X590">_xlfn.TEXTJOIN(", ",TRUE, IF(COUNTIF(A590,"*"&amp;Afferenti!$A$1:'Afferenti'!$A$46&amp;"*"), Afferenti!$E$1:'Afferenti'!$E$46, ""))</f>
        <v>1</v>
      </c>
      <c r="Y590" s="5" t="str" cm="1">
        <f t="array" ref="Y590">_xlfn.TEXTJOIN(", ",TRUE, IF(COUNTIF(A590,"*"&amp;Afferenti!$A$1:'Afferenti'!$A$46&amp;"*"), Afferenti!$F$1:'Afferenti'!$F$46, ""))</f>
        <v>0</v>
      </c>
    </row>
    <row r="591" spans="1:25" x14ac:dyDescent="0.2">
      <c r="A591" s="2" t="s">
        <v>1805</v>
      </c>
      <c r="B591" s="2" t="s">
        <v>1027</v>
      </c>
      <c r="C591" s="2" t="s">
        <v>1806</v>
      </c>
      <c r="E591" s="2" t="s">
        <v>280</v>
      </c>
      <c r="F591" s="2" t="s">
        <v>784</v>
      </c>
      <c r="G591" s="2" t="s">
        <v>785</v>
      </c>
      <c r="H591" s="2">
        <v>3</v>
      </c>
      <c r="I591" s="2" t="s">
        <v>786</v>
      </c>
      <c r="J591" s="2" t="s">
        <v>11</v>
      </c>
      <c r="K591" s="2">
        <v>2018</v>
      </c>
      <c r="L591" s="2" t="s">
        <v>787</v>
      </c>
      <c r="M591" s="2">
        <v>3</v>
      </c>
      <c r="N591" s="2">
        <v>71.664000000000001</v>
      </c>
      <c r="O591" s="2" t="s">
        <v>26</v>
      </c>
      <c r="P591" s="2">
        <v>81.963999999999999</v>
      </c>
      <c r="Q591" s="2" t="s">
        <v>33</v>
      </c>
      <c r="R591" s="2">
        <v>0</v>
      </c>
      <c r="S591" s="2">
        <v>100</v>
      </c>
      <c r="T591" s="2" t="s">
        <v>33</v>
      </c>
      <c r="U591" s="2">
        <v>96.176469999999995</v>
      </c>
      <c r="V591" s="2" t="s">
        <v>33</v>
      </c>
      <c r="W591" s="5" t="str" cm="1">
        <f t="array" ref="W591">_xlfn.TEXTJOIN(", ",TRUE, IF(COUNTIF(G591,"*"&amp;Afferenti!$A$1:'Afferenti'!$A$46&amp;"*"), Afferenti!$A$1:'Afferenti'!$A$46, ""))</f>
        <v>MANGANELLI</v>
      </c>
      <c r="X591" s="5" t="str" cm="1">
        <f t="array" ref="X591">_xlfn.TEXTJOIN(", ",TRUE, IF(COUNTIF(A591,"*"&amp;Afferenti!$A$1:'Afferenti'!$A$46&amp;"*"), Afferenti!$E$1:'Afferenti'!$E$46, ""))</f>
        <v>1</v>
      </c>
      <c r="Y591" s="5" t="str" cm="1">
        <f t="array" ref="Y591">_xlfn.TEXTJOIN(", ",TRUE, IF(COUNTIF(A591,"*"&amp;Afferenti!$A$1:'Afferenti'!$A$46&amp;"*"), Afferenti!$F$1:'Afferenti'!$F$46, ""))</f>
        <v>0</v>
      </c>
    </row>
    <row r="592" spans="1:25" x14ac:dyDescent="0.2">
      <c r="A592" s="2" t="s">
        <v>1805</v>
      </c>
      <c r="B592" s="2" t="s">
        <v>1027</v>
      </c>
      <c r="C592" s="2" t="s">
        <v>1806</v>
      </c>
      <c r="E592" s="2" t="s">
        <v>280</v>
      </c>
      <c r="F592" s="2" t="s">
        <v>784</v>
      </c>
      <c r="G592" s="2" t="s">
        <v>1836</v>
      </c>
      <c r="H592" s="2">
        <v>3</v>
      </c>
      <c r="I592" s="2" t="s">
        <v>1837</v>
      </c>
      <c r="J592" s="2" t="s">
        <v>99</v>
      </c>
      <c r="K592" s="2">
        <v>2015</v>
      </c>
      <c r="W592" s="5" t="str" cm="1">
        <f t="array" ref="W592">_xlfn.TEXTJOIN(", ",TRUE, IF(COUNTIF(G592,"*"&amp;Afferenti!$A$1:'Afferenti'!$A$46&amp;"*"), Afferenti!$A$1:'Afferenti'!$A$46, ""))</f>
        <v>MANGANELLI</v>
      </c>
      <c r="X592" s="5" t="str" cm="1">
        <f t="array" ref="X592">_xlfn.TEXTJOIN(", ",TRUE, IF(COUNTIF(A592,"*"&amp;Afferenti!$A$1:'Afferenti'!$A$46&amp;"*"), Afferenti!$E$1:'Afferenti'!$E$46, ""))</f>
        <v>1</v>
      </c>
      <c r="Y592" s="5" t="str" cm="1">
        <f t="array" ref="Y592">_xlfn.TEXTJOIN(", ",TRUE, IF(COUNTIF(A592,"*"&amp;Afferenti!$A$1:'Afferenti'!$A$46&amp;"*"), Afferenti!$F$1:'Afferenti'!$F$46, ""))</f>
        <v>0</v>
      </c>
    </row>
    <row r="593" spans="1:25" x14ac:dyDescent="0.2">
      <c r="A593" s="2" t="s">
        <v>1805</v>
      </c>
      <c r="B593" s="2" t="s">
        <v>1027</v>
      </c>
      <c r="C593" s="2" t="s">
        <v>1806</v>
      </c>
      <c r="E593" s="2" t="s">
        <v>280</v>
      </c>
      <c r="F593" s="2" t="s">
        <v>784</v>
      </c>
      <c r="G593" s="2" t="s">
        <v>1836</v>
      </c>
      <c r="H593" s="2">
        <v>3</v>
      </c>
      <c r="I593" s="2" t="s">
        <v>1838</v>
      </c>
      <c r="J593" s="2" t="s">
        <v>11</v>
      </c>
      <c r="K593" s="2">
        <v>2018</v>
      </c>
      <c r="L593" s="2" t="s">
        <v>787</v>
      </c>
      <c r="M593" s="2">
        <v>0</v>
      </c>
      <c r="N593" s="2">
        <v>93.616</v>
      </c>
      <c r="O593" s="2" t="s">
        <v>33</v>
      </c>
      <c r="P593" s="2">
        <v>81.963999999999999</v>
      </c>
      <c r="Q593" s="2" t="s">
        <v>33</v>
      </c>
      <c r="R593" s="2">
        <v>1</v>
      </c>
      <c r="S593" s="2">
        <v>91.08</v>
      </c>
      <c r="T593" s="2" t="s">
        <v>33</v>
      </c>
      <c r="U593" s="2">
        <v>96.176469999999995</v>
      </c>
      <c r="V593" s="2" t="s">
        <v>33</v>
      </c>
      <c r="W593" s="5" t="str" cm="1">
        <f t="array" ref="W593">_xlfn.TEXTJOIN(", ",TRUE, IF(COUNTIF(G593,"*"&amp;Afferenti!$A$1:'Afferenti'!$A$46&amp;"*"), Afferenti!$A$1:'Afferenti'!$A$46, ""))</f>
        <v>MANGANELLI</v>
      </c>
      <c r="X593" s="5" t="str" cm="1">
        <f t="array" ref="X593">_xlfn.TEXTJOIN(", ",TRUE, IF(COUNTIF(A593,"*"&amp;Afferenti!$A$1:'Afferenti'!$A$46&amp;"*"), Afferenti!$E$1:'Afferenti'!$E$46, ""))</f>
        <v>1</v>
      </c>
      <c r="Y593" s="5" t="str" cm="1">
        <f t="array" ref="Y593">_xlfn.TEXTJOIN(", ",TRUE, IF(COUNTIF(A593,"*"&amp;Afferenti!$A$1:'Afferenti'!$A$46&amp;"*"), Afferenti!$F$1:'Afferenti'!$F$46, ""))</f>
        <v>0</v>
      </c>
    </row>
    <row r="594" spans="1:25" x14ac:dyDescent="0.2">
      <c r="A594" s="2" t="s">
        <v>1805</v>
      </c>
      <c r="B594" s="2" t="s">
        <v>1027</v>
      </c>
      <c r="C594" s="2" t="s">
        <v>1806</v>
      </c>
      <c r="E594" s="2" t="s">
        <v>280</v>
      </c>
      <c r="F594" s="2" t="s">
        <v>784</v>
      </c>
      <c r="G594" s="2" t="s">
        <v>1836</v>
      </c>
      <c r="H594" s="2">
        <v>3</v>
      </c>
      <c r="I594" s="2" t="s">
        <v>1839</v>
      </c>
      <c r="J594" s="2" t="s">
        <v>11</v>
      </c>
      <c r="K594" s="2">
        <v>2019</v>
      </c>
      <c r="L594" s="2" t="s">
        <v>787</v>
      </c>
      <c r="R594" s="2">
        <v>0</v>
      </c>
      <c r="S594" s="2">
        <v>100</v>
      </c>
      <c r="T594" s="2" t="s">
        <v>33</v>
      </c>
      <c r="U594" s="2">
        <v>72.484999999999999</v>
      </c>
      <c r="V594" s="2" t="s">
        <v>26</v>
      </c>
      <c r="W594" s="5" t="str" cm="1">
        <f t="array" ref="W594">_xlfn.TEXTJOIN(", ",TRUE, IF(COUNTIF(G594,"*"&amp;Afferenti!$A$1:'Afferenti'!$A$46&amp;"*"), Afferenti!$A$1:'Afferenti'!$A$46, ""))</f>
        <v>MANGANELLI</v>
      </c>
      <c r="X594" s="5" t="str" cm="1">
        <f t="array" ref="X594">_xlfn.TEXTJOIN(", ",TRUE, IF(COUNTIF(A594,"*"&amp;Afferenti!$A$1:'Afferenti'!$A$46&amp;"*"), Afferenti!$E$1:'Afferenti'!$E$46, ""))</f>
        <v>1</v>
      </c>
      <c r="Y594" s="5" t="str" cm="1">
        <f t="array" ref="Y594">_xlfn.TEXTJOIN(", ",TRUE, IF(COUNTIF(A594,"*"&amp;Afferenti!$A$1:'Afferenti'!$A$46&amp;"*"), Afferenti!$F$1:'Afferenti'!$F$46, ""))</f>
        <v>0</v>
      </c>
    </row>
    <row r="595" spans="1:25" x14ac:dyDescent="0.2">
      <c r="A595" s="2" t="s">
        <v>1805</v>
      </c>
      <c r="B595" s="2" t="s">
        <v>1027</v>
      </c>
      <c r="C595" s="2" t="s">
        <v>1806</v>
      </c>
      <c r="E595" s="2" t="s">
        <v>280</v>
      </c>
      <c r="F595" s="2" t="s">
        <v>784</v>
      </c>
      <c r="G595" s="2" t="s">
        <v>788</v>
      </c>
      <c r="H595" s="2">
        <v>3</v>
      </c>
      <c r="I595" s="2" t="s">
        <v>789</v>
      </c>
      <c r="J595" s="2" t="s">
        <v>11</v>
      </c>
      <c r="K595" s="2">
        <v>2019</v>
      </c>
      <c r="L595" s="2" t="s">
        <v>790</v>
      </c>
      <c r="M595" s="2">
        <v>7</v>
      </c>
      <c r="N595" s="2">
        <v>34.625</v>
      </c>
      <c r="O595" s="2" t="s">
        <v>14</v>
      </c>
      <c r="P595" s="2">
        <v>44.341999999999999</v>
      </c>
      <c r="Q595" s="2" t="s">
        <v>14</v>
      </c>
      <c r="R595" s="2">
        <v>4</v>
      </c>
      <c r="S595" s="2">
        <v>56.45</v>
      </c>
      <c r="T595" s="2" t="s">
        <v>26</v>
      </c>
      <c r="U595" s="2">
        <v>52.366999999999997</v>
      </c>
      <c r="V595" s="2" t="s">
        <v>26</v>
      </c>
      <c r="W595" s="5" t="str" cm="1">
        <f t="array" ref="W595">_xlfn.TEXTJOIN(", ",TRUE, IF(COUNTIF(G595,"*"&amp;Afferenti!$A$1:'Afferenti'!$A$46&amp;"*"), Afferenti!$A$1:'Afferenti'!$A$46, ""))</f>
        <v>MANGANELLI</v>
      </c>
      <c r="X595" s="5" t="str" cm="1">
        <f t="array" ref="X595">_xlfn.TEXTJOIN(", ",TRUE, IF(COUNTIF(A595,"*"&amp;Afferenti!$A$1:'Afferenti'!$A$46&amp;"*"), Afferenti!$E$1:'Afferenti'!$E$46, ""))</f>
        <v>1</v>
      </c>
      <c r="Y595" s="5" t="str" cm="1">
        <f t="array" ref="Y595">_xlfn.TEXTJOIN(", ",TRUE, IF(COUNTIF(A595,"*"&amp;Afferenti!$A$1:'Afferenti'!$A$46&amp;"*"), Afferenti!$F$1:'Afferenti'!$F$46, ""))</f>
        <v>0</v>
      </c>
    </row>
    <row r="596" spans="1:25" x14ac:dyDescent="0.2">
      <c r="A596" s="2" t="s">
        <v>1805</v>
      </c>
      <c r="B596" s="2" t="s">
        <v>1027</v>
      </c>
      <c r="C596" s="2" t="s">
        <v>1806</v>
      </c>
      <c r="E596" s="2" t="s">
        <v>280</v>
      </c>
      <c r="F596" s="2" t="s">
        <v>784</v>
      </c>
      <c r="G596" s="2" t="s">
        <v>1840</v>
      </c>
      <c r="H596" s="2">
        <v>3</v>
      </c>
      <c r="I596" s="2" t="s">
        <v>1841</v>
      </c>
      <c r="J596" s="2" t="s">
        <v>1560</v>
      </c>
      <c r="K596" s="2">
        <v>2016</v>
      </c>
      <c r="W596" s="5" t="str" cm="1">
        <f t="array" ref="W596">_xlfn.TEXTJOIN(", ",TRUE, IF(COUNTIF(G596,"*"&amp;Afferenti!$A$1:'Afferenti'!$A$46&amp;"*"), Afferenti!$A$1:'Afferenti'!$A$46, ""))</f>
        <v>MANGANELLI</v>
      </c>
      <c r="X596" s="5" t="str" cm="1">
        <f t="array" ref="X596">_xlfn.TEXTJOIN(", ",TRUE, IF(COUNTIF(A596,"*"&amp;Afferenti!$A$1:'Afferenti'!$A$46&amp;"*"), Afferenti!$E$1:'Afferenti'!$E$46, ""))</f>
        <v>1</v>
      </c>
      <c r="Y596" s="5" t="str" cm="1">
        <f t="array" ref="Y596">_xlfn.TEXTJOIN(", ",TRUE, IF(COUNTIF(A596,"*"&amp;Afferenti!$A$1:'Afferenti'!$A$46&amp;"*"), Afferenti!$F$1:'Afferenti'!$F$46, ""))</f>
        <v>0</v>
      </c>
    </row>
    <row r="597" spans="1:25" x14ac:dyDescent="0.2">
      <c r="A597" s="2" t="s">
        <v>1805</v>
      </c>
      <c r="B597" s="2" t="s">
        <v>1027</v>
      </c>
      <c r="C597" s="2" t="s">
        <v>1806</v>
      </c>
      <c r="E597" s="2" t="s">
        <v>280</v>
      </c>
      <c r="F597" s="2" t="s">
        <v>784</v>
      </c>
      <c r="G597" s="2" t="s">
        <v>1840</v>
      </c>
      <c r="H597" s="2">
        <v>3</v>
      </c>
      <c r="I597" s="2" t="s">
        <v>1842</v>
      </c>
      <c r="J597" s="2" t="s">
        <v>1560</v>
      </c>
      <c r="K597" s="2">
        <v>2016</v>
      </c>
      <c r="W597" s="5" t="str" cm="1">
        <f t="array" ref="W597">_xlfn.TEXTJOIN(", ",TRUE, IF(COUNTIF(G597,"*"&amp;Afferenti!$A$1:'Afferenti'!$A$46&amp;"*"), Afferenti!$A$1:'Afferenti'!$A$46, ""))</f>
        <v>MANGANELLI</v>
      </c>
      <c r="X597" s="5" t="str" cm="1">
        <f t="array" ref="X597">_xlfn.TEXTJOIN(", ",TRUE, IF(COUNTIF(A597,"*"&amp;Afferenti!$A$1:'Afferenti'!$A$46&amp;"*"), Afferenti!$E$1:'Afferenti'!$E$46, ""))</f>
        <v>1</v>
      </c>
      <c r="Y597" s="5" t="str" cm="1">
        <f t="array" ref="Y597">_xlfn.TEXTJOIN(", ",TRUE, IF(COUNTIF(A597,"*"&amp;Afferenti!$A$1:'Afferenti'!$A$46&amp;"*"), Afferenti!$F$1:'Afferenti'!$F$46, ""))</f>
        <v>0</v>
      </c>
    </row>
    <row r="598" spans="1:25" x14ac:dyDescent="0.2">
      <c r="A598" s="2" t="s">
        <v>1805</v>
      </c>
      <c r="B598" s="2" t="s">
        <v>1027</v>
      </c>
      <c r="C598" s="2" t="s">
        <v>1806</v>
      </c>
      <c r="E598" s="2" t="s">
        <v>280</v>
      </c>
      <c r="F598" s="2" t="s">
        <v>784</v>
      </c>
      <c r="G598" s="2" t="s">
        <v>1840</v>
      </c>
      <c r="H598" s="2">
        <v>3</v>
      </c>
      <c r="I598" s="2" t="s">
        <v>1843</v>
      </c>
      <c r="J598" s="2" t="s">
        <v>109</v>
      </c>
      <c r="K598" s="2">
        <v>2019</v>
      </c>
      <c r="W598" s="5" t="str" cm="1">
        <f t="array" ref="W598">_xlfn.TEXTJOIN(", ",TRUE, IF(COUNTIF(G598,"*"&amp;Afferenti!$A$1:'Afferenti'!$A$46&amp;"*"), Afferenti!$A$1:'Afferenti'!$A$46, ""))</f>
        <v>MANGANELLI</v>
      </c>
      <c r="X598" s="5" t="str" cm="1">
        <f t="array" ref="X598">_xlfn.TEXTJOIN(", ",TRUE, IF(COUNTIF(A598,"*"&amp;Afferenti!$A$1:'Afferenti'!$A$46&amp;"*"), Afferenti!$E$1:'Afferenti'!$E$46, ""))</f>
        <v>1</v>
      </c>
      <c r="Y598" s="5" t="str" cm="1">
        <f t="array" ref="Y598">_xlfn.TEXTJOIN(", ",TRUE, IF(COUNTIF(A598,"*"&amp;Afferenti!$A$1:'Afferenti'!$A$46&amp;"*"), Afferenti!$F$1:'Afferenti'!$F$46, ""))</f>
        <v>0</v>
      </c>
    </row>
    <row r="599" spans="1:25" x14ac:dyDescent="0.2">
      <c r="A599" s="2" t="s">
        <v>1805</v>
      </c>
      <c r="B599" s="2" t="s">
        <v>1027</v>
      </c>
      <c r="C599" s="2" t="s">
        <v>1806</v>
      </c>
      <c r="E599" s="2" t="s">
        <v>280</v>
      </c>
      <c r="F599" s="2" t="s">
        <v>784</v>
      </c>
      <c r="G599" s="2" t="s">
        <v>791</v>
      </c>
      <c r="H599" s="2">
        <v>3</v>
      </c>
      <c r="I599" s="2" t="s">
        <v>792</v>
      </c>
      <c r="J599" s="2" t="s">
        <v>11</v>
      </c>
      <c r="K599" s="2">
        <v>2018</v>
      </c>
      <c r="L599" s="2" t="s">
        <v>793</v>
      </c>
      <c r="M599" s="2">
        <v>4</v>
      </c>
      <c r="N599" s="2">
        <v>65.281999999999996</v>
      </c>
      <c r="O599" s="2" t="s">
        <v>26</v>
      </c>
      <c r="P599" s="2">
        <v>33.813000000000002</v>
      </c>
      <c r="Q599" s="2" t="s">
        <v>14</v>
      </c>
      <c r="R599" s="2">
        <v>4</v>
      </c>
      <c r="S599" s="2">
        <v>61.13</v>
      </c>
      <c r="T599" s="2" t="s">
        <v>26</v>
      </c>
      <c r="U599" s="2">
        <v>10.882353</v>
      </c>
      <c r="V599" s="2" t="s">
        <v>13</v>
      </c>
      <c r="W599" s="5" t="str" cm="1">
        <f t="array" ref="W599">_xlfn.TEXTJOIN(", ",TRUE, IF(COUNTIF(G599,"*"&amp;Afferenti!$A$1:'Afferenti'!$A$46&amp;"*"), Afferenti!$A$1:'Afferenti'!$A$46, ""))</f>
        <v>MANGANELLI</v>
      </c>
      <c r="X599" s="5" t="str" cm="1">
        <f t="array" ref="X599">_xlfn.TEXTJOIN(", ",TRUE, IF(COUNTIF(A599,"*"&amp;Afferenti!$A$1:'Afferenti'!$A$46&amp;"*"), Afferenti!$E$1:'Afferenti'!$E$46, ""))</f>
        <v>1</v>
      </c>
      <c r="Y599" s="5" t="str" cm="1">
        <f t="array" ref="Y599">_xlfn.TEXTJOIN(", ",TRUE, IF(COUNTIF(A599,"*"&amp;Afferenti!$A$1:'Afferenti'!$A$46&amp;"*"), Afferenti!$F$1:'Afferenti'!$F$46, ""))</f>
        <v>0</v>
      </c>
    </row>
    <row r="600" spans="1:25" x14ac:dyDescent="0.2">
      <c r="A600" s="2" t="s">
        <v>1805</v>
      </c>
      <c r="B600" s="2" t="s">
        <v>1027</v>
      </c>
      <c r="C600" s="2" t="s">
        <v>1806</v>
      </c>
      <c r="E600" s="2" t="s">
        <v>280</v>
      </c>
      <c r="F600" s="2" t="s">
        <v>784</v>
      </c>
      <c r="G600" s="2" t="s">
        <v>1844</v>
      </c>
      <c r="H600" s="2">
        <v>3</v>
      </c>
      <c r="I600" s="2" t="s">
        <v>1845</v>
      </c>
      <c r="J600" s="2" t="s">
        <v>109</v>
      </c>
      <c r="K600" s="2">
        <v>2017</v>
      </c>
      <c r="W600" s="5" t="str" cm="1">
        <f t="array" ref="W600">_xlfn.TEXTJOIN(", ",TRUE, IF(COUNTIF(G600,"*"&amp;Afferenti!$A$1:'Afferenti'!$A$46&amp;"*"), Afferenti!$A$1:'Afferenti'!$A$46, ""))</f>
        <v>MANGANELLI</v>
      </c>
      <c r="X600" s="5" t="str" cm="1">
        <f t="array" ref="X600">_xlfn.TEXTJOIN(", ",TRUE, IF(COUNTIF(A600,"*"&amp;Afferenti!$A$1:'Afferenti'!$A$46&amp;"*"), Afferenti!$E$1:'Afferenti'!$E$46, ""))</f>
        <v>1</v>
      </c>
      <c r="Y600" s="5" t="str" cm="1">
        <f t="array" ref="Y600">_xlfn.TEXTJOIN(", ",TRUE, IF(COUNTIF(A600,"*"&amp;Afferenti!$A$1:'Afferenti'!$A$46&amp;"*"), Afferenti!$F$1:'Afferenti'!$F$46, ""))</f>
        <v>0</v>
      </c>
    </row>
    <row r="601" spans="1:25" x14ac:dyDescent="0.2">
      <c r="A601" s="2" t="s">
        <v>1805</v>
      </c>
      <c r="B601" s="2" t="s">
        <v>1027</v>
      </c>
      <c r="C601" s="2" t="s">
        <v>1806</v>
      </c>
      <c r="E601" s="2" t="s">
        <v>280</v>
      </c>
      <c r="F601" s="2" t="s">
        <v>784</v>
      </c>
      <c r="G601" s="2" t="s">
        <v>794</v>
      </c>
      <c r="H601" s="2">
        <v>3</v>
      </c>
      <c r="I601" s="2" t="s">
        <v>795</v>
      </c>
      <c r="J601" s="2" t="s">
        <v>11</v>
      </c>
      <c r="K601" s="2">
        <v>2017</v>
      </c>
      <c r="L601" s="2" t="s">
        <v>796</v>
      </c>
      <c r="M601" s="2">
        <v>3</v>
      </c>
      <c r="N601" s="2">
        <v>78.325999999999993</v>
      </c>
      <c r="O601" s="2" t="s">
        <v>33</v>
      </c>
      <c r="P601" s="2">
        <v>70.626000000000005</v>
      </c>
      <c r="Q601" s="2" t="s">
        <v>26</v>
      </c>
      <c r="W601" s="5" t="str" cm="1">
        <f t="array" ref="W601">_xlfn.TEXTJOIN(", ",TRUE, IF(COUNTIF(G601,"*"&amp;Afferenti!$A$1:'Afferenti'!$A$46&amp;"*"), Afferenti!$A$1:'Afferenti'!$A$46, ""))</f>
        <v>MANGANELLI</v>
      </c>
      <c r="X601" s="5" t="str" cm="1">
        <f t="array" ref="X601">_xlfn.TEXTJOIN(", ",TRUE, IF(COUNTIF(A601,"*"&amp;Afferenti!$A$1:'Afferenti'!$A$46&amp;"*"), Afferenti!$E$1:'Afferenti'!$E$46, ""))</f>
        <v>1</v>
      </c>
      <c r="Y601" s="5" t="str" cm="1">
        <f t="array" ref="Y601">_xlfn.TEXTJOIN(", ",TRUE, IF(COUNTIF(A601,"*"&amp;Afferenti!$A$1:'Afferenti'!$A$46&amp;"*"), Afferenti!$F$1:'Afferenti'!$F$46, ""))</f>
        <v>0</v>
      </c>
    </row>
    <row r="602" spans="1:25" x14ac:dyDescent="0.2">
      <c r="A602" s="2" t="s">
        <v>1805</v>
      </c>
      <c r="B602" s="2" t="s">
        <v>1027</v>
      </c>
      <c r="C602" s="2" t="s">
        <v>1806</v>
      </c>
      <c r="E602" s="2" t="s">
        <v>280</v>
      </c>
      <c r="F602" s="2" t="s">
        <v>784</v>
      </c>
      <c r="G602" s="2" t="s">
        <v>1846</v>
      </c>
      <c r="H602" s="2">
        <v>3</v>
      </c>
      <c r="I602" s="2" t="s">
        <v>1847</v>
      </c>
      <c r="J602" s="2" t="s">
        <v>11</v>
      </c>
      <c r="K602" s="2">
        <v>2015</v>
      </c>
      <c r="L602" s="2" t="s">
        <v>787</v>
      </c>
      <c r="M602" s="2">
        <v>2</v>
      </c>
      <c r="N602" s="2">
        <v>85.516999999999996</v>
      </c>
      <c r="O602" s="2" t="s">
        <v>33</v>
      </c>
      <c r="P602" s="2">
        <v>84.662000000000006</v>
      </c>
      <c r="Q602" s="2" t="s">
        <v>33</v>
      </c>
      <c r="R602" s="2">
        <v>2</v>
      </c>
      <c r="S602" s="2">
        <v>86.8</v>
      </c>
      <c r="T602" s="2" t="s">
        <v>33</v>
      </c>
      <c r="U602" s="2">
        <v>90.373000000000005</v>
      </c>
      <c r="V602" s="2" t="s">
        <v>33</v>
      </c>
      <c r="W602" s="5" t="str" cm="1">
        <f t="array" ref="W602">_xlfn.TEXTJOIN(", ",TRUE, IF(COUNTIF(G602,"*"&amp;Afferenti!$A$1:'Afferenti'!$A$46&amp;"*"), Afferenti!$A$1:'Afferenti'!$A$46, ""))</f>
        <v>MANGANELLI</v>
      </c>
      <c r="X602" s="5" t="str" cm="1">
        <f t="array" ref="X602">_xlfn.TEXTJOIN(", ",TRUE, IF(COUNTIF(A602,"*"&amp;Afferenti!$A$1:'Afferenti'!$A$46&amp;"*"), Afferenti!$E$1:'Afferenti'!$E$46, ""))</f>
        <v>1</v>
      </c>
      <c r="Y602" s="5" t="str" cm="1">
        <f t="array" ref="Y602">_xlfn.TEXTJOIN(", ",TRUE, IF(COUNTIF(A602,"*"&amp;Afferenti!$A$1:'Afferenti'!$A$46&amp;"*"), Afferenti!$F$1:'Afferenti'!$F$46, ""))</f>
        <v>0</v>
      </c>
    </row>
    <row r="603" spans="1:25" x14ac:dyDescent="0.2">
      <c r="A603" s="2" t="s">
        <v>1805</v>
      </c>
      <c r="B603" s="2" t="s">
        <v>1027</v>
      </c>
      <c r="C603" s="2" t="s">
        <v>1806</v>
      </c>
      <c r="E603" s="2" t="s">
        <v>280</v>
      </c>
      <c r="F603" s="2" t="s">
        <v>784</v>
      </c>
      <c r="G603" s="2" t="s">
        <v>1848</v>
      </c>
      <c r="H603" s="2">
        <v>3</v>
      </c>
      <c r="I603" s="2" t="s">
        <v>1849</v>
      </c>
      <c r="J603" s="2" t="s">
        <v>11</v>
      </c>
      <c r="K603" s="2">
        <v>2015</v>
      </c>
      <c r="L603" s="2" t="s">
        <v>1809</v>
      </c>
      <c r="M603" s="2">
        <v>0</v>
      </c>
      <c r="N603" s="2">
        <v>96.463999999999999</v>
      </c>
      <c r="O603" s="2" t="s">
        <v>33</v>
      </c>
      <c r="P603" s="2">
        <v>81.891999999999996</v>
      </c>
      <c r="Q603" s="2" t="s">
        <v>33</v>
      </c>
      <c r="R603" s="2">
        <v>0</v>
      </c>
      <c r="S603" s="2">
        <v>100</v>
      </c>
      <c r="T603" s="2" t="s">
        <v>33</v>
      </c>
      <c r="U603" s="2">
        <v>82.406999999999996</v>
      </c>
      <c r="V603" s="2" t="s">
        <v>33</v>
      </c>
      <c r="W603" s="5" t="str" cm="1">
        <f t="array" ref="W603">_xlfn.TEXTJOIN(", ",TRUE, IF(COUNTIF(G603,"*"&amp;Afferenti!$A$1:'Afferenti'!$A$46&amp;"*"), Afferenti!$A$1:'Afferenti'!$A$46, ""))</f>
        <v>MANGANELLI</v>
      </c>
      <c r="X603" s="5" t="str" cm="1">
        <f t="array" ref="X603">_xlfn.TEXTJOIN(", ",TRUE, IF(COUNTIF(A603,"*"&amp;Afferenti!$A$1:'Afferenti'!$A$46&amp;"*"), Afferenti!$E$1:'Afferenti'!$E$46, ""))</f>
        <v>1</v>
      </c>
      <c r="Y603" s="5" t="str" cm="1">
        <f t="array" ref="Y603">_xlfn.TEXTJOIN(", ",TRUE, IF(COUNTIF(A603,"*"&amp;Afferenti!$A$1:'Afferenti'!$A$46&amp;"*"), Afferenti!$F$1:'Afferenti'!$F$46, ""))</f>
        <v>0</v>
      </c>
    </row>
    <row r="604" spans="1:25" x14ac:dyDescent="0.2">
      <c r="A604" s="2" t="s">
        <v>1805</v>
      </c>
      <c r="B604" s="2" t="s">
        <v>1027</v>
      </c>
      <c r="C604" s="2" t="s">
        <v>1806</v>
      </c>
      <c r="E604" s="2" t="s">
        <v>280</v>
      </c>
      <c r="F604" s="2" t="s">
        <v>784</v>
      </c>
      <c r="G604" s="2" t="s">
        <v>1850</v>
      </c>
      <c r="H604" s="2">
        <v>3</v>
      </c>
      <c r="I604" s="2" t="s">
        <v>1851</v>
      </c>
      <c r="J604" s="2" t="s">
        <v>11</v>
      </c>
      <c r="K604" s="2">
        <v>2017</v>
      </c>
      <c r="L604" s="2" t="s">
        <v>796</v>
      </c>
      <c r="M604" s="2">
        <v>0</v>
      </c>
      <c r="N604" s="2">
        <v>93.781000000000006</v>
      </c>
      <c r="O604" s="2" t="s">
        <v>33</v>
      </c>
      <c r="P604" s="2">
        <v>70.626000000000005</v>
      </c>
      <c r="Q604" s="2" t="s">
        <v>26</v>
      </c>
      <c r="W604" s="5" t="str" cm="1">
        <f t="array" ref="W604">_xlfn.TEXTJOIN(", ",TRUE, IF(COUNTIF(G604,"*"&amp;Afferenti!$A$1:'Afferenti'!$A$46&amp;"*"), Afferenti!$A$1:'Afferenti'!$A$46, ""))</f>
        <v>MANGANELLI</v>
      </c>
      <c r="X604" s="5" t="str" cm="1">
        <f t="array" ref="X604">_xlfn.TEXTJOIN(", ",TRUE, IF(COUNTIF(A604,"*"&amp;Afferenti!$A$1:'Afferenti'!$A$46&amp;"*"), Afferenti!$E$1:'Afferenti'!$E$46, ""))</f>
        <v>1</v>
      </c>
      <c r="Y604" s="5" t="str" cm="1">
        <f t="array" ref="Y604">_xlfn.TEXTJOIN(", ",TRUE, IF(COUNTIF(A604,"*"&amp;Afferenti!$A$1:'Afferenti'!$A$46&amp;"*"), Afferenti!$F$1:'Afferenti'!$F$46, ""))</f>
        <v>0</v>
      </c>
    </row>
    <row r="605" spans="1:25" x14ac:dyDescent="0.2">
      <c r="A605" s="2" t="s">
        <v>1805</v>
      </c>
      <c r="B605" s="2" t="s">
        <v>1027</v>
      </c>
      <c r="C605" s="2" t="s">
        <v>1806</v>
      </c>
      <c r="E605" s="2" t="s">
        <v>280</v>
      </c>
      <c r="F605" s="2" t="s">
        <v>784</v>
      </c>
      <c r="G605" s="2" t="s">
        <v>1852</v>
      </c>
      <c r="H605" s="2">
        <v>3</v>
      </c>
      <c r="I605" s="2" t="s">
        <v>1853</v>
      </c>
      <c r="J605" s="2" t="s">
        <v>99</v>
      </c>
      <c r="K605" s="2">
        <v>2016</v>
      </c>
      <c r="W605" s="5" t="str" cm="1">
        <f t="array" ref="W605">_xlfn.TEXTJOIN(", ",TRUE, IF(COUNTIF(G605,"*"&amp;Afferenti!$A$1:'Afferenti'!$A$46&amp;"*"), Afferenti!$A$1:'Afferenti'!$A$46, ""))</f>
        <v>MANGANELLI</v>
      </c>
      <c r="X605" s="5" t="str" cm="1">
        <f t="array" ref="X605">_xlfn.TEXTJOIN(", ",TRUE, IF(COUNTIF(A605,"*"&amp;Afferenti!$A$1:'Afferenti'!$A$46&amp;"*"), Afferenti!$E$1:'Afferenti'!$E$46, ""))</f>
        <v>1</v>
      </c>
      <c r="Y605" s="5" t="str" cm="1">
        <f t="array" ref="Y605">_xlfn.TEXTJOIN(", ",TRUE, IF(COUNTIF(A605,"*"&amp;Afferenti!$A$1:'Afferenti'!$A$46&amp;"*"), Afferenti!$F$1:'Afferenti'!$F$46, ""))</f>
        <v>0</v>
      </c>
    </row>
    <row r="606" spans="1:25" x14ac:dyDescent="0.2">
      <c r="A606" s="2" t="s">
        <v>1805</v>
      </c>
      <c r="B606" s="2" t="s">
        <v>1027</v>
      </c>
      <c r="C606" s="2" t="s">
        <v>1806</v>
      </c>
      <c r="E606" s="2" t="s">
        <v>280</v>
      </c>
      <c r="F606" s="2" t="s">
        <v>784</v>
      </c>
      <c r="G606" s="2" t="s">
        <v>797</v>
      </c>
      <c r="H606" s="2">
        <v>4</v>
      </c>
      <c r="I606" s="2" t="s">
        <v>798</v>
      </c>
      <c r="J606" s="2" t="s">
        <v>11</v>
      </c>
      <c r="K606" s="2">
        <v>2019</v>
      </c>
      <c r="L606" s="2" t="s">
        <v>799</v>
      </c>
      <c r="W606" s="5" t="str" cm="1">
        <f t="array" ref="W606">_xlfn.TEXTJOIN(", ",TRUE, IF(COUNTIF(G606,"*"&amp;Afferenti!$A$1:'Afferenti'!$A$46&amp;"*"), Afferenti!$A$1:'Afferenti'!$A$46, ""))</f>
        <v>MANGANELLI</v>
      </c>
      <c r="X606" s="5" t="str" cm="1">
        <f t="array" ref="X606">_xlfn.TEXTJOIN(", ",TRUE, IF(COUNTIF(A606,"*"&amp;Afferenti!$A$1:'Afferenti'!$A$46&amp;"*"), Afferenti!$E$1:'Afferenti'!$E$46, ""))</f>
        <v>1</v>
      </c>
      <c r="Y606" s="5" t="str" cm="1">
        <f t="array" ref="Y606">_xlfn.TEXTJOIN(", ",TRUE, IF(COUNTIF(A606,"*"&amp;Afferenti!$A$1:'Afferenti'!$A$46&amp;"*"), Afferenti!$F$1:'Afferenti'!$F$46, ""))</f>
        <v>0</v>
      </c>
    </row>
    <row r="607" spans="1:25" x14ac:dyDescent="0.2">
      <c r="A607" s="2" t="s">
        <v>1805</v>
      </c>
      <c r="B607" s="2" t="s">
        <v>1027</v>
      </c>
      <c r="C607" s="2" t="s">
        <v>1806</v>
      </c>
      <c r="E607" s="2" t="s">
        <v>280</v>
      </c>
      <c r="F607" s="2" t="s">
        <v>784</v>
      </c>
      <c r="G607" s="2" t="s">
        <v>800</v>
      </c>
      <c r="H607" s="2">
        <v>4</v>
      </c>
      <c r="I607" s="2" t="s">
        <v>801</v>
      </c>
      <c r="J607" s="2" t="s">
        <v>11</v>
      </c>
      <c r="K607" s="2">
        <v>2017</v>
      </c>
      <c r="L607" s="2" t="s">
        <v>802</v>
      </c>
      <c r="M607" s="2">
        <v>18</v>
      </c>
      <c r="N607" s="2">
        <v>22.457999999999998</v>
      </c>
      <c r="O607" s="2" t="s">
        <v>13</v>
      </c>
      <c r="P607" s="2">
        <v>20.981000000000002</v>
      </c>
      <c r="Q607" s="2" t="s">
        <v>13</v>
      </c>
      <c r="R607" s="2">
        <v>15</v>
      </c>
      <c r="S607" s="2">
        <v>23.78</v>
      </c>
      <c r="T607" s="2" t="s">
        <v>13</v>
      </c>
      <c r="U607" s="2">
        <v>41.228070000000002</v>
      </c>
      <c r="V607" s="2" t="s">
        <v>14</v>
      </c>
      <c r="W607" s="5" t="str" cm="1">
        <f t="array" ref="W607">_xlfn.TEXTJOIN(", ",TRUE, IF(COUNTIF(G607,"*"&amp;Afferenti!$A$1:'Afferenti'!$A$46&amp;"*"), Afferenti!$A$1:'Afferenti'!$A$46, ""))</f>
        <v>MANGANELLI</v>
      </c>
      <c r="X607" s="5" t="str" cm="1">
        <f t="array" ref="X607">_xlfn.TEXTJOIN(", ",TRUE, IF(COUNTIF(A607,"*"&amp;Afferenti!$A$1:'Afferenti'!$A$46&amp;"*"), Afferenti!$E$1:'Afferenti'!$E$46, ""))</f>
        <v>1</v>
      </c>
      <c r="Y607" s="5" t="str" cm="1">
        <f t="array" ref="Y607">_xlfn.TEXTJOIN(", ",TRUE, IF(COUNTIF(A607,"*"&amp;Afferenti!$A$1:'Afferenti'!$A$46&amp;"*"), Afferenti!$F$1:'Afferenti'!$F$46, ""))</f>
        <v>0</v>
      </c>
    </row>
    <row r="608" spans="1:25" x14ac:dyDescent="0.2">
      <c r="A608" s="2" t="s">
        <v>1805</v>
      </c>
      <c r="B608" s="2" t="s">
        <v>1027</v>
      </c>
      <c r="C608" s="2" t="s">
        <v>1806</v>
      </c>
      <c r="E608" s="2" t="s">
        <v>280</v>
      </c>
      <c r="F608" s="2" t="s">
        <v>784</v>
      </c>
      <c r="G608" s="2" t="s">
        <v>803</v>
      </c>
      <c r="H608" s="2">
        <v>4</v>
      </c>
      <c r="I608" s="2" t="s">
        <v>804</v>
      </c>
      <c r="J608" s="2" t="s">
        <v>109</v>
      </c>
      <c r="K608" s="2">
        <v>2017</v>
      </c>
      <c r="W608" s="5" t="str" cm="1">
        <f t="array" ref="W608">_xlfn.TEXTJOIN(", ",TRUE, IF(COUNTIF(G608,"*"&amp;Afferenti!$A$1:'Afferenti'!$A$46&amp;"*"), Afferenti!$A$1:'Afferenti'!$A$46, ""))</f>
        <v>MANGANELLI</v>
      </c>
      <c r="X608" s="5" t="str" cm="1">
        <f t="array" ref="X608">_xlfn.TEXTJOIN(", ",TRUE, IF(COUNTIF(A608,"*"&amp;Afferenti!$A$1:'Afferenti'!$A$46&amp;"*"), Afferenti!$E$1:'Afferenti'!$E$46, ""))</f>
        <v>1</v>
      </c>
      <c r="Y608" s="5" t="str" cm="1">
        <f t="array" ref="Y608">_xlfn.TEXTJOIN(", ",TRUE, IF(COUNTIF(A608,"*"&amp;Afferenti!$A$1:'Afferenti'!$A$46&amp;"*"), Afferenti!$F$1:'Afferenti'!$F$46, ""))</f>
        <v>0</v>
      </c>
    </row>
    <row r="609" spans="1:25" x14ac:dyDescent="0.2">
      <c r="A609" s="2" t="s">
        <v>1805</v>
      </c>
      <c r="B609" s="2" t="s">
        <v>1027</v>
      </c>
      <c r="C609" s="2" t="s">
        <v>1806</v>
      </c>
      <c r="E609" s="2" t="s">
        <v>280</v>
      </c>
      <c r="F609" s="2" t="s">
        <v>784</v>
      </c>
      <c r="G609" s="2" t="s">
        <v>1854</v>
      </c>
      <c r="H609" s="2">
        <v>4</v>
      </c>
      <c r="I609" s="2" t="s">
        <v>1855</v>
      </c>
      <c r="J609" s="2" t="s">
        <v>11</v>
      </c>
      <c r="K609" s="2">
        <v>2017</v>
      </c>
      <c r="L609" s="2" t="s">
        <v>82</v>
      </c>
      <c r="W609" s="5" t="str" cm="1">
        <f t="array" ref="W609">_xlfn.TEXTJOIN(", ",TRUE, IF(COUNTIF(G609,"*"&amp;Afferenti!$A$1:'Afferenti'!$A$46&amp;"*"), Afferenti!$A$1:'Afferenti'!$A$46, ""))</f>
        <v>MANGANELLI</v>
      </c>
      <c r="X609" s="5" t="str" cm="1">
        <f t="array" ref="X609">_xlfn.TEXTJOIN(", ",TRUE, IF(COUNTIF(A609,"*"&amp;Afferenti!$A$1:'Afferenti'!$A$46&amp;"*"), Afferenti!$E$1:'Afferenti'!$E$46, ""))</f>
        <v>1</v>
      </c>
      <c r="Y609" s="5" t="str" cm="1">
        <f t="array" ref="Y609">_xlfn.TEXTJOIN(", ",TRUE, IF(COUNTIF(A609,"*"&amp;Afferenti!$A$1:'Afferenti'!$A$46&amp;"*"), Afferenti!$F$1:'Afferenti'!$F$46, ""))</f>
        <v>0</v>
      </c>
    </row>
    <row r="610" spans="1:25" x14ac:dyDescent="0.2">
      <c r="A610" s="2" t="s">
        <v>1805</v>
      </c>
      <c r="B610" s="2" t="s">
        <v>1027</v>
      </c>
      <c r="C610" s="2" t="s">
        <v>1806</v>
      </c>
      <c r="E610" s="2" t="s">
        <v>280</v>
      </c>
      <c r="F610" s="2" t="s">
        <v>784</v>
      </c>
      <c r="G610" s="2" t="s">
        <v>805</v>
      </c>
      <c r="H610" s="2">
        <v>4</v>
      </c>
      <c r="I610" s="2" t="s">
        <v>806</v>
      </c>
      <c r="J610" s="2" t="s">
        <v>11</v>
      </c>
      <c r="K610" s="2">
        <v>2018</v>
      </c>
      <c r="L610" s="2" t="s">
        <v>807</v>
      </c>
      <c r="M610" s="2">
        <v>0</v>
      </c>
      <c r="N610" s="2">
        <v>95.584000000000003</v>
      </c>
      <c r="O610" s="2" t="s">
        <v>33</v>
      </c>
      <c r="P610" s="2">
        <v>81.028999999999996</v>
      </c>
      <c r="Q610" s="2" t="s">
        <v>33</v>
      </c>
      <c r="R610" s="2">
        <v>0</v>
      </c>
      <c r="S610" s="2">
        <v>100</v>
      </c>
      <c r="T610" s="2" t="s">
        <v>33</v>
      </c>
      <c r="U610" s="2">
        <v>74.537040000000005</v>
      </c>
      <c r="V610" s="2" t="s">
        <v>26</v>
      </c>
      <c r="W610" s="5" t="str" cm="1">
        <f t="array" ref="W610">_xlfn.TEXTJOIN(", ",TRUE, IF(COUNTIF(G610,"*"&amp;Afferenti!$A$1:'Afferenti'!$A$46&amp;"*"), Afferenti!$A$1:'Afferenti'!$A$46, ""))</f>
        <v>MANGANELLI</v>
      </c>
      <c r="X610" s="5" t="str" cm="1">
        <f t="array" ref="X610">_xlfn.TEXTJOIN(", ",TRUE, IF(COUNTIF(A610,"*"&amp;Afferenti!$A$1:'Afferenti'!$A$46&amp;"*"), Afferenti!$E$1:'Afferenti'!$E$46, ""))</f>
        <v>1</v>
      </c>
      <c r="Y610" s="5" t="str" cm="1">
        <f t="array" ref="Y610">_xlfn.TEXTJOIN(", ",TRUE, IF(COUNTIF(A610,"*"&amp;Afferenti!$A$1:'Afferenti'!$A$46&amp;"*"), Afferenti!$F$1:'Afferenti'!$F$46, ""))</f>
        <v>0</v>
      </c>
    </row>
    <row r="611" spans="1:25" x14ac:dyDescent="0.2">
      <c r="A611" s="2" t="s">
        <v>1805</v>
      </c>
      <c r="B611" s="2" t="s">
        <v>1027</v>
      </c>
      <c r="C611" s="2" t="s">
        <v>1806</v>
      </c>
      <c r="E611" s="2" t="s">
        <v>280</v>
      </c>
      <c r="F611" s="2" t="s">
        <v>784</v>
      </c>
      <c r="G611" s="2" t="s">
        <v>1856</v>
      </c>
      <c r="H611" s="2">
        <v>4</v>
      </c>
      <c r="I611" s="2" t="s">
        <v>1857</v>
      </c>
      <c r="J611" s="2" t="s">
        <v>11</v>
      </c>
      <c r="K611" s="2">
        <v>2018</v>
      </c>
      <c r="L611" s="2" t="s">
        <v>82</v>
      </c>
      <c r="W611" s="5" t="str" cm="1">
        <f t="array" ref="W611">_xlfn.TEXTJOIN(", ",TRUE, IF(COUNTIF(G611,"*"&amp;Afferenti!$A$1:'Afferenti'!$A$46&amp;"*"), Afferenti!$A$1:'Afferenti'!$A$46, ""))</f>
        <v>MANGANELLI</v>
      </c>
      <c r="X611" s="5" t="str" cm="1">
        <f t="array" ref="X611">_xlfn.TEXTJOIN(", ",TRUE, IF(COUNTIF(A611,"*"&amp;Afferenti!$A$1:'Afferenti'!$A$46&amp;"*"), Afferenti!$E$1:'Afferenti'!$E$46, ""))</f>
        <v>1</v>
      </c>
      <c r="Y611" s="5" t="str" cm="1">
        <f t="array" ref="Y611">_xlfn.TEXTJOIN(", ",TRUE, IF(COUNTIF(A611,"*"&amp;Afferenti!$A$1:'Afferenti'!$A$46&amp;"*"), Afferenti!$F$1:'Afferenti'!$F$46, ""))</f>
        <v>0</v>
      </c>
    </row>
    <row r="612" spans="1:25" x14ac:dyDescent="0.2">
      <c r="A612" s="2" t="s">
        <v>1805</v>
      </c>
      <c r="B612" s="2" t="s">
        <v>1027</v>
      </c>
      <c r="C612" s="2" t="s">
        <v>1806</v>
      </c>
      <c r="E612" s="2" t="s">
        <v>280</v>
      </c>
      <c r="F612" s="2" t="s">
        <v>784</v>
      </c>
      <c r="G612" s="2" t="s">
        <v>1858</v>
      </c>
      <c r="H612" s="2">
        <v>7</v>
      </c>
      <c r="I612" s="2" t="s">
        <v>1859</v>
      </c>
      <c r="J612" s="2" t="s">
        <v>11</v>
      </c>
      <c r="K612" s="2">
        <v>2017</v>
      </c>
      <c r="L612" s="2" t="s">
        <v>796</v>
      </c>
      <c r="M612" s="2">
        <v>8</v>
      </c>
      <c r="N612" s="2">
        <v>52.92</v>
      </c>
      <c r="O612" s="2" t="s">
        <v>26</v>
      </c>
      <c r="P612" s="2">
        <v>64.766000000000005</v>
      </c>
      <c r="Q612" s="2" t="s">
        <v>26</v>
      </c>
      <c r="W612" s="5" t="str" cm="1">
        <f t="array" ref="W612">_xlfn.TEXTJOIN(", ",TRUE, IF(COUNTIF(G612,"*"&amp;Afferenti!$A$1:'Afferenti'!$A$46&amp;"*"), Afferenti!$A$1:'Afferenti'!$A$46, ""))</f>
        <v>MANGANELLI</v>
      </c>
      <c r="X612" s="5" t="str" cm="1">
        <f t="array" ref="X612">_xlfn.TEXTJOIN(", ",TRUE, IF(COUNTIF(A612,"*"&amp;Afferenti!$A$1:'Afferenti'!$A$46&amp;"*"), Afferenti!$E$1:'Afferenti'!$E$46, ""))</f>
        <v>1</v>
      </c>
      <c r="Y612" s="5" t="str" cm="1">
        <f t="array" ref="Y612">_xlfn.TEXTJOIN(", ",TRUE, IF(COUNTIF(A612,"*"&amp;Afferenti!$A$1:'Afferenti'!$A$46&amp;"*"), Afferenti!$F$1:'Afferenti'!$F$46, ""))</f>
        <v>0</v>
      </c>
    </row>
    <row r="613" spans="1:25" x14ac:dyDescent="0.2">
      <c r="A613" s="2" t="s">
        <v>1903</v>
      </c>
      <c r="B613" s="2" t="s">
        <v>1904</v>
      </c>
      <c r="C613" s="2" t="s">
        <v>1905</v>
      </c>
      <c r="E613" s="2" t="s">
        <v>8</v>
      </c>
      <c r="F613" s="2" t="s">
        <v>1404</v>
      </c>
      <c r="G613" s="2" t="s">
        <v>1906</v>
      </c>
      <c r="H613" s="2">
        <v>2</v>
      </c>
      <c r="I613" s="2" t="s">
        <v>1907</v>
      </c>
      <c r="J613" s="2" t="s">
        <v>11</v>
      </c>
      <c r="K613" s="2">
        <v>2016</v>
      </c>
      <c r="L613" s="2" t="s">
        <v>1908</v>
      </c>
      <c r="W613" s="5" t="str" cm="1">
        <f t="array" ref="W613">_xlfn.TEXTJOIN(", ",TRUE, IF(COUNTIF(G613,"*"&amp;Afferenti!$A$1:'Afferenti'!$A$46&amp;"*"), Afferenti!$A$1:'Afferenti'!$A$46, ""))</f>
        <v>MARCHETTINI</v>
      </c>
      <c r="X613" s="5" t="str" cm="1">
        <f t="array" ref="X613">_xlfn.TEXTJOIN(", ",TRUE, IF(COUNTIF(A613,"*"&amp;Afferenti!$A$1:'Afferenti'!$A$46&amp;"*"), Afferenti!$E$1:'Afferenti'!$E$46, ""))</f>
        <v>1</v>
      </c>
      <c r="Y613" s="5" t="str" cm="1">
        <f t="array" ref="Y613">_xlfn.TEXTJOIN(", ",TRUE, IF(COUNTIF(A613,"*"&amp;Afferenti!$A$1:'Afferenti'!$A$46&amp;"*"), Afferenti!$F$1:'Afferenti'!$F$46, ""))</f>
        <v>0</v>
      </c>
    </row>
    <row r="614" spans="1:25" x14ac:dyDescent="0.2">
      <c r="A614" s="2" t="s">
        <v>1903</v>
      </c>
      <c r="B614" s="2" t="s">
        <v>1904</v>
      </c>
      <c r="C614" s="2" t="s">
        <v>1905</v>
      </c>
      <c r="E614" s="2" t="s">
        <v>8</v>
      </c>
      <c r="F614" s="2" t="s">
        <v>1404</v>
      </c>
      <c r="G614" s="2" t="s">
        <v>576</v>
      </c>
      <c r="H614" s="2">
        <v>2</v>
      </c>
      <c r="I614" s="2" t="s">
        <v>577</v>
      </c>
      <c r="J614" s="2" t="s">
        <v>109</v>
      </c>
      <c r="K614" s="2">
        <v>2018</v>
      </c>
      <c r="M614" s="2">
        <v>1</v>
      </c>
      <c r="N614" s="2">
        <v>46.561999999999998</v>
      </c>
      <c r="O614" s="2" t="s">
        <v>14</v>
      </c>
      <c r="P614" s="2">
        <v>59.332000000000001</v>
      </c>
      <c r="Q614" s="2" t="s">
        <v>26</v>
      </c>
      <c r="R614" s="2">
        <v>0</v>
      </c>
      <c r="S614" s="2">
        <v>100</v>
      </c>
      <c r="T614" s="2" t="s">
        <v>33</v>
      </c>
      <c r="W614" s="5" t="str" cm="1">
        <f t="array" ref="W614">_xlfn.TEXTJOIN(", ",TRUE, IF(COUNTIF(G614,"*"&amp;Afferenti!$A$1:'Afferenti'!$A$46&amp;"*"), Afferenti!$A$1:'Afferenti'!$A$46, ""))</f>
        <v>MARCHETTINI, ROSSI</v>
      </c>
      <c r="X614" s="5" t="str" cm="1">
        <f t="array" ref="X614">_xlfn.TEXTJOIN(", ",TRUE, IF(COUNTIF(A614,"*"&amp;Afferenti!$A$1:'Afferenti'!$A$46&amp;"*"), Afferenti!$E$1:'Afferenti'!$E$46, ""))</f>
        <v>1</v>
      </c>
      <c r="Y614" s="5" t="str" cm="1">
        <f t="array" ref="Y614">_xlfn.TEXTJOIN(", ",TRUE, IF(COUNTIF(A614,"*"&amp;Afferenti!$A$1:'Afferenti'!$A$46&amp;"*"), Afferenti!$F$1:'Afferenti'!$F$46, ""))</f>
        <v>0</v>
      </c>
    </row>
    <row r="615" spans="1:25" x14ac:dyDescent="0.2">
      <c r="A615" s="2" t="s">
        <v>1903</v>
      </c>
      <c r="B615" s="2" t="s">
        <v>1904</v>
      </c>
      <c r="C615" s="2" t="s">
        <v>1905</v>
      </c>
      <c r="E615" s="2" t="s">
        <v>8</v>
      </c>
      <c r="F615" s="2" t="s">
        <v>1404</v>
      </c>
      <c r="G615" s="2" t="s">
        <v>576</v>
      </c>
      <c r="H615" s="2">
        <v>2</v>
      </c>
      <c r="I615" s="2" t="s">
        <v>578</v>
      </c>
      <c r="J615" s="2" t="s">
        <v>11</v>
      </c>
      <c r="K615" s="2">
        <v>2018</v>
      </c>
      <c r="L615" s="2" t="s">
        <v>579</v>
      </c>
      <c r="M615" s="2">
        <v>13</v>
      </c>
      <c r="N615" s="2">
        <v>34.345999999999997</v>
      </c>
      <c r="O615" s="2" t="s">
        <v>14</v>
      </c>
      <c r="P615" s="2">
        <v>38.616</v>
      </c>
      <c r="Q615" s="2" t="s">
        <v>14</v>
      </c>
      <c r="R615" s="2">
        <v>11</v>
      </c>
      <c r="S615" s="2">
        <v>54.78</v>
      </c>
      <c r="T615" s="2" t="s">
        <v>26</v>
      </c>
      <c r="U615" s="2">
        <v>37.250996000000001</v>
      </c>
      <c r="V615" s="2" t="s">
        <v>14</v>
      </c>
      <c r="W615" s="5" t="str" cm="1">
        <f t="array" ref="W615">_xlfn.TEXTJOIN(", ",TRUE, IF(COUNTIF(G615,"*"&amp;Afferenti!$A$1:'Afferenti'!$A$46&amp;"*"), Afferenti!$A$1:'Afferenti'!$A$46, ""))</f>
        <v>MARCHETTINI, ROSSI</v>
      </c>
      <c r="X615" s="5" t="str" cm="1">
        <f t="array" ref="X615">_xlfn.TEXTJOIN(", ",TRUE, IF(COUNTIF(A615,"*"&amp;Afferenti!$A$1:'Afferenti'!$A$46&amp;"*"), Afferenti!$E$1:'Afferenti'!$E$46, ""))</f>
        <v>1</v>
      </c>
      <c r="Y615" s="5" t="str" cm="1">
        <f t="array" ref="Y615">_xlfn.TEXTJOIN(", ",TRUE, IF(COUNTIF(A615,"*"&amp;Afferenti!$A$1:'Afferenti'!$A$46&amp;"*"), Afferenti!$F$1:'Afferenti'!$F$46, ""))</f>
        <v>0</v>
      </c>
    </row>
    <row r="616" spans="1:25" x14ac:dyDescent="0.2">
      <c r="A616" s="2" t="s">
        <v>1903</v>
      </c>
      <c r="B616" s="2" t="s">
        <v>1904</v>
      </c>
      <c r="C616" s="2" t="s">
        <v>1905</v>
      </c>
      <c r="E616" s="2" t="s">
        <v>8</v>
      </c>
      <c r="F616" s="2" t="s">
        <v>1404</v>
      </c>
      <c r="G616" s="2" t="s">
        <v>576</v>
      </c>
      <c r="H616" s="2">
        <v>2</v>
      </c>
      <c r="I616" s="2" t="s">
        <v>580</v>
      </c>
      <c r="J616" s="2" t="s">
        <v>11</v>
      </c>
      <c r="K616" s="2">
        <v>2019</v>
      </c>
      <c r="L616" s="2" t="s">
        <v>579</v>
      </c>
      <c r="M616" s="2">
        <v>5</v>
      </c>
      <c r="N616" s="2">
        <v>52.097999999999999</v>
      </c>
      <c r="O616" s="2" t="s">
        <v>26</v>
      </c>
      <c r="P616" s="2">
        <v>25.963999999999999</v>
      </c>
      <c r="Q616" s="2" t="s">
        <v>14</v>
      </c>
      <c r="R616" s="2">
        <v>5</v>
      </c>
      <c r="S616" s="2">
        <v>71.75</v>
      </c>
      <c r="T616" s="2" t="s">
        <v>26</v>
      </c>
      <c r="U616" s="2">
        <v>33.018999999999998</v>
      </c>
      <c r="V616" s="2" t="s">
        <v>14</v>
      </c>
      <c r="W616" s="5" t="str" cm="1">
        <f t="array" ref="W616">_xlfn.TEXTJOIN(", ",TRUE, IF(COUNTIF(G616,"*"&amp;Afferenti!$A$1:'Afferenti'!$A$46&amp;"*"), Afferenti!$A$1:'Afferenti'!$A$46, ""))</f>
        <v>MARCHETTINI, ROSSI</v>
      </c>
      <c r="X616" s="5" t="str" cm="1">
        <f t="array" ref="X616">_xlfn.TEXTJOIN(", ",TRUE, IF(COUNTIF(A616,"*"&amp;Afferenti!$A$1:'Afferenti'!$A$46&amp;"*"), Afferenti!$E$1:'Afferenti'!$E$46, ""))</f>
        <v>1</v>
      </c>
      <c r="Y616" s="5" t="str" cm="1">
        <f t="array" ref="Y616">_xlfn.TEXTJOIN(", ",TRUE, IF(COUNTIF(A616,"*"&amp;Afferenti!$A$1:'Afferenti'!$A$46&amp;"*"), Afferenti!$F$1:'Afferenti'!$F$46, ""))</f>
        <v>0</v>
      </c>
    </row>
    <row r="617" spans="1:25" x14ac:dyDescent="0.2">
      <c r="A617" s="2" t="s">
        <v>1903</v>
      </c>
      <c r="B617" s="2" t="s">
        <v>1904</v>
      </c>
      <c r="C617" s="2" t="s">
        <v>1905</v>
      </c>
      <c r="E617" s="2" t="s">
        <v>8</v>
      </c>
      <c r="F617" s="2" t="s">
        <v>1404</v>
      </c>
      <c r="G617" s="2" t="s">
        <v>576</v>
      </c>
      <c r="H617" s="2">
        <v>2</v>
      </c>
      <c r="I617" s="2" t="s">
        <v>581</v>
      </c>
      <c r="J617" s="2" t="s">
        <v>11</v>
      </c>
      <c r="K617" s="2">
        <v>2017</v>
      </c>
      <c r="L617" s="2" t="s">
        <v>529</v>
      </c>
      <c r="M617" s="2">
        <v>22</v>
      </c>
      <c r="N617" s="2">
        <v>28.510999999999999</v>
      </c>
      <c r="O617" s="2" t="s">
        <v>14</v>
      </c>
      <c r="P617" s="2">
        <v>15.125</v>
      </c>
      <c r="Q617" s="2" t="s">
        <v>13</v>
      </c>
      <c r="R617" s="2">
        <v>19</v>
      </c>
      <c r="S617" s="2">
        <v>28.61</v>
      </c>
      <c r="T617" s="2" t="s">
        <v>14</v>
      </c>
      <c r="U617" s="2">
        <v>22.972973</v>
      </c>
      <c r="V617" s="2" t="s">
        <v>13</v>
      </c>
      <c r="W617" s="5" t="str" cm="1">
        <f t="array" ref="W617">_xlfn.TEXTJOIN(", ",TRUE, IF(COUNTIF(G617,"*"&amp;Afferenti!$A$1:'Afferenti'!$A$46&amp;"*"), Afferenti!$A$1:'Afferenti'!$A$46, ""))</f>
        <v>MARCHETTINI, ROSSI</v>
      </c>
      <c r="X617" s="5" t="str" cm="1">
        <f t="array" ref="X617">_xlfn.TEXTJOIN(", ",TRUE, IF(COUNTIF(A617,"*"&amp;Afferenti!$A$1:'Afferenti'!$A$46&amp;"*"), Afferenti!$E$1:'Afferenti'!$E$46, ""))</f>
        <v>1</v>
      </c>
      <c r="Y617" s="5" t="str" cm="1">
        <f t="array" ref="Y617">_xlfn.TEXTJOIN(", ",TRUE, IF(COUNTIF(A617,"*"&amp;Afferenti!$A$1:'Afferenti'!$A$46&amp;"*"), Afferenti!$F$1:'Afferenti'!$F$46, ""))</f>
        <v>0</v>
      </c>
    </row>
    <row r="618" spans="1:25" x14ac:dyDescent="0.2">
      <c r="A618" s="2" t="s">
        <v>1903</v>
      </c>
      <c r="B618" s="2" t="s">
        <v>1904</v>
      </c>
      <c r="C618" s="2" t="s">
        <v>1905</v>
      </c>
      <c r="E618" s="2" t="s">
        <v>8</v>
      </c>
      <c r="F618" s="2" t="s">
        <v>1404</v>
      </c>
      <c r="G618" s="2" t="s">
        <v>582</v>
      </c>
      <c r="H618" s="2">
        <v>2</v>
      </c>
      <c r="I618" s="2" t="s">
        <v>583</v>
      </c>
      <c r="J618" s="2" t="s">
        <v>11</v>
      </c>
      <c r="K618" s="2">
        <v>2015</v>
      </c>
      <c r="L618" s="2" t="s">
        <v>178</v>
      </c>
      <c r="M618" s="2">
        <v>29</v>
      </c>
      <c r="N618" s="2">
        <v>10.189</v>
      </c>
      <c r="O618" s="2" t="s">
        <v>13</v>
      </c>
      <c r="P618" s="2">
        <v>15.78</v>
      </c>
      <c r="Q618" s="2" t="s">
        <v>13</v>
      </c>
      <c r="R618" s="2">
        <v>24</v>
      </c>
      <c r="S618" s="2">
        <v>17.420000000000002</v>
      </c>
      <c r="T618" s="2" t="s">
        <v>13</v>
      </c>
      <c r="U618" s="2">
        <v>34.799999999999997</v>
      </c>
      <c r="V618" s="2" t="s">
        <v>14</v>
      </c>
      <c r="W618" s="5" t="str" cm="1">
        <f t="array" ref="W618">_xlfn.TEXTJOIN(", ",TRUE, IF(COUNTIF(G618,"*"&amp;Afferenti!$A$1:'Afferenti'!$A$46&amp;"*"), Afferenti!$A$1:'Afferenti'!$A$46, ""))</f>
        <v>MARCHETTINI, ROSSI</v>
      </c>
      <c r="X618" s="5" t="str" cm="1">
        <f t="array" ref="X618">_xlfn.TEXTJOIN(", ",TRUE, IF(COUNTIF(A618,"*"&amp;Afferenti!$A$1:'Afferenti'!$A$46&amp;"*"), Afferenti!$E$1:'Afferenti'!$E$46, ""))</f>
        <v>1</v>
      </c>
      <c r="Y618" s="5" t="str" cm="1">
        <f t="array" ref="Y618">_xlfn.TEXTJOIN(", ",TRUE, IF(COUNTIF(A618,"*"&amp;Afferenti!$A$1:'Afferenti'!$A$46&amp;"*"), Afferenti!$F$1:'Afferenti'!$F$46, ""))</f>
        <v>0</v>
      </c>
    </row>
    <row r="619" spans="1:25" x14ac:dyDescent="0.2">
      <c r="A619" s="2" t="s">
        <v>1903</v>
      </c>
      <c r="B619" s="2" t="s">
        <v>1904</v>
      </c>
      <c r="C619" s="2" t="s">
        <v>1905</v>
      </c>
      <c r="E619" s="2" t="s">
        <v>8</v>
      </c>
      <c r="F619" s="2" t="s">
        <v>1404</v>
      </c>
      <c r="G619" s="2" t="s">
        <v>582</v>
      </c>
      <c r="H619" s="2">
        <v>2</v>
      </c>
      <c r="I619" s="2" t="s">
        <v>584</v>
      </c>
      <c r="J619" s="2" t="s">
        <v>11</v>
      </c>
      <c r="K619" s="2">
        <v>2015</v>
      </c>
      <c r="L619" s="2" t="s">
        <v>585</v>
      </c>
      <c r="M619" s="2">
        <v>29</v>
      </c>
      <c r="N619" s="2">
        <v>25.401</v>
      </c>
      <c r="O619" s="2" t="s">
        <v>14</v>
      </c>
      <c r="P619" s="2">
        <v>17.466000000000001</v>
      </c>
      <c r="Q619" s="2" t="s">
        <v>13</v>
      </c>
      <c r="R619" s="2">
        <v>27</v>
      </c>
      <c r="S619" s="2">
        <v>35.93</v>
      </c>
      <c r="T619" s="2" t="s">
        <v>14</v>
      </c>
      <c r="U619" s="2">
        <v>16.667000000000002</v>
      </c>
      <c r="V619" s="2" t="s">
        <v>13</v>
      </c>
      <c r="W619" s="5" t="str" cm="1">
        <f t="array" ref="W619">_xlfn.TEXTJOIN(", ",TRUE, IF(COUNTIF(G619,"*"&amp;Afferenti!$A$1:'Afferenti'!$A$46&amp;"*"), Afferenti!$A$1:'Afferenti'!$A$46, ""))</f>
        <v>MARCHETTINI, ROSSI</v>
      </c>
      <c r="X619" s="5" t="str" cm="1">
        <f t="array" ref="X619">_xlfn.TEXTJOIN(", ",TRUE, IF(COUNTIF(A619,"*"&amp;Afferenti!$A$1:'Afferenti'!$A$46&amp;"*"), Afferenti!$E$1:'Afferenti'!$E$46, ""))</f>
        <v>1</v>
      </c>
      <c r="Y619" s="5" t="str" cm="1">
        <f t="array" ref="Y619">_xlfn.TEXTJOIN(", ",TRUE, IF(COUNTIF(A619,"*"&amp;Afferenti!$A$1:'Afferenti'!$A$46&amp;"*"), Afferenti!$F$1:'Afferenti'!$F$46, ""))</f>
        <v>0</v>
      </c>
    </row>
    <row r="620" spans="1:25" x14ac:dyDescent="0.2">
      <c r="A620" s="2" t="s">
        <v>1903</v>
      </c>
      <c r="B620" s="2" t="s">
        <v>1904</v>
      </c>
      <c r="C620" s="2" t="s">
        <v>1905</v>
      </c>
      <c r="E620" s="2" t="s">
        <v>8</v>
      </c>
      <c r="F620" s="2" t="s">
        <v>1404</v>
      </c>
      <c r="G620" s="2" t="s">
        <v>582</v>
      </c>
      <c r="H620" s="2">
        <v>2</v>
      </c>
      <c r="I620" s="2" t="s">
        <v>586</v>
      </c>
      <c r="J620" s="2" t="s">
        <v>43</v>
      </c>
      <c r="K620" s="2">
        <v>2015</v>
      </c>
      <c r="W620" s="5" t="str" cm="1">
        <f t="array" ref="W620">_xlfn.TEXTJOIN(", ",TRUE, IF(COUNTIF(G620,"*"&amp;Afferenti!$A$1:'Afferenti'!$A$46&amp;"*"), Afferenti!$A$1:'Afferenti'!$A$46, ""))</f>
        <v>MARCHETTINI, ROSSI</v>
      </c>
      <c r="X620" s="5" t="str" cm="1">
        <f t="array" ref="X620">_xlfn.TEXTJOIN(", ",TRUE, IF(COUNTIF(A620,"*"&amp;Afferenti!$A$1:'Afferenti'!$A$46&amp;"*"), Afferenti!$E$1:'Afferenti'!$E$46, ""))</f>
        <v>1</v>
      </c>
      <c r="Y620" s="5" t="str" cm="1">
        <f t="array" ref="Y620">_xlfn.TEXTJOIN(", ",TRUE, IF(COUNTIF(A620,"*"&amp;Afferenti!$A$1:'Afferenti'!$A$46&amp;"*"), Afferenti!$F$1:'Afferenti'!$F$46, ""))</f>
        <v>0</v>
      </c>
    </row>
    <row r="621" spans="1:25" x14ac:dyDescent="0.2">
      <c r="A621" s="2" t="s">
        <v>1903</v>
      </c>
      <c r="B621" s="2" t="s">
        <v>1904</v>
      </c>
      <c r="C621" s="2" t="s">
        <v>1905</v>
      </c>
      <c r="E621" s="2" t="s">
        <v>8</v>
      </c>
      <c r="F621" s="2" t="s">
        <v>1404</v>
      </c>
      <c r="G621" s="2" t="s">
        <v>1909</v>
      </c>
      <c r="H621" s="2">
        <v>2</v>
      </c>
      <c r="I621" s="2" t="s">
        <v>1910</v>
      </c>
      <c r="J621" s="2" t="s">
        <v>92</v>
      </c>
      <c r="K621" s="2">
        <v>2018</v>
      </c>
      <c r="M621" s="2">
        <v>4</v>
      </c>
      <c r="N621" s="2">
        <v>71.759</v>
      </c>
      <c r="O621" s="2" t="s">
        <v>26</v>
      </c>
      <c r="P621" s="2">
        <v>95.257999999999996</v>
      </c>
      <c r="Q621" s="2" t="s">
        <v>33</v>
      </c>
      <c r="W621" s="5" t="str" cm="1">
        <f t="array" ref="W621">_xlfn.TEXTJOIN(", ",TRUE, IF(COUNTIF(G621,"*"&amp;Afferenti!$A$1:'Afferenti'!$A$46&amp;"*"), Afferenti!$A$1:'Afferenti'!$A$46, ""))</f>
        <v>MARCHETTINI</v>
      </c>
      <c r="X621" s="5" t="str" cm="1">
        <f t="array" ref="X621">_xlfn.TEXTJOIN(", ",TRUE, IF(COUNTIF(A621,"*"&amp;Afferenti!$A$1:'Afferenti'!$A$46&amp;"*"), Afferenti!$E$1:'Afferenti'!$E$46, ""))</f>
        <v>1</v>
      </c>
      <c r="Y621" s="5" t="str" cm="1">
        <f t="array" ref="Y621">_xlfn.TEXTJOIN(", ",TRUE, IF(COUNTIF(A621,"*"&amp;Afferenti!$A$1:'Afferenti'!$A$46&amp;"*"), Afferenti!$F$1:'Afferenti'!$F$46, ""))</f>
        <v>0</v>
      </c>
    </row>
    <row r="622" spans="1:25" x14ac:dyDescent="0.2">
      <c r="A622" s="2" t="s">
        <v>1903</v>
      </c>
      <c r="B622" s="2" t="s">
        <v>1904</v>
      </c>
      <c r="C622" s="2" t="s">
        <v>1905</v>
      </c>
      <c r="E622" s="2" t="s">
        <v>8</v>
      </c>
      <c r="F622" s="2" t="s">
        <v>1404</v>
      </c>
      <c r="G622" s="2" t="s">
        <v>1911</v>
      </c>
      <c r="H622" s="2">
        <v>2</v>
      </c>
      <c r="I622" s="2" t="s">
        <v>1912</v>
      </c>
      <c r="J622" s="2" t="s">
        <v>11</v>
      </c>
      <c r="K622" s="2">
        <v>2016</v>
      </c>
      <c r="L622" s="2" t="s">
        <v>1223</v>
      </c>
      <c r="M622" s="2">
        <v>18</v>
      </c>
      <c r="N622" s="2">
        <v>34.56</v>
      </c>
      <c r="O622" s="2" t="s">
        <v>14</v>
      </c>
      <c r="P622" s="2">
        <v>41.329000000000001</v>
      </c>
      <c r="Q622" s="2" t="s">
        <v>14</v>
      </c>
      <c r="R622" s="2">
        <v>15</v>
      </c>
      <c r="S622" s="2">
        <v>46.46</v>
      </c>
      <c r="T622" s="2" t="s">
        <v>14</v>
      </c>
      <c r="U622" s="2">
        <v>24.342106000000001</v>
      </c>
      <c r="V622" s="2" t="s">
        <v>13</v>
      </c>
      <c r="W622" s="5" t="str" cm="1">
        <f t="array" ref="W622">_xlfn.TEXTJOIN(", ",TRUE, IF(COUNTIF(G622,"*"&amp;Afferenti!$A$1:'Afferenti'!$A$46&amp;"*"), Afferenti!$A$1:'Afferenti'!$A$46, ""))</f>
        <v>MARCHETTINI</v>
      </c>
      <c r="X622" s="5" t="str" cm="1">
        <f t="array" ref="X622">_xlfn.TEXTJOIN(", ",TRUE, IF(COUNTIF(A622,"*"&amp;Afferenti!$A$1:'Afferenti'!$A$46&amp;"*"), Afferenti!$E$1:'Afferenti'!$E$46, ""))</f>
        <v>1</v>
      </c>
      <c r="Y622" s="5" t="str" cm="1">
        <f t="array" ref="Y622">_xlfn.TEXTJOIN(", ",TRUE, IF(COUNTIF(A622,"*"&amp;Afferenti!$A$1:'Afferenti'!$A$46&amp;"*"), Afferenti!$F$1:'Afferenti'!$F$46, ""))</f>
        <v>0</v>
      </c>
    </row>
    <row r="623" spans="1:25" x14ac:dyDescent="0.2">
      <c r="A623" s="2" t="s">
        <v>1903</v>
      </c>
      <c r="B623" s="2" t="s">
        <v>1904</v>
      </c>
      <c r="C623" s="2" t="s">
        <v>1905</v>
      </c>
      <c r="E623" s="2" t="s">
        <v>8</v>
      </c>
      <c r="F623" s="2" t="s">
        <v>1404</v>
      </c>
      <c r="G623" s="2" t="s">
        <v>587</v>
      </c>
      <c r="H623" s="2">
        <v>3</v>
      </c>
      <c r="I623" s="2" t="s">
        <v>588</v>
      </c>
      <c r="J623" s="2" t="s">
        <v>11</v>
      </c>
      <c r="K623" s="2">
        <v>2016</v>
      </c>
      <c r="L623" s="2" t="s">
        <v>589</v>
      </c>
      <c r="M623" s="2">
        <v>19</v>
      </c>
      <c r="N623" s="2">
        <v>41.491</v>
      </c>
      <c r="O623" s="2" t="s">
        <v>14</v>
      </c>
      <c r="P623" s="2">
        <v>65.965000000000003</v>
      </c>
      <c r="Q623" s="2" t="s">
        <v>26</v>
      </c>
      <c r="R623" s="2">
        <v>11</v>
      </c>
      <c r="S623" s="2">
        <v>63.55</v>
      </c>
      <c r="T623" s="2" t="s">
        <v>26</v>
      </c>
      <c r="U623" s="2">
        <v>59.170307000000001</v>
      </c>
      <c r="V623" s="2" t="s">
        <v>26</v>
      </c>
      <c r="W623" s="5" t="str" cm="1">
        <f t="array" ref="W623">_xlfn.TEXTJOIN(", ",TRUE, IF(COUNTIF(G623,"*"&amp;Afferenti!$A$1:'Afferenti'!$A$46&amp;"*"), Afferenti!$A$1:'Afferenti'!$A$46, ""))</f>
        <v>MARCHETTINI, ROSSI</v>
      </c>
      <c r="X623" s="5" t="str" cm="1">
        <f t="array" ref="X623">_xlfn.TEXTJOIN(", ",TRUE, IF(COUNTIF(A623,"*"&amp;Afferenti!$A$1:'Afferenti'!$A$46&amp;"*"), Afferenti!$E$1:'Afferenti'!$E$46, ""))</f>
        <v>1</v>
      </c>
      <c r="Y623" s="5" t="str" cm="1">
        <f t="array" ref="Y623">_xlfn.TEXTJOIN(", ",TRUE, IF(COUNTIF(A623,"*"&amp;Afferenti!$A$1:'Afferenti'!$A$46&amp;"*"), Afferenti!$F$1:'Afferenti'!$F$46, ""))</f>
        <v>0</v>
      </c>
    </row>
    <row r="624" spans="1:25" x14ac:dyDescent="0.2">
      <c r="A624" s="2" t="s">
        <v>1903</v>
      </c>
      <c r="B624" s="2" t="s">
        <v>1904</v>
      </c>
      <c r="C624" s="2" t="s">
        <v>1905</v>
      </c>
      <c r="E624" s="2" t="s">
        <v>8</v>
      </c>
      <c r="F624" s="2" t="s">
        <v>1404</v>
      </c>
      <c r="G624" s="2" t="s">
        <v>1860</v>
      </c>
      <c r="H624" s="2">
        <v>3</v>
      </c>
      <c r="I624" s="2" t="s">
        <v>1861</v>
      </c>
      <c r="J624" s="2" t="s">
        <v>11</v>
      </c>
      <c r="K624" s="2">
        <v>2017</v>
      </c>
      <c r="L624" s="2" t="s">
        <v>1862</v>
      </c>
      <c r="M624" s="2">
        <v>6</v>
      </c>
      <c r="N624" s="2">
        <v>41.677</v>
      </c>
      <c r="O624" s="2" t="s">
        <v>14</v>
      </c>
      <c r="P624" s="2">
        <v>62.122</v>
      </c>
      <c r="Q624" s="2" t="s">
        <v>26</v>
      </c>
      <c r="W624" s="5" t="str" cm="1">
        <f t="array" ref="W624">_xlfn.TEXTJOIN(", ",TRUE, IF(COUNTIF(G624,"*"&amp;Afferenti!$A$1:'Afferenti'!$A$46&amp;"*"), Afferenti!$A$1:'Afferenti'!$A$46, ""))</f>
        <v>MARCHETTINI</v>
      </c>
      <c r="X624" s="5" t="str" cm="1">
        <f t="array" ref="X624">_xlfn.TEXTJOIN(", ",TRUE, IF(COUNTIF(A624,"*"&amp;Afferenti!$A$1:'Afferenti'!$A$46&amp;"*"), Afferenti!$E$1:'Afferenti'!$E$46, ""))</f>
        <v>1</v>
      </c>
      <c r="Y624" s="5" t="str" cm="1">
        <f t="array" ref="Y624">_xlfn.TEXTJOIN(", ",TRUE, IF(COUNTIF(A624,"*"&amp;Afferenti!$A$1:'Afferenti'!$A$46&amp;"*"), Afferenti!$F$1:'Afferenti'!$F$46, ""))</f>
        <v>0</v>
      </c>
    </row>
    <row r="625" spans="1:25" x14ac:dyDescent="0.2">
      <c r="A625" s="2" t="s">
        <v>1903</v>
      </c>
      <c r="B625" s="2" t="s">
        <v>1904</v>
      </c>
      <c r="C625" s="2" t="s">
        <v>1905</v>
      </c>
      <c r="E625" s="2" t="s">
        <v>8</v>
      </c>
      <c r="F625" s="2" t="s">
        <v>1404</v>
      </c>
      <c r="G625" s="2" t="s">
        <v>1860</v>
      </c>
      <c r="H625" s="2">
        <v>3</v>
      </c>
      <c r="I625" s="2" t="s">
        <v>1863</v>
      </c>
      <c r="J625" s="2" t="s">
        <v>11</v>
      </c>
      <c r="K625" s="2">
        <v>2018</v>
      </c>
      <c r="L625" s="2" t="s">
        <v>1423</v>
      </c>
      <c r="M625" s="2">
        <v>44</v>
      </c>
      <c r="N625" s="2">
        <v>14.016999999999999</v>
      </c>
      <c r="O625" s="2" t="s">
        <v>13</v>
      </c>
      <c r="P625" s="2">
        <v>5.5629999999999997</v>
      </c>
      <c r="Q625" s="2" t="s">
        <v>13</v>
      </c>
      <c r="R625" s="2">
        <v>38</v>
      </c>
      <c r="S625" s="2">
        <v>16.29</v>
      </c>
      <c r="T625" s="2" t="s">
        <v>13</v>
      </c>
      <c r="U625" s="2">
        <v>6.9721117000000001</v>
      </c>
      <c r="V625" s="2" t="s">
        <v>13</v>
      </c>
      <c r="W625" s="5" t="str" cm="1">
        <f t="array" ref="W625">_xlfn.TEXTJOIN(", ",TRUE, IF(COUNTIF(G625,"*"&amp;Afferenti!$A$1:'Afferenti'!$A$46&amp;"*"), Afferenti!$A$1:'Afferenti'!$A$46, ""))</f>
        <v>MARCHETTINI</v>
      </c>
      <c r="X625" s="5" t="str" cm="1">
        <f t="array" ref="X625">_xlfn.TEXTJOIN(", ",TRUE, IF(COUNTIF(A625,"*"&amp;Afferenti!$A$1:'Afferenti'!$A$46&amp;"*"), Afferenti!$E$1:'Afferenti'!$E$46, ""))</f>
        <v>1</v>
      </c>
      <c r="Y625" s="5" t="str" cm="1">
        <f t="array" ref="Y625">_xlfn.TEXTJOIN(", ",TRUE, IF(COUNTIF(A625,"*"&amp;Afferenti!$A$1:'Afferenti'!$A$46&amp;"*"), Afferenti!$F$1:'Afferenti'!$F$46, ""))</f>
        <v>0</v>
      </c>
    </row>
    <row r="626" spans="1:25" x14ac:dyDescent="0.2">
      <c r="A626" s="2" t="s">
        <v>1903</v>
      </c>
      <c r="B626" s="2" t="s">
        <v>1904</v>
      </c>
      <c r="C626" s="2" t="s">
        <v>1905</v>
      </c>
      <c r="E626" s="2" t="s">
        <v>8</v>
      </c>
      <c r="F626" s="2" t="s">
        <v>1404</v>
      </c>
      <c r="G626" s="2" t="s">
        <v>1864</v>
      </c>
      <c r="H626" s="2">
        <v>3</v>
      </c>
      <c r="I626" s="2" t="s">
        <v>1865</v>
      </c>
      <c r="J626" s="2" t="s">
        <v>11</v>
      </c>
      <c r="K626" s="2">
        <v>2018</v>
      </c>
      <c r="L626" s="2" t="s">
        <v>1866</v>
      </c>
      <c r="M626" s="2">
        <v>6</v>
      </c>
      <c r="N626" s="2">
        <v>60.936</v>
      </c>
      <c r="O626" s="2" t="s">
        <v>26</v>
      </c>
      <c r="P626" s="2">
        <v>47.514000000000003</v>
      </c>
      <c r="Q626" s="2" t="s">
        <v>14</v>
      </c>
      <c r="R626" s="2">
        <v>5</v>
      </c>
      <c r="S626" s="2">
        <v>66.69</v>
      </c>
      <c r="T626" s="2" t="s">
        <v>26</v>
      </c>
      <c r="U626" s="2">
        <v>59.756095999999999</v>
      </c>
      <c r="V626" s="2" t="s">
        <v>26</v>
      </c>
      <c r="W626" s="5" t="str" cm="1">
        <f t="array" ref="W626">_xlfn.TEXTJOIN(", ",TRUE, IF(COUNTIF(G626,"*"&amp;Afferenti!$A$1:'Afferenti'!$A$46&amp;"*"), Afferenti!$A$1:'Afferenti'!$A$46, ""))</f>
        <v>MARCHETTINI</v>
      </c>
      <c r="X626" s="5" t="str" cm="1">
        <f t="array" ref="X626">_xlfn.TEXTJOIN(", ",TRUE, IF(COUNTIF(A626,"*"&amp;Afferenti!$A$1:'Afferenti'!$A$46&amp;"*"), Afferenti!$E$1:'Afferenti'!$E$46, ""))</f>
        <v>1</v>
      </c>
      <c r="Y626" s="5" t="str" cm="1">
        <f t="array" ref="Y626">_xlfn.TEXTJOIN(", ",TRUE, IF(COUNTIF(A626,"*"&amp;Afferenti!$A$1:'Afferenti'!$A$46&amp;"*"), Afferenti!$F$1:'Afferenti'!$F$46, ""))</f>
        <v>0</v>
      </c>
    </row>
    <row r="627" spans="1:25" x14ac:dyDescent="0.2">
      <c r="A627" s="2" t="s">
        <v>1903</v>
      </c>
      <c r="B627" s="2" t="s">
        <v>1904</v>
      </c>
      <c r="C627" s="2" t="s">
        <v>1905</v>
      </c>
      <c r="E627" s="2" t="s">
        <v>8</v>
      </c>
      <c r="F627" s="2" t="s">
        <v>1404</v>
      </c>
      <c r="G627" s="2" t="s">
        <v>1441</v>
      </c>
      <c r="H627" s="2">
        <v>3</v>
      </c>
      <c r="I627" s="2" t="s">
        <v>1442</v>
      </c>
      <c r="J627" s="2" t="s">
        <v>11</v>
      </c>
      <c r="K627" s="2">
        <v>2018</v>
      </c>
      <c r="L627" s="2" t="s">
        <v>1443</v>
      </c>
      <c r="M627" s="2">
        <v>5</v>
      </c>
      <c r="N627" s="2">
        <v>63.341999999999999</v>
      </c>
      <c r="O627" s="2" t="s">
        <v>26</v>
      </c>
      <c r="P627" s="2">
        <v>49.555</v>
      </c>
      <c r="Q627" s="2" t="s">
        <v>14</v>
      </c>
      <c r="R627" s="2">
        <v>5</v>
      </c>
      <c r="W627" s="5" t="str" cm="1">
        <f t="array" ref="W627">_xlfn.TEXTJOIN(", ",TRUE, IF(COUNTIF(G627,"*"&amp;Afferenti!$A$1:'Afferenti'!$A$46&amp;"*"), Afferenti!$A$1:'Afferenti'!$A$46, ""))</f>
        <v>MARCHETTINI, PULSELLI</v>
      </c>
      <c r="X627" s="5" t="str" cm="1">
        <f t="array" ref="X627">_xlfn.TEXTJOIN(", ",TRUE, IF(COUNTIF(A627,"*"&amp;Afferenti!$A$1:'Afferenti'!$A$46&amp;"*"), Afferenti!$E$1:'Afferenti'!$E$46, ""))</f>
        <v>1</v>
      </c>
      <c r="Y627" s="5" t="str" cm="1">
        <f t="array" ref="Y627">_xlfn.TEXTJOIN(", ",TRUE, IF(COUNTIF(A627,"*"&amp;Afferenti!$A$1:'Afferenti'!$A$46&amp;"*"), Afferenti!$F$1:'Afferenti'!$F$46, ""))</f>
        <v>0</v>
      </c>
    </row>
    <row r="628" spans="1:25" x14ac:dyDescent="0.2">
      <c r="A628" s="2" t="s">
        <v>1903</v>
      </c>
      <c r="B628" s="2" t="s">
        <v>1904</v>
      </c>
      <c r="C628" s="2" t="s">
        <v>1905</v>
      </c>
      <c r="E628" s="2" t="s">
        <v>8</v>
      </c>
      <c r="F628" s="2" t="s">
        <v>1404</v>
      </c>
      <c r="G628" s="2" t="s">
        <v>1465</v>
      </c>
      <c r="H628" s="2">
        <v>4</v>
      </c>
      <c r="I628" s="2" t="s">
        <v>1466</v>
      </c>
      <c r="J628" s="2" t="s">
        <v>109</v>
      </c>
      <c r="K628" s="2">
        <v>2015</v>
      </c>
      <c r="W628" s="5" t="str" cm="1">
        <f t="array" ref="W628">_xlfn.TEXTJOIN(", ",TRUE, IF(COUNTIF(G628,"*"&amp;Afferenti!$A$1:'Afferenti'!$A$46&amp;"*"), Afferenti!$A$1:'Afferenti'!$A$46, ""))</f>
        <v>MARCHETTINI, PULSELLI</v>
      </c>
      <c r="X628" s="5" t="str" cm="1">
        <f t="array" ref="X628">_xlfn.TEXTJOIN(", ",TRUE, IF(COUNTIF(A628,"*"&amp;Afferenti!$A$1:'Afferenti'!$A$46&amp;"*"), Afferenti!$E$1:'Afferenti'!$E$46, ""))</f>
        <v>1</v>
      </c>
      <c r="Y628" s="5" t="str" cm="1">
        <f t="array" ref="Y628">_xlfn.TEXTJOIN(", ",TRUE, IF(COUNTIF(A628,"*"&amp;Afferenti!$A$1:'Afferenti'!$A$46&amp;"*"), Afferenti!$F$1:'Afferenti'!$F$46, ""))</f>
        <v>0</v>
      </c>
    </row>
    <row r="629" spans="1:25" x14ac:dyDescent="0.2">
      <c r="A629" s="2" t="s">
        <v>1903</v>
      </c>
      <c r="B629" s="2" t="s">
        <v>1904</v>
      </c>
      <c r="C629" s="2" t="s">
        <v>1905</v>
      </c>
      <c r="E629" s="2" t="s">
        <v>8</v>
      </c>
      <c r="F629" s="2" t="s">
        <v>1404</v>
      </c>
      <c r="G629" s="2" t="s">
        <v>1913</v>
      </c>
      <c r="H629" s="2">
        <v>5</v>
      </c>
      <c r="I629" s="2" t="s">
        <v>1914</v>
      </c>
      <c r="J629" s="2" t="s">
        <v>11</v>
      </c>
      <c r="K629" s="2">
        <v>2015</v>
      </c>
      <c r="L629" s="2" t="s">
        <v>1866</v>
      </c>
      <c r="M629" s="2">
        <v>15</v>
      </c>
      <c r="N629" s="2">
        <v>34.26</v>
      </c>
      <c r="O629" s="2" t="s">
        <v>14</v>
      </c>
      <c r="P629" s="2">
        <v>36.347999999999999</v>
      </c>
      <c r="Q629" s="2" t="s">
        <v>14</v>
      </c>
      <c r="R629" s="2">
        <v>12</v>
      </c>
      <c r="S629" s="2">
        <v>39.64</v>
      </c>
      <c r="T629" s="2" t="s">
        <v>14</v>
      </c>
      <c r="U629" s="2">
        <v>40.698</v>
      </c>
      <c r="V629" s="2" t="s">
        <v>14</v>
      </c>
      <c r="W629" s="5" t="str" cm="1">
        <f t="array" ref="W629">_xlfn.TEXTJOIN(", ",TRUE, IF(COUNTIF(G629,"*"&amp;Afferenti!$A$1:'Afferenti'!$A$46&amp;"*"), Afferenti!$A$1:'Afferenti'!$A$46, ""))</f>
        <v>MARCHETTINI</v>
      </c>
      <c r="X629" s="5" t="str" cm="1">
        <f t="array" ref="X629">_xlfn.TEXTJOIN(", ",TRUE, IF(COUNTIF(A629,"*"&amp;Afferenti!$A$1:'Afferenti'!$A$46&amp;"*"), Afferenti!$E$1:'Afferenti'!$E$46, ""))</f>
        <v>1</v>
      </c>
      <c r="Y629" s="5" t="str" cm="1">
        <f t="array" ref="Y629">_xlfn.TEXTJOIN(", ",TRUE, IF(COUNTIF(A629,"*"&amp;Afferenti!$A$1:'Afferenti'!$A$46&amp;"*"), Afferenti!$F$1:'Afferenti'!$F$46, ""))</f>
        <v>0</v>
      </c>
    </row>
    <row r="630" spans="1:25" x14ac:dyDescent="0.2">
      <c r="A630" s="2" t="s">
        <v>1903</v>
      </c>
      <c r="B630" s="2" t="s">
        <v>1904</v>
      </c>
      <c r="C630" s="2" t="s">
        <v>1905</v>
      </c>
      <c r="E630" s="2" t="s">
        <v>8</v>
      </c>
      <c r="F630" s="2" t="s">
        <v>1404</v>
      </c>
      <c r="G630" s="2" t="s">
        <v>1478</v>
      </c>
      <c r="H630" s="2">
        <v>5</v>
      </c>
      <c r="I630" s="2" t="s">
        <v>1479</v>
      </c>
      <c r="J630" s="2" t="s">
        <v>11</v>
      </c>
      <c r="K630" s="2">
        <v>2018</v>
      </c>
      <c r="L630" s="2" t="s">
        <v>1454</v>
      </c>
      <c r="M630" s="2">
        <v>14</v>
      </c>
      <c r="N630" s="2">
        <v>29.125</v>
      </c>
      <c r="O630" s="2" t="s">
        <v>14</v>
      </c>
      <c r="P630" s="2">
        <v>24.515999999999998</v>
      </c>
      <c r="Q630" s="2" t="s">
        <v>13</v>
      </c>
      <c r="R630" s="2">
        <v>16</v>
      </c>
      <c r="S630" s="2">
        <v>55.66</v>
      </c>
      <c r="T630" s="2" t="s">
        <v>26</v>
      </c>
      <c r="W630" s="5" t="str" cm="1">
        <f t="array" ref="W630">_xlfn.TEXTJOIN(", ",TRUE, IF(COUNTIF(G630,"*"&amp;Afferenti!$A$1:'Afferenti'!$A$46&amp;"*"), Afferenti!$A$1:'Afferenti'!$A$46, ""))</f>
        <v>MARCHETTINI, PULSELLI</v>
      </c>
      <c r="X630" s="5" t="str" cm="1">
        <f t="array" ref="X630">_xlfn.TEXTJOIN(", ",TRUE, IF(COUNTIF(A630,"*"&amp;Afferenti!$A$1:'Afferenti'!$A$46&amp;"*"), Afferenti!$E$1:'Afferenti'!$E$46, ""))</f>
        <v>1</v>
      </c>
      <c r="Y630" s="5" t="str" cm="1">
        <f t="array" ref="Y630">_xlfn.TEXTJOIN(", ",TRUE, IF(COUNTIF(A630,"*"&amp;Afferenti!$A$1:'Afferenti'!$A$46&amp;"*"), Afferenti!$F$1:'Afferenti'!$F$46, ""))</f>
        <v>0</v>
      </c>
    </row>
    <row r="631" spans="1:25" x14ac:dyDescent="0.2">
      <c r="A631" s="2" t="s">
        <v>1703</v>
      </c>
      <c r="B631" s="2" t="s">
        <v>1704</v>
      </c>
      <c r="C631" s="2" t="s">
        <v>663</v>
      </c>
      <c r="E631" s="2" t="s">
        <v>280</v>
      </c>
      <c r="F631" s="2" t="s">
        <v>590</v>
      </c>
      <c r="G631" s="2" t="s">
        <v>1705</v>
      </c>
      <c r="H631" s="2">
        <v>2</v>
      </c>
      <c r="I631" s="2" t="s">
        <v>1706</v>
      </c>
      <c r="J631" s="2" t="s">
        <v>11</v>
      </c>
      <c r="K631" s="2">
        <v>2016</v>
      </c>
      <c r="L631" s="2" t="s">
        <v>1707</v>
      </c>
      <c r="M631" s="2">
        <v>7</v>
      </c>
      <c r="N631" s="2">
        <v>75.451999999999998</v>
      </c>
      <c r="O631" s="2" t="s">
        <v>33</v>
      </c>
      <c r="R631" s="2">
        <v>8</v>
      </c>
      <c r="S631" s="2">
        <v>87.13</v>
      </c>
      <c r="T631" s="2" t="s">
        <v>33</v>
      </c>
      <c r="U631" s="2">
        <v>23.68421</v>
      </c>
      <c r="V631" s="2" t="s">
        <v>13</v>
      </c>
      <c r="W631" s="5" t="str" cm="1">
        <f t="array" ref="W631">_xlfn.TEXTJOIN(", ",TRUE, IF(COUNTIF(G631,"*"&amp;Afferenti!$A$1:'Afferenti'!$A$46&amp;"*"), Afferenti!$A$1:'Afferenti'!$A$46, ""))</f>
        <v>MARINELLI</v>
      </c>
      <c r="X631" s="5" t="str" cm="1">
        <f t="array" ref="X631">_xlfn.TEXTJOIN(", ",TRUE, IF(COUNTIF(A631,"*"&amp;Afferenti!$A$1:'Afferenti'!$A$46&amp;"*"), Afferenti!$E$1:'Afferenti'!$E$46, ""))</f>
        <v>1</v>
      </c>
      <c r="Y631" s="5" t="str" cm="1">
        <f t="array" ref="Y631">_xlfn.TEXTJOIN(", ",TRUE, IF(COUNTIF(A631,"*"&amp;Afferenti!$A$1:'Afferenti'!$A$46&amp;"*"), Afferenti!$F$1:'Afferenti'!$F$46, ""))</f>
        <v>1</v>
      </c>
    </row>
    <row r="632" spans="1:25" x14ac:dyDescent="0.2">
      <c r="A632" s="2" t="s">
        <v>1703</v>
      </c>
      <c r="B632" s="2" t="s">
        <v>1704</v>
      </c>
      <c r="C632" s="2" t="s">
        <v>663</v>
      </c>
      <c r="E632" s="2" t="s">
        <v>280</v>
      </c>
      <c r="F632" s="2" t="s">
        <v>590</v>
      </c>
      <c r="G632" s="2" t="s">
        <v>1705</v>
      </c>
      <c r="H632" s="2">
        <v>2</v>
      </c>
      <c r="I632" s="2" t="s">
        <v>1708</v>
      </c>
      <c r="J632" s="2" t="s">
        <v>11</v>
      </c>
      <c r="K632" s="2">
        <v>2015</v>
      </c>
      <c r="L632" s="2" t="s">
        <v>1709</v>
      </c>
      <c r="M632" s="2">
        <v>22</v>
      </c>
      <c r="N632" s="2">
        <v>23.390999999999998</v>
      </c>
      <c r="O632" s="2" t="s">
        <v>13</v>
      </c>
      <c r="P632" s="2">
        <v>17.704000000000001</v>
      </c>
      <c r="Q632" s="2" t="s">
        <v>13</v>
      </c>
      <c r="R632" s="2">
        <v>24</v>
      </c>
      <c r="S632" s="2">
        <v>21.11</v>
      </c>
      <c r="T632" s="2" t="s">
        <v>13</v>
      </c>
      <c r="W632" s="5" t="str" cm="1">
        <f t="array" ref="W632">_xlfn.TEXTJOIN(", ",TRUE, IF(COUNTIF(G632,"*"&amp;Afferenti!$A$1:'Afferenti'!$A$46&amp;"*"), Afferenti!$A$1:'Afferenti'!$A$46, ""))</f>
        <v>MARINELLI</v>
      </c>
      <c r="X632" s="5" t="str" cm="1">
        <f t="array" ref="X632">_xlfn.TEXTJOIN(", ",TRUE, IF(COUNTIF(A632,"*"&amp;Afferenti!$A$1:'Afferenti'!$A$46&amp;"*"), Afferenti!$E$1:'Afferenti'!$E$46, ""))</f>
        <v>1</v>
      </c>
      <c r="Y632" s="5" t="str" cm="1">
        <f t="array" ref="Y632">_xlfn.TEXTJOIN(", ",TRUE, IF(COUNTIF(A632,"*"&amp;Afferenti!$A$1:'Afferenti'!$A$46&amp;"*"), Afferenti!$F$1:'Afferenti'!$F$46, ""))</f>
        <v>1</v>
      </c>
    </row>
    <row r="633" spans="1:25" x14ac:dyDescent="0.2">
      <c r="A633" s="2" t="s">
        <v>1703</v>
      </c>
      <c r="B633" s="2" t="s">
        <v>1704</v>
      </c>
      <c r="C633" s="2" t="s">
        <v>663</v>
      </c>
      <c r="E633" s="2" t="s">
        <v>280</v>
      </c>
      <c r="F633" s="2" t="s">
        <v>590</v>
      </c>
      <c r="G633" s="2" t="s">
        <v>1705</v>
      </c>
      <c r="H633" s="2">
        <v>2</v>
      </c>
      <c r="I633" s="2" t="s">
        <v>1710</v>
      </c>
      <c r="J633" s="2" t="s">
        <v>109</v>
      </c>
      <c r="K633" s="2">
        <v>2015</v>
      </c>
      <c r="M633" s="2">
        <v>5</v>
      </c>
      <c r="N633" s="2">
        <v>15.382999999999999</v>
      </c>
      <c r="O633" s="2" t="s">
        <v>13</v>
      </c>
      <c r="P633" s="2">
        <v>60.792000000000002</v>
      </c>
      <c r="Q633" s="2" t="s">
        <v>26</v>
      </c>
      <c r="R633" s="2">
        <v>5</v>
      </c>
      <c r="S633" s="2">
        <v>10.43</v>
      </c>
      <c r="T633" s="2" t="s">
        <v>13</v>
      </c>
      <c r="W633" s="5" t="str" cm="1">
        <f t="array" ref="W633">_xlfn.TEXTJOIN(", ",TRUE, IF(COUNTIF(G633,"*"&amp;Afferenti!$A$1:'Afferenti'!$A$46&amp;"*"), Afferenti!$A$1:'Afferenti'!$A$46, ""))</f>
        <v>MARINELLI</v>
      </c>
      <c r="X633" s="5" t="str" cm="1">
        <f t="array" ref="X633">_xlfn.TEXTJOIN(", ",TRUE, IF(COUNTIF(A633,"*"&amp;Afferenti!$A$1:'Afferenti'!$A$46&amp;"*"), Afferenti!$E$1:'Afferenti'!$E$46, ""))</f>
        <v>1</v>
      </c>
      <c r="Y633" s="5" t="str" cm="1">
        <f t="array" ref="Y633">_xlfn.TEXTJOIN(", ",TRUE, IF(COUNTIF(A633,"*"&amp;Afferenti!$A$1:'Afferenti'!$A$46&amp;"*"), Afferenti!$F$1:'Afferenti'!$F$46, ""))</f>
        <v>1</v>
      </c>
    </row>
    <row r="634" spans="1:25" x14ac:dyDescent="0.2">
      <c r="A634" s="2" t="s">
        <v>1703</v>
      </c>
      <c r="B634" s="2" t="s">
        <v>1704</v>
      </c>
      <c r="C634" s="2" t="s">
        <v>663</v>
      </c>
      <c r="E634" s="2" t="s">
        <v>280</v>
      </c>
      <c r="F634" s="2" t="s">
        <v>590</v>
      </c>
      <c r="G634" s="2" t="s">
        <v>1705</v>
      </c>
      <c r="H634" s="2">
        <v>2</v>
      </c>
      <c r="I634" s="2" t="s">
        <v>1711</v>
      </c>
      <c r="J634" s="2" t="s">
        <v>109</v>
      </c>
      <c r="K634" s="2">
        <v>2016</v>
      </c>
      <c r="L634" s="2" t="s">
        <v>232</v>
      </c>
      <c r="M634" s="2">
        <v>2</v>
      </c>
      <c r="N634" s="2">
        <v>37.829000000000001</v>
      </c>
      <c r="O634" s="2" t="s">
        <v>14</v>
      </c>
      <c r="P634" s="2">
        <v>66.706000000000003</v>
      </c>
      <c r="Q634" s="2" t="s">
        <v>26</v>
      </c>
      <c r="R634" s="2">
        <v>2</v>
      </c>
      <c r="S634" s="2">
        <v>41.16</v>
      </c>
      <c r="T634" s="2" t="s">
        <v>14</v>
      </c>
      <c r="W634" s="5" t="str" cm="1">
        <f t="array" ref="W634">_xlfn.TEXTJOIN(", ",TRUE, IF(COUNTIF(G634,"*"&amp;Afferenti!$A$1:'Afferenti'!$A$46&amp;"*"), Afferenti!$A$1:'Afferenti'!$A$46, ""))</f>
        <v>MARINELLI</v>
      </c>
      <c r="X634" s="5" t="str" cm="1">
        <f t="array" ref="X634">_xlfn.TEXTJOIN(", ",TRUE, IF(COUNTIF(A634,"*"&amp;Afferenti!$A$1:'Afferenti'!$A$46&amp;"*"), Afferenti!$E$1:'Afferenti'!$E$46, ""))</f>
        <v>1</v>
      </c>
      <c r="Y634" s="5" t="str" cm="1">
        <f t="array" ref="Y634">_xlfn.TEXTJOIN(", ",TRUE, IF(COUNTIF(A634,"*"&amp;Afferenti!$A$1:'Afferenti'!$A$46&amp;"*"), Afferenti!$F$1:'Afferenti'!$F$46, ""))</f>
        <v>1</v>
      </c>
    </row>
    <row r="635" spans="1:25" x14ac:dyDescent="0.2">
      <c r="A635" s="2" t="s">
        <v>1703</v>
      </c>
      <c r="B635" s="2" t="s">
        <v>1704</v>
      </c>
      <c r="C635" s="2" t="s">
        <v>663</v>
      </c>
      <c r="E635" s="2" t="s">
        <v>280</v>
      </c>
      <c r="F635" s="2" t="s">
        <v>590</v>
      </c>
      <c r="G635" s="2" t="s">
        <v>1712</v>
      </c>
      <c r="H635" s="2">
        <v>2</v>
      </c>
      <c r="I635" s="2" t="s">
        <v>1713</v>
      </c>
      <c r="J635" s="2" t="s">
        <v>11</v>
      </c>
      <c r="K635" s="2">
        <v>2017</v>
      </c>
      <c r="L635" s="2" t="s">
        <v>1305</v>
      </c>
      <c r="M635" s="2">
        <v>22</v>
      </c>
      <c r="N635" s="2">
        <v>21.605</v>
      </c>
      <c r="O635" s="2" t="s">
        <v>13</v>
      </c>
      <c r="P635" s="2">
        <v>6.28</v>
      </c>
      <c r="Q635" s="2" t="s">
        <v>13</v>
      </c>
      <c r="R635" s="2">
        <v>21</v>
      </c>
      <c r="S635" s="2">
        <v>21.66</v>
      </c>
      <c r="T635" s="2" t="s">
        <v>13</v>
      </c>
      <c r="U635" s="2">
        <v>14.361701999999999</v>
      </c>
      <c r="V635" s="2" t="s">
        <v>13</v>
      </c>
      <c r="W635" s="5" t="str" cm="1">
        <f t="array" ref="W635">_xlfn.TEXTJOIN(", ",TRUE, IF(COUNTIF(G635,"*"&amp;Afferenti!$A$1:'Afferenti'!$A$46&amp;"*"), Afferenti!$A$1:'Afferenti'!$A$46, ""))</f>
        <v>MARINELLI</v>
      </c>
      <c r="X635" s="5" t="str" cm="1">
        <f t="array" ref="X635">_xlfn.TEXTJOIN(", ",TRUE, IF(COUNTIF(A635,"*"&amp;Afferenti!$A$1:'Afferenti'!$A$46&amp;"*"), Afferenti!$E$1:'Afferenti'!$E$46, ""))</f>
        <v>1</v>
      </c>
      <c r="Y635" s="5" t="str" cm="1">
        <f t="array" ref="Y635">_xlfn.TEXTJOIN(", ",TRUE, IF(COUNTIF(A635,"*"&amp;Afferenti!$A$1:'Afferenti'!$A$46&amp;"*"), Afferenti!$F$1:'Afferenti'!$F$46, ""))</f>
        <v>1</v>
      </c>
    </row>
    <row r="636" spans="1:25" x14ac:dyDescent="0.2">
      <c r="A636" s="2" t="s">
        <v>1703</v>
      </c>
      <c r="B636" s="2" t="s">
        <v>1704</v>
      </c>
      <c r="C636" s="2" t="s">
        <v>663</v>
      </c>
      <c r="E636" s="2" t="s">
        <v>280</v>
      </c>
      <c r="F636" s="2" t="s">
        <v>590</v>
      </c>
      <c r="G636" s="2" t="s">
        <v>1714</v>
      </c>
      <c r="H636" s="2">
        <v>2</v>
      </c>
      <c r="I636" s="2" t="s">
        <v>1715</v>
      </c>
      <c r="J636" s="2" t="s">
        <v>109</v>
      </c>
      <c r="K636" s="2">
        <v>2019</v>
      </c>
      <c r="L636" s="2" t="s">
        <v>232</v>
      </c>
      <c r="M636" s="2">
        <v>2</v>
      </c>
      <c r="N636" s="2">
        <v>22.591000000000001</v>
      </c>
      <c r="O636" s="2" t="s">
        <v>13</v>
      </c>
      <c r="P636" s="2">
        <v>55.136000000000003</v>
      </c>
      <c r="Q636" s="2" t="s">
        <v>26</v>
      </c>
      <c r="W636" s="5" t="str" cm="1">
        <f t="array" ref="W636">_xlfn.TEXTJOIN(", ",TRUE, IF(COUNTIF(G636,"*"&amp;Afferenti!$A$1:'Afferenti'!$A$46&amp;"*"), Afferenti!$A$1:'Afferenti'!$A$46, ""))</f>
        <v>MARINELLI</v>
      </c>
      <c r="X636" s="5" t="str" cm="1">
        <f t="array" ref="X636">_xlfn.TEXTJOIN(", ",TRUE, IF(COUNTIF(A636,"*"&amp;Afferenti!$A$1:'Afferenti'!$A$46&amp;"*"), Afferenti!$E$1:'Afferenti'!$E$46, ""))</f>
        <v>1</v>
      </c>
      <c r="Y636" s="5" t="str" cm="1">
        <f t="array" ref="Y636">_xlfn.TEXTJOIN(", ",TRUE, IF(COUNTIF(A636,"*"&amp;Afferenti!$A$1:'Afferenti'!$A$46&amp;"*"), Afferenti!$F$1:'Afferenti'!$F$46, ""))</f>
        <v>1</v>
      </c>
    </row>
    <row r="637" spans="1:25" x14ac:dyDescent="0.2">
      <c r="A637" s="2" t="s">
        <v>1703</v>
      </c>
      <c r="B637" s="2" t="s">
        <v>1704</v>
      </c>
      <c r="C637" s="2" t="s">
        <v>663</v>
      </c>
      <c r="E637" s="2" t="s">
        <v>280</v>
      </c>
      <c r="F637" s="2" t="s">
        <v>590</v>
      </c>
      <c r="G637" s="2" t="s">
        <v>1291</v>
      </c>
      <c r="H637" s="2">
        <v>3</v>
      </c>
      <c r="I637" s="2" t="s">
        <v>1292</v>
      </c>
      <c r="J637" s="2" t="s">
        <v>109</v>
      </c>
      <c r="K637" s="2">
        <v>2019</v>
      </c>
      <c r="M637" s="2">
        <v>0</v>
      </c>
      <c r="N637" s="2">
        <v>46.369</v>
      </c>
      <c r="O637" s="2" t="s">
        <v>14</v>
      </c>
      <c r="P637" s="2">
        <v>67.906999999999996</v>
      </c>
      <c r="Q637" s="2" t="s">
        <v>26</v>
      </c>
      <c r="R637" s="2">
        <v>0</v>
      </c>
      <c r="S637" s="2">
        <v>100</v>
      </c>
      <c r="T637" s="2" t="s">
        <v>33</v>
      </c>
      <c r="W637" s="5" t="str" cm="1">
        <f t="array" ref="W637">_xlfn.TEXTJOIN(", ",TRUE, IF(COUNTIF(G637,"*"&amp;Afferenti!$A$1:'Afferenti'!$A$46&amp;"*"), Afferenti!$A$1:'Afferenti'!$A$46, ""))</f>
        <v>MARINELLI, MARIOTTI</v>
      </c>
      <c r="X637" s="5" t="str" cm="1">
        <f t="array" ref="X637">_xlfn.TEXTJOIN(", ",TRUE, IF(COUNTIF(A637,"*"&amp;Afferenti!$A$1:'Afferenti'!$A$46&amp;"*"), Afferenti!$E$1:'Afferenti'!$E$46, ""))</f>
        <v>1</v>
      </c>
      <c r="Y637" s="5" t="str" cm="1">
        <f t="array" ref="Y637">_xlfn.TEXTJOIN(", ",TRUE, IF(COUNTIF(A637,"*"&amp;Afferenti!$A$1:'Afferenti'!$A$46&amp;"*"), Afferenti!$F$1:'Afferenti'!$F$46, ""))</f>
        <v>1</v>
      </c>
    </row>
    <row r="638" spans="1:25" x14ac:dyDescent="0.2">
      <c r="A638" s="2" t="s">
        <v>1703</v>
      </c>
      <c r="B638" s="2" t="s">
        <v>1704</v>
      </c>
      <c r="C638" s="2" t="s">
        <v>663</v>
      </c>
      <c r="E638" s="2" t="s">
        <v>280</v>
      </c>
      <c r="F638" s="2" t="s">
        <v>590</v>
      </c>
      <c r="G638" s="2" t="s">
        <v>1295</v>
      </c>
      <c r="H638" s="2">
        <v>4</v>
      </c>
      <c r="I638" s="2" t="s">
        <v>1296</v>
      </c>
      <c r="J638" s="2" t="s">
        <v>11</v>
      </c>
      <c r="K638" s="2">
        <v>2015</v>
      </c>
      <c r="L638" s="2" t="s">
        <v>1297</v>
      </c>
      <c r="M638" s="2">
        <v>2</v>
      </c>
      <c r="N638" s="2">
        <v>78.763000000000005</v>
      </c>
      <c r="O638" s="2" t="s">
        <v>33</v>
      </c>
      <c r="P638" s="2">
        <v>9.9</v>
      </c>
      <c r="Q638" s="2" t="s">
        <v>13</v>
      </c>
      <c r="R638" s="2">
        <v>2</v>
      </c>
      <c r="S638" s="2">
        <v>90.51</v>
      </c>
      <c r="T638" s="2" t="s">
        <v>33</v>
      </c>
      <c r="U638" s="2">
        <v>21.033999999999999</v>
      </c>
      <c r="V638" s="2" t="s">
        <v>13</v>
      </c>
      <c r="W638" s="5" t="str" cm="1">
        <f t="array" ref="W638">_xlfn.TEXTJOIN(", ",TRUE, IF(COUNTIF(G638,"*"&amp;Afferenti!$A$1:'Afferenti'!$A$46&amp;"*"), Afferenti!$A$1:'Afferenti'!$A$46, ""))</f>
        <v>MARINELLI, MARIOTTI</v>
      </c>
      <c r="X638" s="5" t="str" cm="1">
        <f t="array" ref="X638">_xlfn.TEXTJOIN(", ",TRUE, IF(COUNTIF(A638,"*"&amp;Afferenti!$A$1:'Afferenti'!$A$46&amp;"*"), Afferenti!$E$1:'Afferenti'!$E$46, ""))</f>
        <v>1</v>
      </c>
      <c r="Y638" s="5" t="str" cm="1">
        <f t="array" ref="Y638">_xlfn.TEXTJOIN(", ",TRUE, IF(COUNTIF(A638,"*"&amp;Afferenti!$A$1:'Afferenti'!$A$46&amp;"*"), Afferenti!$F$1:'Afferenti'!$F$46, ""))</f>
        <v>1</v>
      </c>
    </row>
    <row r="639" spans="1:25" x14ac:dyDescent="0.2">
      <c r="A639" s="2" t="s">
        <v>1703</v>
      </c>
      <c r="B639" s="2" t="s">
        <v>1704</v>
      </c>
      <c r="C639" s="2" t="s">
        <v>663</v>
      </c>
      <c r="E639" s="2" t="s">
        <v>280</v>
      </c>
      <c r="F639" s="2" t="s">
        <v>590</v>
      </c>
      <c r="G639" s="2" t="s">
        <v>1298</v>
      </c>
      <c r="H639" s="2">
        <v>4</v>
      </c>
      <c r="I639" s="2" t="s">
        <v>1299</v>
      </c>
      <c r="J639" s="2" t="s">
        <v>11</v>
      </c>
      <c r="K639" s="2">
        <v>2018</v>
      </c>
      <c r="L639" s="2" t="s">
        <v>58</v>
      </c>
      <c r="W639" s="5" t="str" cm="1">
        <f t="array" ref="W639">_xlfn.TEXTJOIN(", ",TRUE, IF(COUNTIF(G639,"*"&amp;Afferenti!$A$1:'Afferenti'!$A$46&amp;"*"), Afferenti!$A$1:'Afferenti'!$A$46, ""))</f>
        <v>MARINELLI, MARIOTTI</v>
      </c>
      <c r="X639" s="5" t="str" cm="1">
        <f t="array" ref="X639">_xlfn.TEXTJOIN(", ",TRUE, IF(COUNTIF(A639,"*"&amp;Afferenti!$A$1:'Afferenti'!$A$46&amp;"*"), Afferenti!$E$1:'Afferenti'!$E$46, ""))</f>
        <v>1</v>
      </c>
      <c r="Y639" s="5" t="str" cm="1">
        <f t="array" ref="Y639">_xlfn.TEXTJOIN(", ",TRUE, IF(COUNTIF(A639,"*"&amp;Afferenti!$A$1:'Afferenti'!$A$46&amp;"*"), Afferenti!$F$1:'Afferenti'!$F$46, ""))</f>
        <v>1</v>
      </c>
    </row>
    <row r="640" spans="1:25" x14ac:dyDescent="0.2">
      <c r="A640" s="2" t="s">
        <v>1703</v>
      </c>
      <c r="B640" s="2" t="s">
        <v>1704</v>
      </c>
      <c r="C640" s="2" t="s">
        <v>663</v>
      </c>
      <c r="E640" s="2" t="s">
        <v>280</v>
      </c>
      <c r="F640" s="2" t="s">
        <v>590</v>
      </c>
      <c r="G640" s="2" t="s">
        <v>1300</v>
      </c>
      <c r="H640" s="2">
        <v>4</v>
      </c>
      <c r="I640" s="2" t="s">
        <v>1301</v>
      </c>
      <c r="J640" s="2" t="s">
        <v>11</v>
      </c>
      <c r="K640" s="2">
        <v>2016</v>
      </c>
      <c r="L640" s="2" t="s">
        <v>1302</v>
      </c>
      <c r="M640" s="2">
        <v>24</v>
      </c>
      <c r="N640" s="2">
        <v>21.257999999999999</v>
      </c>
      <c r="O640" s="2" t="s">
        <v>13</v>
      </c>
      <c r="P640" s="2">
        <v>41.273000000000003</v>
      </c>
      <c r="Q640" s="2" t="s">
        <v>14</v>
      </c>
      <c r="R640" s="2">
        <v>21</v>
      </c>
      <c r="S640" s="2">
        <v>24.48</v>
      </c>
      <c r="T640" s="2" t="s">
        <v>13</v>
      </c>
      <c r="U640" s="2">
        <v>53.804347999999997</v>
      </c>
      <c r="V640" s="2" t="s">
        <v>26</v>
      </c>
      <c r="W640" s="5" t="str" cm="1">
        <f t="array" ref="W640">_xlfn.TEXTJOIN(", ",TRUE, IF(COUNTIF(G640,"*"&amp;Afferenti!$A$1:'Afferenti'!$A$46&amp;"*"), Afferenti!$A$1:'Afferenti'!$A$46, ""))</f>
        <v>MARINELLI, MARIOTTI</v>
      </c>
      <c r="X640" s="5" t="str" cm="1">
        <f t="array" ref="X640">_xlfn.TEXTJOIN(", ",TRUE, IF(COUNTIF(A640,"*"&amp;Afferenti!$A$1:'Afferenti'!$A$46&amp;"*"), Afferenti!$E$1:'Afferenti'!$E$46, ""))</f>
        <v>1</v>
      </c>
      <c r="Y640" s="5" t="str" cm="1">
        <f t="array" ref="Y640">_xlfn.TEXTJOIN(", ",TRUE, IF(COUNTIF(A640,"*"&amp;Afferenti!$A$1:'Afferenti'!$A$46&amp;"*"), Afferenti!$F$1:'Afferenti'!$F$46, ""))</f>
        <v>1</v>
      </c>
    </row>
    <row r="641" spans="1:25" x14ac:dyDescent="0.2">
      <c r="A641" s="2" t="s">
        <v>1703</v>
      </c>
      <c r="B641" s="2" t="s">
        <v>1704</v>
      </c>
      <c r="C641" s="2" t="s">
        <v>663</v>
      </c>
      <c r="E641" s="2" t="s">
        <v>280</v>
      </c>
      <c r="F641" s="2" t="s">
        <v>590</v>
      </c>
      <c r="G641" s="2" t="s">
        <v>1303</v>
      </c>
      <c r="H641" s="2">
        <v>6</v>
      </c>
      <c r="I641" s="2" t="s">
        <v>1304</v>
      </c>
      <c r="J641" s="2" t="s">
        <v>11</v>
      </c>
      <c r="K641" s="2">
        <v>2017</v>
      </c>
      <c r="L641" s="2" t="s">
        <v>1305</v>
      </c>
      <c r="M641" s="2">
        <v>2</v>
      </c>
      <c r="N641" s="2">
        <v>81.185000000000002</v>
      </c>
      <c r="O641" s="2" t="s">
        <v>33</v>
      </c>
      <c r="P641" s="2">
        <v>6.28</v>
      </c>
      <c r="Q641" s="2" t="s">
        <v>13</v>
      </c>
      <c r="R641" s="2">
        <v>2</v>
      </c>
      <c r="S641" s="2">
        <v>85.81</v>
      </c>
      <c r="T641" s="2" t="s">
        <v>33</v>
      </c>
      <c r="U641" s="2">
        <v>14.361701999999999</v>
      </c>
      <c r="V641" s="2" t="s">
        <v>13</v>
      </c>
      <c r="W641" s="5" t="str" cm="1">
        <f t="array" ref="W641">_xlfn.TEXTJOIN(", ",TRUE, IF(COUNTIF(G641,"*"&amp;Afferenti!$A$1:'Afferenti'!$A$46&amp;"*"), Afferenti!$A$1:'Afferenti'!$A$46, ""))</f>
        <v>MARINELLI, MARIOTTI</v>
      </c>
      <c r="X641" s="5" t="str" cm="1">
        <f t="array" ref="X641">_xlfn.TEXTJOIN(", ",TRUE, IF(COUNTIF(A641,"*"&amp;Afferenti!$A$1:'Afferenti'!$A$46&amp;"*"), Afferenti!$E$1:'Afferenti'!$E$46, ""))</f>
        <v>1</v>
      </c>
      <c r="Y641" s="5" t="str" cm="1">
        <f t="array" ref="Y641">_xlfn.TEXTJOIN(", ",TRUE, IF(COUNTIF(A641,"*"&amp;Afferenti!$A$1:'Afferenti'!$A$46&amp;"*"), Afferenti!$F$1:'Afferenti'!$F$46, ""))</f>
        <v>1</v>
      </c>
    </row>
    <row r="642" spans="1:25" x14ac:dyDescent="0.2">
      <c r="A642" s="2" t="s">
        <v>1703</v>
      </c>
      <c r="B642" s="2" t="s">
        <v>1704</v>
      </c>
      <c r="C642" s="2" t="s">
        <v>663</v>
      </c>
      <c r="E642" s="2" t="s">
        <v>280</v>
      </c>
      <c r="F642" s="2" t="s">
        <v>590</v>
      </c>
      <c r="G642" s="2" t="s">
        <v>1308</v>
      </c>
      <c r="H642" s="2">
        <v>7</v>
      </c>
      <c r="I642" s="2" t="s">
        <v>1309</v>
      </c>
      <c r="J642" s="2" t="s">
        <v>11</v>
      </c>
      <c r="K642" s="2">
        <v>2017</v>
      </c>
      <c r="L642" s="2" t="s">
        <v>41</v>
      </c>
      <c r="M642" s="2">
        <v>8</v>
      </c>
      <c r="N642" s="2">
        <v>72.861000000000004</v>
      </c>
      <c r="O642" s="2" t="s">
        <v>26</v>
      </c>
      <c r="P642" s="2">
        <v>45.238999999999997</v>
      </c>
      <c r="Q642" s="2" t="s">
        <v>14</v>
      </c>
      <c r="R642" s="2">
        <v>9</v>
      </c>
      <c r="S642" s="2">
        <v>42.97</v>
      </c>
      <c r="T642" s="2" t="s">
        <v>14</v>
      </c>
      <c r="U642" s="2">
        <v>17.96875</v>
      </c>
      <c r="V642" s="2" t="s">
        <v>13</v>
      </c>
      <c r="W642" s="5" t="str" cm="1">
        <f t="array" ref="W642">_xlfn.TEXTJOIN(", ",TRUE, IF(COUNTIF(G642,"*"&amp;Afferenti!$A$1:'Afferenti'!$A$46&amp;"*"), Afferenti!$A$1:'Afferenti'!$A$46, ""))</f>
        <v>MARINELLI, MARIOTTI</v>
      </c>
      <c r="X642" s="5" t="str" cm="1">
        <f t="array" ref="X642">_xlfn.TEXTJOIN(", ",TRUE, IF(COUNTIF(A642,"*"&amp;Afferenti!$A$1:'Afferenti'!$A$46&amp;"*"), Afferenti!$E$1:'Afferenti'!$E$46, ""))</f>
        <v>1</v>
      </c>
      <c r="Y642" s="5" t="str" cm="1">
        <f t="array" ref="Y642">_xlfn.TEXTJOIN(", ",TRUE, IF(COUNTIF(A642,"*"&amp;Afferenti!$A$1:'Afferenti'!$A$46&amp;"*"), Afferenti!$F$1:'Afferenti'!$F$46, ""))</f>
        <v>1</v>
      </c>
    </row>
    <row r="643" spans="1:25" x14ac:dyDescent="0.2">
      <c r="A643" s="2" t="s">
        <v>1703</v>
      </c>
      <c r="B643" s="2" t="s">
        <v>1704</v>
      </c>
      <c r="C643" s="2" t="s">
        <v>663</v>
      </c>
      <c r="E643" s="2" t="s">
        <v>280</v>
      </c>
      <c r="F643" s="2" t="s">
        <v>590</v>
      </c>
      <c r="G643" s="2" t="s">
        <v>1980</v>
      </c>
      <c r="H643" s="2">
        <v>8</v>
      </c>
      <c r="I643" s="2" t="s">
        <v>57</v>
      </c>
      <c r="J643" s="2" t="s">
        <v>11</v>
      </c>
      <c r="K643" s="2">
        <v>2018</v>
      </c>
      <c r="L643" s="2" t="s">
        <v>58</v>
      </c>
      <c r="W643" s="5" t="str" cm="1">
        <f t="array" ref="W643">_xlfn.TEXTJOIN(", ",TRUE, IF(COUNTIF(G643,"*"&amp;Afferenti!$A$1:'Afferenti'!$A$46&amp;"*"), Afferenti!$A$1:'Afferenti'!$A$46, ""))</f>
        <v>MARINELLI, MARIOTTI, VITI C</v>
      </c>
      <c r="X643" s="5" t="str" cm="1">
        <f t="array" ref="X643">_xlfn.TEXTJOIN(", ",TRUE, IF(COUNTIF(A643,"*"&amp;Afferenti!$A$1:'Afferenti'!$A$46&amp;"*"), Afferenti!$E$1:'Afferenti'!$E$46, ""))</f>
        <v>1</v>
      </c>
      <c r="Y643" s="5" t="str" cm="1">
        <f t="array" ref="Y643">_xlfn.TEXTJOIN(", ",TRUE, IF(COUNTIF(A643,"*"&amp;Afferenti!$A$1:'Afferenti'!$A$46&amp;"*"), Afferenti!$F$1:'Afferenti'!$F$46, ""))</f>
        <v>1</v>
      </c>
    </row>
    <row r="644" spans="1:25" x14ac:dyDescent="0.2">
      <c r="A644" s="2" t="s">
        <v>1265</v>
      </c>
      <c r="B644" s="2" t="s">
        <v>1266</v>
      </c>
      <c r="C644" s="2" t="s">
        <v>1267</v>
      </c>
      <c r="E644" s="2" t="s">
        <v>280</v>
      </c>
      <c r="F644" s="2" t="s">
        <v>590</v>
      </c>
      <c r="G644" s="2" t="s">
        <v>1268</v>
      </c>
      <c r="H644" s="2">
        <v>1</v>
      </c>
      <c r="I644" s="2" t="s">
        <v>1269</v>
      </c>
      <c r="J644" s="2" t="s">
        <v>11</v>
      </c>
      <c r="K644" s="2">
        <v>2018</v>
      </c>
      <c r="L644" s="2" t="s">
        <v>232</v>
      </c>
      <c r="M644" s="2">
        <v>1</v>
      </c>
      <c r="N644" s="2">
        <v>44.677999999999997</v>
      </c>
      <c r="O644" s="2" t="s">
        <v>14</v>
      </c>
      <c r="P644" s="2">
        <v>60.323</v>
      </c>
      <c r="Q644" s="2" t="s">
        <v>26</v>
      </c>
      <c r="R644" s="2">
        <v>1</v>
      </c>
      <c r="S644" s="2">
        <v>51.96</v>
      </c>
      <c r="T644" s="2" t="s">
        <v>26</v>
      </c>
      <c r="W644" s="5" t="str" cm="1">
        <f t="array" ref="W644">_xlfn.TEXTJOIN(", ",TRUE, IF(COUNTIF(G644,"*"&amp;Afferenti!$A$1:'Afferenti'!$A$46&amp;"*"), Afferenti!$A$1:'Afferenti'!$A$46, ""))</f>
        <v>MARIOTTI</v>
      </c>
      <c r="X644" s="5" t="str" cm="1">
        <f t="array" ref="X644">_xlfn.TEXTJOIN(", ",TRUE, IF(COUNTIF(A644,"*"&amp;Afferenti!$A$1:'Afferenti'!$A$46&amp;"*"), Afferenti!$E$1:'Afferenti'!$E$46, ""))</f>
        <v>1</v>
      </c>
      <c r="Y644" s="5" t="str" cm="1">
        <f t="array" ref="Y644">_xlfn.TEXTJOIN(", ",TRUE, IF(COUNTIF(A644,"*"&amp;Afferenti!$A$1:'Afferenti'!$A$46&amp;"*"), Afferenti!$F$1:'Afferenti'!$F$46, ""))</f>
        <v>0</v>
      </c>
    </row>
    <row r="645" spans="1:25" x14ac:dyDescent="0.2">
      <c r="A645" s="2" t="s">
        <v>1265</v>
      </c>
      <c r="B645" s="2" t="s">
        <v>1266</v>
      </c>
      <c r="C645" s="2" t="s">
        <v>1267</v>
      </c>
      <c r="E645" s="2" t="s">
        <v>280</v>
      </c>
      <c r="F645" s="2" t="s">
        <v>590</v>
      </c>
      <c r="G645" s="2" t="s">
        <v>1268</v>
      </c>
      <c r="H645" s="2">
        <v>1</v>
      </c>
      <c r="I645" s="2" t="s">
        <v>1270</v>
      </c>
      <c r="J645" s="2" t="s">
        <v>11</v>
      </c>
      <c r="K645" s="2">
        <v>2016</v>
      </c>
      <c r="L645" s="2" t="s">
        <v>1271</v>
      </c>
      <c r="M645" s="2">
        <v>7</v>
      </c>
      <c r="N645" s="2">
        <v>54.122999999999998</v>
      </c>
      <c r="O645" s="2" t="s">
        <v>26</v>
      </c>
      <c r="P645" s="2">
        <v>53.179000000000002</v>
      </c>
      <c r="Q645" s="2" t="s">
        <v>26</v>
      </c>
      <c r="R645" s="2">
        <v>7</v>
      </c>
      <c r="S645" s="2">
        <v>63.2</v>
      </c>
      <c r="T645" s="2" t="s">
        <v>26</v>
      </c>
      <c r="U645" s="2">
        <v>52.586210000000001</v>
      </c>
      <c r="V645" s="2" t="s">
        <v>26</v>
      </c>
      <c r="W645" s="5" t="str" cm="1">
        <f t="array" ref="W645">_xlfn.TEXTJOIN(", ",TRUE, IF(COUNTIF(G645,"*"&amp;Afferenti!$A$1:'Afferenti'!$A$46&amp;"*"), Afferenti!$A$1:'Afferenti'!$A$46, ""))</f>
        <v>MARIOTTI</v>
      </c>
      <c r="X645" s="5" t="str" cm="1">
        <f t="array" ref="X645">_xlfn.TEXTJOIN(", ",TRUE, IF(COUNTIF(A645,"*"&amp;Afferenti!$A$1:'Afferenti'!$A$46&amp;"*"), Afferenti!$E$1:'Afferenti'!$E$46, ""))</f>
        <v>1</v>
      </c>
      <c r="Y645" s="5" t="str" cm="1">
        <f t="array" ref="Y645">_xlfn.TEXTJOIN(", ",TRUE, IF(COUNTIF(A645,"*"&amp;Afferenti!$A$1:'Afferenti'!$A$46&amp;"*"), Afferenti!$F$1:'Afferenti'!$F$46, ""))</f>
        <v>0</v>
      </c>
    </row>
    <row r="646" spans="1:25" x14ac:dyDescent="0.2">
      <c r="A646" s="2" t="s">
        <v>1265</v>
      </c>
      <c r="B646" s="2" t="s">
        <v>1266</v>
      </c>
      <c r="C646" s="2" t="s">
        <v>1267</v>
      </c>
      <c r="E646" s="2" t="s">
        <v>280</v>
      </c>
      <c r="F646" s="2" t="s">
        <v>590</v>
      </c>
      <c r="G646" s="2" t="s">
        <v>1268</v>
      </c>
      <c r="H646" s="2">
        <v>1</v>
      </c>
      <c r="I646" s="2" t="s">
        <v>1272</v>
      </c>
      <c r="J646" s="2" t="s">
        <v>109</v>
      </c>
      <c r="K646" s="2">
        <v>2015</v>
      </c>
      <c r="M646" s="2">
        <v>0</v>
      </c>
      <c r="N646" s="2">
        <v>54.837000000000003</v>
      </c>
      <c r="O646" s="2" t="s">
        <v>26</v>
      </c>
      <c r="P646" s="2">
        <v>60.792000000000002</v>
      </c>
      <c r="Q646" s="2" t="s">
        <v>26</v>
      </c>
      <c r="R646" s="2">
        <v>0</v>
      </c>
      <c r="S646" s="2">
        <v>100</v>
      </c>
      <c r="T646" s="2" t="s">
        <v>33</v>
      </c>
      <c r="W646" s="5" t="str" cm="1">
        <f t="array" ref="W646">_xlfn.TEXTJOIN(", ",TRUE, IF(COUNTIF(G646,"*"&amp;Afferenti!$A$1:'Afferenti'!$A$46&amp;"*"), Afferenti!$A$1:'Afferenti'!$A$46, ""))</f>
        <v>MARIOTTI</v>
      </c>
      <c r="X646" s="5" t="str" cm="1">
        <f t="array" ref="X646">_xlfn.TEXTJOIN(", ",TRUE, IF(COUNTIF(A646,"*"&amp;Afferenti!$A$1:'Afferenti'!$A$46&amp;"*"), Afferenti!$E$1:'Afferenti'!$E$46, ""))</f>
        <v>1</v>
      </c>
      <c r="Y646" s="5" t="str" cm="1">
        <f t="array" ref="Y646">_xlfn.TEXTJOIN(", ",TRUE, IF(COUNTIF(A646,"*"&amp;Afferenti!$A$1:'Afferenti'!$A$46&amp;"*"), Afferenti!$F$1:'Afferenti'!$F$46, ""))</f>
        <v>0</v>
      </c>
    </row>
    <row r="647" spans="1:25" x14ac:dyDescent="0.2">
      <c r="A647" s="2" t="s">
        <v>1265</v>
      </c>
      <c r="B647" s="2" t="s">
        <v>1266</v>
      </c>
      <c r="C647" s="2" t="s">
        <v>1267</v>
      </c>
      <c r="E647" s="2" t="s">
        <v>280</v>
      </c>
      <c r="F647" s="2" t="s">
        <v>590</v>
      </c>
      <c r="G647" s="2" t="s">
        <v>1268</v>
      </c>
      <c r="H647" s="2">
        <v>1</v>
      </c>
      <c r="I647" s="2" t="s">
        <v>1273</v>
      </c>
      <c r="J647" s="2" t="s">
        <v>11</v>
      </c>
      <c r="K647" s="2">
        <v>2016</v>
      </c>
      <c r="L647" s="2" t="s">
        <v>1274</v>
      </c>
      <c r="M647" s="2">
        <v>2</v>
      </c>
      <c r="N647" s="2">
        <v>84.415999999999997</v>
      </c>
      <c r="O647" s="2" t="s">
        <v>33</v>
      </c>
      <c r="P647" s="2">
        <v>90.516999999999996</v>
      </c>
      <c r="Q647" s="2" t="s">
        <v>33</v>
      </c>
      <c r="R647" s="2">
        <v>1</v>
      </c>
      <c r="S647" s="2">
        <v>95.55</v>
      </c>
      <c r="T647" s="2" t="s">
        <v>33</v>
      </c>
      <c r="U647" s="2">
        <v>61.746986</v>
      </c>
      <c r="V647" s="2" t="s">
        <v>26</v>
      </c>
      <c r="W647" s="5" t="str" cm="1">
        <f t="array" ref="W647">_xlfn.TEXTJOIN(", ",TRUE, IF(COUNTIF(G647,"*"&amp;Afferenti!$A$1:'Afferenti'!$A$46&amp;"*"), Afferenti!$A$1:'Afferenti'!$A$46, ""))</f>
        <v>MARIOTTI</v>
      </c>
      <c r="X647" s="5" t="str" cm="1">
        <f t="array" ref="X647">_xlfn.TEXTJOIN(", ",TRUE, IF(COUNTIF(A647,"*"&amp;Afferenti!$A$1:'Afferenti'!$A$46&amp;"*"), Afferenti!$E$1:'Afferenti'!$E$46, ""))</f>
        <v>1</v>
      </c>
      <c r="Y647" s="5" t="str" cm="1">
        <f t="array" ref="Y647">_xlfn.TEXTJOIN(", ",TRUE, IF(COUNTIF(A647,"*"&amp;Afferenti!$A$1:'Afferenti'!$A$46&amp;"*"), Afferenti!$F$1:'Afferenti'!$F$46, ""))</f>
        <v>0</v>
      </c>
    </row>
    <row r="648" spans="1:25" x14ac:dyDescent="0.2">
      <c r="A648" s="2" t="s">
        <v>1265</v>
      </c>
      <c r="B648" s="2" t="s">
        <v>1266</v>
      </c>
      <c r="C648" s="2" t="s">
        <v>1267</v>
      </c>
      <c r="E648" s="2" t="s">
        <v>280</v>
      </c>
      <c r="F648" s="2" t="s">
        <v>590</v>
      </c>
      <c r="G648" s="2" t="s">
        <v>1268</v>
      </c>
      <c r="H648" s="2">
        <v>1</v>
      </c>
      <c r="I648" s="2" t="s">
        <v>1275</v>
      </c>
      <c r="J648" s="2" t="s">
        <v>109</v>
      </c>
      <c r="K648" s="2">
        <v>2018</v>
      </c>
      <c r="L648" s="2" t="s">
        <v>1276</v>
      </c>
      <c r="M648" s="2">
        <v>0</v>
      </c>
      <c r="N648" s="2">
        <v>65.099999999999994</v>
      </c>
      <c r="O648" s="2" t="s">
        <v>26</v>
      </c>
      <c r="P648" s="2">
        <v>81.111000000000004</v>
      </c>
      <c r="Q648" s="2" t="s">
        <v>33</v>
      </c>
      <c r="R648" s="2">
        <v>0</v>
      </c>
      <c r="S648" s="2">
        <v>100</v>
      </c>
      <c r="T648" s="2" t="s">
        <v>33</v>
      </c>
      <c r="W648" s="5" t="str" cm="1">
        <f t="array" ref="W648">_xlfn.TEXTJOIN(", ",TRUE, IF(COUNTIF(G648,"*"&amp;Afferenti!$A$1:'Afferenti'!$A$46&amp;"*"), Afferenti!$A$1:'Afferenti'!$A$46, ""))</f>
        <v>MARIOTTI</v>
      </c>
      <c r="X648" s="5" t="str" cm="1">
        <f t="array" ref="X648">_xlfn.TEXTJOIN(", ",TRUE, IF(COUNTIF(A648,"*"&amp;Afferenti!$A$1:'Afferenti'!$A$46&amp;"*"), Afferenti!$E$1:'Afferenti'!$E$46, ""))</f>
        <v>1</v>
      </c>
      <c r="Y648" s="5" t="str" cm="1">
        <f t="array" ref="Y648">_xlfn.TEXTJOIN(", ",TRUE, IF(COUNTIF(A648,"*"&amp;Afferenti!$A$1:'Afferenti'!$A$46&amp;"*"), Afferenti!$F$1:'Afferenti'!$F$46, ""))</f>
        <v>0</v>
      </c>
    </row>
    <row r="649" spans="1:25" x14ac:dyDescent="0.2">
      <c r="A649" s="2" t="s">
        <v>1265</v>
      </c>
      <c r="B649" s="2" t="s">
        <v>1266</v>
      </c>
      <c r="C649" s="2" t="s">
        <v>1267</v>
      </c>
      <c r="E649" s="2" t="s">
        <v>280</v>
      </c>
      <c r="F649" s="2" t="s">
        <v>590</v>
      </c>
      <c r="G649" s="2" t="s">
        <v>1277</v>
      </c>
      <c r="H649" s="2">
        <v>2</v>
      </c>
      <c r="I649" s="2" t="s">
        <v>1278</v>
      </c>
      <c r="J649" s="2" t="s">
        <v>11</v>
      </c>
      <c r="K649" s="2">
        <v>2016</v>
      </c>
      <c r="L649" s="2" t="s">
        <v>1279</v>
      </c>
      <c r="M649" s="2">
        <v>3</v>
      </c>
      <c r="N649" s="2">
        <v>75.177999999999997</v>
      </c>
      <c r="O649" s="2" t="s">
        <v>33</v>
      </c>
      <c r="P649" s="2">
        <v>70.384</v>
      </c>
      <c r="Q649" s="2" t="s">
        <v>26</v>
      </c>
      <c r="R649" s="2">
        <v>3</v>
      </c>
      <c r="S649" s="2">
        <v>75.73</v>
      </c>
      <c r="T649" s="2" t="s">
        <v>33</v>
      </c>
      <c r="U649" s="2">
        <v>79.761899999999997</v>
      </c>
      <c r="V649" s="2" t="s">
        <v>33</v>
      </c>
      <c r="W649" s="5" t="str" cm="1">
        <f t="array" ref="W649">_xlfn.TEXTJOIN(", ",TRUE, IF(COUNTIF(G649,"*"&amp;Afferenti!$A$1:'Afferenti'!$A$46&amp;"*"), Afferenti!$A$1:'Afferenti'!$A$46, ""))</f>
        <v>MARIOTTI</v>
      </c>
      <c r="X649" s="5" t="str" cm="1">
        <f t="array" ref="X649">_xlfn.TEXTJOIN(", ",TRUE, IF(COUNTIF(A649,"*"&amp;Afferenti!$A$1:'Afferenti'!$A$46&amp;"*"), Afferenti!$E$1:'Afferenti'!$E$46, ""))</f>
        <v>1</v>
      </c>
      <c r="Y649" s="5" t="str" cm="1">
        <f t="array" ref="Y649">_xlfn.TEXTJOIN(", ",TRUE, IF(COUNTIF(A649,"*"&amp;Afferenti!$A$1:'Afferenti'!$A$46&amp;"*"), Afferenti!$F$1:'Afferenti'!$F$46, ""))</f>
        <v>0</v>
      </c>
    </row>
    <row r="650" spans="1:25" x14ac:dyDescent="0.2">
      <c r="A650" s="2" t="s">
        <v>1265</v>
      </c>
      <c r="B650" s="2" t="s">
        <v>1266</v>
      </c>
      <c r="C650" s="2" t="s">
        <v>1267</v>
      </c>
      <c r="E650" s="2" t="s">
        <v>280</v>
      </c>
      <c r="F650" s="2" t="s">
        <v>590</v>
      </c>
      <c r="G650" s="2" t="s">
        <v>1280</v>
      </c>
      <c r="H650" s="2">
        <v>2</v>
      </c>
      <c r="I650" s="2" t="s">
        <v>1281</v>
      </c>
      <c r="J650" s="2" t="s">
        <v>11</v>
      </c>
      <c r="K650" s="2">
        <v>2019</v>
      </c>
      <c r="L650" s="2" t="s">
        <v>207</v>
      </c>
      <c r="M650" s="2">
        <v>3</v>
      </c>
      <c r="N650" s="2">
        <v>58.625999999999998</v>
      </c>
      <c r="O650" s="2" t="s">
        <v>26</v>
      </c>
      <c r="P650" s="2">
        <v>67.239000000000004</v>
      </c>
      <c r="Q650" s="2" t="s">
        <v>26</v>
      </c>
      <c r="R650" s="2">
        <v>11</v>
      </c>
      <c r="S650" s="2">
        <v>15.18</v>
      </c>
      <c r="T650" s="2" t="s">
        <v>13</v>
      </c>
      <c r="U650" s="2">
        <v>71.052634999999995</v>
      </c>
      <c r="V650" s="2" t="s">
        <v>26</v>
      </c>
      <c r="W650" s="5" t="str" cm="1">
        <f t="array" ref="W650">_xlfn.TEXTJOIN(", ",TRUE, IF(COUNTIF(G650,"*"&amp;Afferenti!$A$1:'Afferenti'!$A$46&amp;"*"), Afferenti!$A$1:'Afferenti'!$A$46, ""))</f>
        <v>MARIOTTI</v>
      </c>
      <c r="X650" s="5" t="str" cm="1">
        <f t="array" ref="X650">_xlfn.TEXTJOIN(", ",TRUE, IF(COUNTIF(A650,"*"&amp;Afferenti!$A$1:'Afferenti'!$A$46&amp;"*"), Afferenti!$E$1:'Afferenti'!$E$46, ""))</f>
        <v>1</v>
      </c>
      <c r="Y650" s="5" t="str" cm="1">
        <f t="array" ref="Y650">_xlfn.TEXTJOIN(", ",TRUE, IF(COUNTIF(A650,"*"&amp;Afferenti!$A$1:'Afferenti'!$A$46&amp;"*"), Afferenti!$F$1:'Afferenti'!$F$46, ""))</f>
        <v>0</v>
      </c>
    </row>
    <row r="651" spans="1:25" x14ac:dyDescent="0.2">
      <c r="A651" s="2" t="s">
        <v>1265</v>
      </c>
      <c r="B651" s="2" t="s">
        <v>1266</v>
      </c>
      <c r="C651" s="2" t="s">
        <v>1267</v>
      </c>
      <c r="E651" s="2" t="s">
        <v>280</v>
      </c>
      <c r="F651" s="2" t="s">
        <v>590</v>
      </c>
      <c r="G651" s="2" t="s">
        <v>1280</v>
      </c>
      <c r="H651" s="2">
        <v>2</v>
      </c>
      <c r="I651" s="2" t="s">
        <v>1282</v>
      </c>
      <c r="J651" s="2" t="s">
        <v>11</v>
      </c>
      <c r="K651" s="2">
        <v>2018</v>
      </c>
      <c r="L651" s="2" t="s">
        <v>207</v>
      </c>
      <c r="M651" s="2">
        <v>3</v>
      </c>
      <c r="N651" s="2">
        <v>54.616999999999997</v>
      </c>
      <c r="O651" s="2" t="s">
        <v>26</v>
      </c>
      <c r="P651" s="2">
        <v>53.072000000000003</v>
      </c>
      <c r="Q651" s="2" t="s">
        <v>26</v>
      </c>
      <c r="R651" s="2">
        <v>2</v>
      </c>
      <c r="S651" s="2">
        <v>62</v>
      </c>
      <c r="T651" s="2" t="s">
        <v>26</v>
      </c>
      <c r="U651" s="2">
        <v>81.578999999999994</v>
      </c>
      <c r="V651" s="2" t="s">
        <v>33</v>
      </c>
      <c r="W651" s="5" t="str" cm="1">
        <f t="array" ref="W651">_xlfn.TEXTJOIN(", ",TRUE, IF(COUNTIF(G651,"*"&amp;Afferenti!$A$1:'Afferenti'!$A$46&amp;"*"), Afferenti!$A$1:'Afferenti'!$A$46, ""))</f>
        <v>MARIOTTI</v>
      </c>
      <c r="X651" s="5" t="str" cm="1">
        <f t="array" ref="X651">_xlfn.TEXTJOIN(", ",TRUE, IF(COUNTIF(A651,"*"&amp;Afferenti!$A$1:'Afferenti'!$A$46&amp;"*"), Afferenti!$E$1:'Afferenti'!$E$46, ""))</f>
        <v>1</v>
      </c>
      <c r="Y651" s="5" t="str" cm="1">
        <f t="array" ref="Y651">_xlfn.TEXTJOIN(", ",TRUE, IF(COUNTIF(A651,"*"&amp;Afferenti!$A$1:'Afferenti'!$A$46&amp;"*"), Afferenti!$F$1:'Afferenti'!$F$46, ""))</f>
        <v>0</v>
      </c>
    </row>
    <row r="652" spans="1:25" x14ac:dyDescent="0.2">
      <c r="A652" s="2" t="s">
        <v>1265</v>
      </c>
      <c r="B652" s="2" t="s">
        <v>1266</v>
      </c>
      <c r="C652" s="2" t="s">
        <v>1267</v>
      </c>
      <c r="E652" s="2" t="s">
        <v>280</v>
      </c>
      <c r="F652" s="2" t="s">
        <v>590</v>
      </c>
      <c r="G652" s="2" t="s">
        <v>1280</v>
      </c>
      <c r="H652" s="2">
        <v>2</v>
      </c>
      <c r="I652" s="2" t="s">
        <v>1283</v>
      </c>
      <c r="J652" s="2" t="s">
        <v>11</v>
      </c>
      <c r="K652" s="2">
        <v>2017</v>
      </c>
      <c r="L652" s="2" t="s">
        <v>1271</v>
      </c>
      <c r="M652" s="2">
        <v>6</v>
      </c>
      <c r="N652" s="2">
        <v>59.896999999999998</v>
      </c>
      <c r="O652" s="2" t="s">
        <v>26</v>
      </c>
      <c r="P652" s="2">
        <v>53.752000000000002</v>
      </c>
      <c r="Q652" s="2" t="s">
        <v>26</v>
      </c>
      <c r="R652" s="2">
        <v>6</v>
      </c>
      <c r="S652" s="2">
        <v>66.89</v>
      </c>
      <c r="T652" s="2" t="s">
        <v>26</v>
      </c>
      <c r="U652" s="2">
        <v>59.836067</v>
      </c>
      <c r="V652" s="2" t="s">
        <v>26</v>
      </c>
      <c r="W652" s="5" t="str" cm="1">
        <f t="array" ref="W652">_xlfn.TEXTJOIN(", ",TRUE, IF(COUNTIF(G652,"*"&amp;Afferenti!$A$1:'Afferenti'!$A$46&amp;"*"), Afferenti!$A$1:'Afferenti'!$A$46, ""))</f>
        <v>MARIOTTI</v>
      </c>
      <c r="X652" s="5" t="str" cm="1">
        <f t="array" ref="X652">_xlfn.TEXTJOIN(", ",TRUE, IF(COUNTIF(A652,"*"&amp;Afferenti!$A$1:'Afferenti'!$A$46&amp;"*"), Afferenti!$E$1:'Afferenti'!$E$46, ""))</f>
        <v>1</v>
      </c>
      <c r="Y652" s="5" t="str" cm="1">
        <f t="array" ref="Y652">_xlfn.TEXTJOIN(", ",TRUE, IF(COUNTIF(A652,"*"&amp;Afferenti!$A$1:'Afferenti'!$A$46&amp;"*"), Afferenti!$F$1:'Afferenti'!$F$46, ""))</f>
        <v>0</v>
      </c>
    </row>
    <row r="653" spans="1:25" x14ac:dyDescent="0.2">
      <c r="A653" s="2" t="s">
        <v>1265</v>
      </c>
      <c r="B653" s="2" t="s">
        <v>1266</v>
      </c>
      <c r="C653" s="2" t="s">
        <v>1267</v>
      </c>
      <c r="E653" s="2" t="s">
        <v>280</v>
      </c>
      <c r="F653" s="2" t="s">
        <v>590</v>
      </c>
      <c r="G653" s="2" t="s">
        <v>1284</v>
      </c>
      <c r="H653" s="2">
        <v>2</v>
      </c>
      <c r="I653" s="2" t="s">
        <v>1285</v>
      </c>
      <c r="J653" s="2" t="s">
        <v>43</v>
      </c>
      <c r="K653" s="2">
        <v>2017</v>
      </c>
      <c r="W653" s="5" t="str" cm="1">
        <f t="array" ref="W653">_xlfn.TEXTJOIN(", ",TRUE, IF(COUNTIF(G653,"*"&amp;Afferenti!$A$1:'Afferenti'!$A$46&amp;"*"), Afferenti!$A$1:'Afferenti'!$A$46, ""))</f>
        <v>MARIOTTI</v>
      </c>
      <c r="X653" s="5" t="str" cm="1">
        <f t="array" ref="X653">_xlfn.TEXTJOIN(", ",TRUE, IF(COUNTIF(A653,"*"&amp;Afferenti!$A$1:'Afferenti'!$A$46&amp;"*"), Afferenti!$E$1:'Afferenti'!$E$46, ""))</f>
        <v>1</v>
      </c>
      <c r="Y653" s="5" t="str" cm="1">
        <f t="array" ref="Y653">_xlfn.TEXTJOIN(", ",TRUE, IF(COUNTIF(A653,"*"&amp;Afferenti!$A$1:'Afferenti'!$A$46&amp;"*"), Afferenti!$F$1:'Afferenti'!$F$46, ""))</f>
        <v>0</v>
      </c>
    </row>
    <row r="654" spans="1:25" x14ac:dyDescent="0.2">
      <c r="A654" s="2" t="s">
        <v>1265</v>
      </c>
      <c r="B654" s="2" t="s">
        <v>1266</v>
      </c>
      <c r="C654" s="2" t="s">
        <v>1267</v>
      </c>
      <c r="E654" s="2" t="s">
        <v>280</v>
      </c>
      <c r="F654" s="2" t="s">
        <v>590</v>
      </c>
      <c r="G654" s="2" t="s">
        <v>1284</v>
      </c>
      <c r="H654" s="2">
        <v>2</v>
      </c>
      <c r="I654" s="2" t="s">
        <v>1286</v>
      </c>
      <c r="J654" s="2" t="s">
        <v>11</v>
      </c>
      <c r="K654" s="2">
        <v>2015</v>
      </c>
      <c r="L654" s="2" t="s">
        <v>1287</v>
      </c>
      <c r="W654" s="5" t="str" cm="1">
        <f t="array" ref="W654">_xlfn.TEXTJOIN(", ",TRUE, IF(COUNTIF(G654,"*"&amp;Afferenti!$A$1:'Afferenti'!$A$46&amp;"*"), Afferenti!$A$1:'Afferenti'!$A$46, ""))</f>
        <v>MARIOTTI</v>
      </c>
      <c r="X654" s="5" t="str" cm="1">
        <f t="array" ref="X654">_xlfn.TEXTJOIN(", ",TRUE, IF(COUNTIF(A654,"*"&amp;Afferenti!$A$1:'Afferenti'!$A$46&amp;"*"), Afferenti!$E$1:'Afferenti'!$E$46, ""))</f>
        <v>1</v>
      </c>
      <c r="Y654" s="5" t="str" cm="1">
        <f t="array" ref="Y654">_xlfn.TEXTJOIN(", ",TRUE, IF(COUNTIF(A654,"*"&amp;Afferenti!$A$1:'Afferenti'!$A$46&amp;"*"), Afferenti!$F$1:'Afferenti'!$F$46, ""))</f>
        <v>0</v>
      </c>
    </row>
    <row r="655" spans="1:25" x14ac:dyDescent="0.2">
      <c r="A655" s="2" t="s">
        <v>1265</v>
      </c>
      <c r="B655" s="2" t="s">
        <v>1266</v>
      </c>
      <c r="C655" s="2" t="s">
        <v>1267</v>
      </c>
      <c r="E655" s="2" t="s">
        <v>280</v>
      </c>
      <c r="F655" s="2" t="s">
        <v>590</v>
      </c>
      <c r="G655" s="2" t="s">
        <v>1288</v>
      </c>
      <c r="H655" s="2">
        <v>3</v>
      </c>
      <c r="I655" s="2" t="s">
        <v>1289</v>
      </c>
      <c r="J655" s="2" t="s">
        <v>11</v>
      </c>
      <c r="K655" s="2">
        <v>2016</v>
      </c>
      <c r="L655" s="2" t="s">
        <v>1290</v>
      </c>
      <c r="M655" s="2">
        <v>1</v>
      </c>
      <c r="N655" s="2">
        <v>87.572000000000003</v>
      </c>
      <c r="O655" s="2" t="s">
        <v>33</v>
      </c>
      <c r="P655" s="2">
        <v>67.052999999999997</v>
      </c>
      <c r="Q655" s="2" t="s">
        <v>26</v>
      </c>
      <c r="R655" s="2">
        <v>1</v>
      </c>
      <c r="S655" s="2">
        <v>92.81</v>
      </c>
      <c r="T655" s="2" t="s">
        <v>33</v>
      </c>
      <c r="U655" s="2">
        <v>66.847824000000003</v>
      </c>
      <c r="V655" s="2" t="s">
        <v>26</v>
      </c>
      <c r="W655" s="5" t="str" cm="1">
        <f t="array" ref="W655">_xlfn.TEXTJOIN(", ",TRUE, IF(COUNTIF(G655,"*"&amp;Afferenti!$A$1:'Afferenti'!$A$46&amp;"*"), Afferenti!$A$1:'Afferenti'!$A$46, ""))</f>
        <v>MARIOTTI</v>
      </c>
      <c r="X655" s="5" t="str" cm="1">
        <f t="array" ref="X655">_xlfn.TEXTJOIN(", ",TRUE, IF(COUNTIF(A655,"*"&amp;Afferenti!$A$1:'Afferenti'!$A$46&amp;"*"), Afferenti!$E$1:'Afferenti'!$E$46, ""))</f>
        <v>1</v>
      </c>
      <c r="Y655" s="5" t="str" cm="1">
        <f t="array" ref="Y655">_xlfn.TEXTJOIN(", ",TRUE, IF(COUNTIF(A655,"*"&amp;Afferenti!$A$1:'Afferenti'!$A$46&amp;"*"), Afferenti!$F$1:'Afferenti'!$F$46, ""))</f>
        <v>0</v>
      </c>
    </row>
    <row r="656" spans="1:25" x14ac:dyDescent="0.2">
      <c r="A656" s="2" t="s">
        <v>1265</v>
      </c>
      <c r="B656" s="2" t="s">
        <v>1266</v>
      </c>
      <c r="C656" s="2" t="s">
        <v>1267</v>
      </c>
      <c r="E656" s="2" t="s">
        <v>280</v>
      </c>
      <c r="F656" s="2" t="s">
        <v>590</v>
      </c>
      <c r="G656" s="2" t="s">
        <v>1293</v>
      </c>
      <c r="H656" s="2">
        <v>3</v>
      </c>
      <c r="I656" s="2" t="s">
        <v>1294</v>
      </c>
      <c r="J656" s="2" t="s">
        <v>11</v>
      </c>
      <c r="K656" s="2">
        <v>2016</v>
      </c>
      <c r="L656" s="2" t="s">
        <v>230</v>
      </c>
      <c r="M656" s="2">
        <v>4</v>
      </c>
      <c r="N656" s="2">
        <v>26.164999999999999</v>
      </c>
      <c r="O656" s="2" t="s">
        <v>14</v>
      </c>
      <c r="P656" s="2">
        <v>45.822000000000003</v>
      </c>
      <c r="Q656" s="2" t="s">
        <v>14</v>
      </c>
      <c r="R656" s="2">
        <v>4</v>
      </c>
      <c r="S656" s="2">
        <v>77.36</v>
      </c>
      <c r="T656" s="2" t="s">
        <v>33</v>
      </c>
      <c r="U656" s="2">
        <v>68.103449999999995</v>
      </c>
      <c r="V656" s="2" t="s">
        <v>26</v>
      </c>
      <c r="W656" s="5" t="str" cm="1">
        <f t="array" ref="W656">_xlfn.TEXTJOIN(", ",TRUE, IF(COUNTIF(G656,"*"&amp;Afferenti!$A$1:'Afferenti'!$A$46&amp;"*"), Afferenti!$A$1:'Afferenti'!$A$46, ""))</f>
        <v>MARIOTTI</v>
      </c>
      <c r="X656" s="5" t="str" cm="1">
        <f t="array" ref="X656">_xlfn.TEXTJOIN(", ",TRUE, IF(COUNTIF(A656,"*"&amp;Afferenti!$A$1:'Afferenti'!$A$46&amp;"*"), Afferenti!$E$1:'Afferenti'!$E$46, ""))</f>
        <v>1</v>
      </c>
      <c r="Y656" s="5" t="str" cm="1">
        <f t="array" ref="Y656">_xlfn.TEXTJOIN(", ",TRUE, IF(COUNTIF(A656,"*"&amp;Afferenti!$A$1:'Afferenti'!$A$46&amp;"*"), Afferenti!$F$1:'Afferenti'!$F$46, ""))</f>
        <v>0</v>
      </c>
    </row>
    <row r="657" spans="1:25" x14ac:dyDescent="0.2">
      <c r="A657" s="2" t="s">
        <v>1265</v>
      </c>
      <c r="B657" s="2" t="s">
        <v>1266</v>
      </c>
      <c r="C657" s="2" t="s">
        <v>1267</v>
      </c>
      <c r="E657" s="2" t="s">
        <v>280</v>
      </c>
      <c r="F657" s="2" t="s">
        <v>590</v>
      </c>
      <c r="G657" s="2" t="s">
        <v>1306</v>
      </c>
      <c r="H657" s="2">
        <v>5</v>
      </c>
      <c r="I657" s="2" t="s">
        <v>1307</v>
      </c>
      <c r="J657" s="2" t="s">
        <v>11</v>
      </c>
      <c r="K657" s="2">
        <v>2019</v>
      </c>
      <c r="L657" s="2" t="s">
        <v>232</v>
      </c>
      <c r="M657" s="2">
        <v>1</v>
      </c>
      <c r="N657" s="2">
        <v>34.595999999999997</v>
      </c>
      <c r="O657" s="2" t="s">
        <v>14</v>
      </c>
      <c r="P657" s="2">
        <v>55.136000000000003</v>
      </c>
      <c r="Q657" s="2" t="s">
        <v>26</v>
      </c>
      <c r="W657" s="5" t="str" cm="1">
        <f t="array" ref="W657">_xlfn.TEXTJOIN(", ",TRUE, IF(COUNTIF(G657,"*"&amp;Afferenti!$A$1:'Afferenti'!$A$46&amp;"*"), Afferenti!$A$1:'Afferenti'!$A$46, ""))</f>
        <v>MARIOTTI</v>
      </c>
      <c r="X657" s="5" t="str" cm="1">
        <f t="array" ref="X657">_xlfn.TEXTJOIN(", ",TRUE, IF(COUNTIF(A657,"*"&amp;Afferenti!$A$1:'Afferenti'!$A$46&amp;"*"), Afferenti!$E$1:'Afferenti'!$E$46, ""))</f>
        <v>1</v>
      </c>
      <c r="Y657" s="5" t="str" cm="1">
        <f t="array" ref="Y657">_xlfn.TEXTJOIN(", ",TRUE, IF(COUNTIF(A657,"*"&amp;Afferenti!$A$1:'Afferenti'!$A$46&amp;"*"), Afferenti!$F$1:'Afferenti'!$F$46, ""))</f>
        <v>0</v>
      </c>
    </row>
    <row r="658" spans="1:25" x14ac:dyDescent="0.2">
      <c r="A658" s="2" t="s">
        <v>1915</v>
      </c>
      <c r="B658" s="2" t="s">
        <v>1916</v>
      </c>
      <c r="C658" s="2" t="s">
        <v>1917</v>
      </c>
      <c r="E658" s="2" t="s">
        <v>8</v>
      </c>
      <c r="F658" s="2" t="s">
        <v>590</v>
      </c>
      <c r="G658" s="2" t="s">
        <v>1918</v>
      </c>
      <c r="H658" s="2">
        <v>1</v>
      </c>
      <c r="I658" s="2" t="s">
        <v>1919</v>
      </c>
      <c r="J658" s="2" t="s">
        <v>109</v>
      </c>
      <c r="K658" s="2">
        <v>2018</v>
      </c>
      <c r="M658" s="2">
        <v>0</v>
      </c>
      <c r="N658" s="2">
        <v>40.271000000000001</v>
      </c>
      <c r="O658" s="2" t="s">
        <v>14</v>
      </c>
      <c r="W658" s="5" t="str" cm="1">
        <f t="array" ref="W658">_xlfn.TEXTJOIN(", ",TRUE, IF(COUNTIF(G658,"*"&amp;Afferenti!$A$1:'Afferenti'!$A$46&amp;"*"), Afferenti!$A$1:'Afferenti'!$A$46, ""))</f>
        <v>MARROCCHESI</v>
      </c>
      <c r="X658" s="5" t="str" cm="1">
        <f t="array" ref="X658">_xlfn.TEXTJOIN(", ",TRUE, IF(COUNTIF(A658,"*"&amp;Afferenti!$A$1:'Afferenti'!$A$46&amp;"*"), Afferenti!$E$1:'Afferenti'!$E$46, ""))</f>
        <v>1</v>
      </c>
      <c r="Y658" s="5" t="str" cm="1">
        <f t="array" ref="Y658">_xlfn.TEXTJOIN(", ",TRUE, IF(COUNTIF(A658,"*"&amp;Afferenti!$A$1:'Afferenti'!$A$46&amp;"*"), Afferenti!$F$1:'Afferenti'!$F$46, ""))</f>
        <v>0</v>
      </c>
    </row>
    <row r="659" spans="1:25" x14ac:dyDescent="0.2">
      <c r="A659" s="2" t="s">
        <v>1915</v>
      </c>
      <c r="B659" s="2" t="s">
        <v>1916</v>
      </c>
      <c r="C659" s="2" t="s">
        <v>1917</v>
      </c>
      <c r="E659" s="2" t="s">
        <v>8</v>
      </c>
      <c r="F659" s="2" t="s">
        <v>590</v>
      </c>
      <c r="G659" s="2" t="s">
        <v>1918</v>
      </c>
      <c r="H659" s="2">
        <v>1</v>
      </c>
      <c r="I659" s="2" t="s">
        <v>1920</v>
      </c>
      <c r="J659" s="2" t="s">
        <v>109</v>
      </c>
      <c r="K659" s="2">
        <v>2019</v>
      </c>
      <c r="L659" s="2" t="s">
        <v>216</v>
      </c>
      <c r="M659" s="2">
        <v>0</v>
      </c>
      <c r="N659" s="2">
        <v>19.888000000000002</v>
      </c>
      <c r="O659" s="2" t="s">
        <v>13</v>
      </c>
      <c r="P659" s="2">
        <v>94.465999999999994</v>
      </c>
      <c r="Q659" s="2" t="s">
        <v>33</v>
      </c>
      <c r="W659" s="5" t="str" cm="1">
        <f t="array" ref="W659">_xlfn.TEXTJOIN(", ",TRUE, IF(COUNTIF(G659,"*"&amp;Afferenti!$A$1:'Afferenti'!$A$46&amp;"*"), Afferenti!$A$1:'Afferenti'!$A$46, ""))</f>
        <v>MARROCCHESI</v>
      </c>
      <c r="X659" s="5" t="str" cm="1">
        <f t="array" ref="X659">_xlfn.TEXTJOIN(", ",TRUE, IF(COUNTIF(A659,"*"&amp;Afferenti!$A$1:'Afferenti'!$A$46&amp;"*"), Afferenti!$E$1:'Afferenti'!$E$46, ""))</f>
        <v>1</v>
      </c>
      <c r="Y659" s="5" t="str" cm="1">
        <f t="array" ref="Y659">_xlfn.TEXTJOIN(", ",TRUE, IF(COUNTIF(A659,"*"&amp;Afferenti!$A$1:'Afferenti'!$A$46&amp;"*"), Afferenti!$F$1:'Afferenti'!$F$46, ""))</f>
        <v>0</v>
      </c>
    </row>
    <row r="660" spans="1:25" x14ac:dyDescent="0.2">
      <c r="A660" s="2" t="s">
        <v>1915</v>
      </c>
      <c r="B660" s="2" t="s">
        <v>1916</v>
      </c>
      <c r="C660" s="2" t="s">
        <v>1917</v>
      </c>
      <c r="E660" s="2" t="s">
        <v>8</v>
      </c>
      <c r="F660" s="2" t="s">
        <v>590</v>
      </c>
      <c r="G660" s="2" t="s">
        <v>1918</v>
      </c>
      <c r="H660" s="2">
        <v>1</v>
      </c>
      <c r="I660" s="2" t="s">
        <v>1921</v>
      </c>
      <c r="J660" s="2" t="s">
        <v>11</v>
      </c>
      <c r="K660" s="2">
        <v>2017</v>
      </c>
      <c r="L660" s="2" t="s">
        <v>265</v>
      </c>
      <c r="M660" s="2">
        <v>2568</v>
      </c>
      <c r="N660" s="2">
        <v>5.0000000000000001E-3</v>
      </c>
      <c r="O660" s="2" t="s">
        <v>13</v>
      </c>
      <c r="P660" s="2">
        <v>1.8580000000000001</v>
      </c>
      <c r="Q660" s="2" t="s">
        <v>13</v>
      </c>
      <c r="R660" s="2">
        <v>1310</v>
      </c>
      <c r="S660" s="2">
        <v>0.01</v>
      </c>
      <c r="T660" s="2" t="s">
        <v>13</v>
      </c>
      <c r="U660" s="2">
        <v>11.363636</v>
      </c>
      <c r="V660" s="2" t="s">
        <v>13</v>
      </c>
      <c r="W660" s="5" t="str" cm="1">
        <f t="array" ref="W660">_xlfn.TEXTJOIN(", ",TRUE, IF(COUNTIF(G660,"*"&amp;Afferenti!$A$1:'Afferenti'!$A$46&amp;"*"), Afferenti!$A$1:'Afferenti'!$A$46, ""))</f>
        <v>MARROCCHESI</v>
      </c>
      <c r="X660" s="5" t="str" cm="1">
        <f t="array" ref="X660">_xlfn.TEXTJOIN(", ",TRUE, IF(COUNTIF(A660,"*"&amp;Afferenti!$A$1:'Afferenti'!$A$46&amp;"*"), Afferenti!$E$1:'Afferenti'!$E$46, ""))</f>
        <v>1</v>
      </c>
      <c r="Y660" s="5" t="str" cm="1">
        <f t="array" ref="Y660">_xlfn.TEXTJOIN(", ",TRUE, IF(COUNTIF(A660,"*"&amp;Afferenti!$A$1:'Afferenti'!$A$46&amp;"*"), Afferenti!$F$1:'Afferenti'!$F$46, ""))</f>
        <v>0</v>
      </c>
    </row>
    <row r="661" spans="1:25" x14ac:dyDescent="0.2">
      <c r="A661" s="2" t="s">
        <v>1915</v>
      </c>
      <c r="B661" s="2" t="s">
        <v>1916</v>
      </c>
      <c r="C661" s="2" t="s">
        <v>1917</v>
      </c>
      <c r="E661" s="2" t="s">
        <v>8</v>
      </c>
      <c r="F661" s="2" t="s">
        <v>590</v>
      </c>
      <c r="G661" s="2" t="s">
        <v>1918</v>
      </c>
      <c r="H661" s="2">
        <v>1</v>
      </c>
      <c r="I661" s="2" t="s">
        <v>1922</v>
      </c>
      <c r="J661" s="2" t="s">
        <v>109</v>
      </c>
      <c r="K661" s="2">
        <v>2016</v>
      </c>
      <c r="L661" s="2" t="s">
        <v>232</v>
      </c>
      <c r="M661" s="2">
        <v>6</v>
      </c>
      <c r="N661" s="2">
        <v>15.449</v>
      </c>
      <c r="O661" s="2" t="s">
        <v>13</v>
      </c>
      <c r="P661" s="2">
        <v>66.706000000000003</v>
      </c>
      <c r="Q661" s="2" t="s">
        <v>26</v>
      </c>
      <c r="R661" s="2">
        <v>5</v>
      </c>
      <c r="S661" s="2">
        <v>13.15</v>
      </c>
      <c r="T661" s="2" t="s">
        <v>13</v>
      </c>
      <c r="W661" s="5" t="str" cm="1">
        <f t="array" ref="W661">_xlfn.TEXTJOIN(", ",TRUE, IF(COUNTIF(G661,"*"&amp;Afferenti!$A$1:'Afferenti'!$A$46&amp;"*"), Afferenti!$A$1:'Afferenti'!$A$46, ""))</f>
        <v>MARROCCHESI</v>
      </c>
      <c r="X661" s="5" t="str" cm="1">
        <f t="array" ref="X661">_xlfn.TEXTJOIN(", ",TRUE, IF(COUNTIF(A661,"*"&amp;Afferenti!$A$1:'Afferenti'!$A$46&amp;"*"), Afferenti!$E$1:'Afferenti'!$E$46, ""))</f>
        <v>1</v>
      </c>
      <c r="Y661" s="5" t="str" cm="1">
        <f t="array" ref="Y661">_xlfn.TEXTJOIN(", ",TRUE, IF(COUNTIF(A661,"*"&amp;Afferenti!$A$1:'Afferenti'!$A$46&amp;"*"), Afferenti!$F$1:'Afferenti'!$F$46, ""))</f>
        <v>0</v>
      </c>
    </row>
    <row r="662" spans="1:25" x14ac:dyDescent="0.2">
      <c r="A662" s="2" t="s">
        <v>1915</v>
      </c>
      <c r="B662" s="2" t="s">
        <v>1916</v>
      </c>
      <c r="C662" s="2" t="s">
        <v>1917</v>
      </c>
      <c r="E662" s="2" t="s">
        <v>8</v>
      </c>
      <c r="F662" s="2" t="s">
        <v>590</v>
      </c>
      <c r="G662" s="2" t="s">
        <v>1918</v>
      </c>
      <c r="H662" s="2">
        <v>1</v>
      </c>
      <c r="I662" s="2" t="s">
        <v>1923</v>
      </c>
      <c r="J662" s="2" t="s">
        <v>109</v>
      </c>
      <c r="K662" s="2">
        <v>2018</v>
      </c>
      <c r="M662" s="2">
        <v>0</v>
      </c>
      <c r="N662" s="2">
        <v>29.238</v>
      </c>
      <c r="O662" s="2" t="s">
        <v>14</v>
      </c>
      <c r="W662" s="5" t="str" cm="1">
        <f t="array" ref="W662">_xlfn.TEXTJOIN(", ",TRUE, IF(COUNTIF(G662,"*"&amp;Afferenti!$A$1:'Afferenti'!$A$46&amp;"*"), Afferenti!$A$1:'Afferenti'!$A$46, ""))</f>
        <v>MARROCCHESI</v>
      </c>
      <c r="X662" s="5" t="str" cm="1">
        <f t="array" ref="X662">_xlfn.TEXTJOIN(", ",TRUE, IF(COUNTIF(A662,"*"&amp;Afferenti!$A$1:'Afferenti'!$A$46&amp;"*"), Afferenti!$E$1:'Afferenti'!$E$46, ""))</f>
        <v>1</v>
      </c>
      <c r="Y662" s="5" t="str" cm="1">
        <f t="array" ref="Y662">_xlfn.TEXTJOIN(", ",TRUE, IF(COUNTIF(A662,"*"&amp;Afferenti!$A$1:'Afferenti'!$A$46&amp;"*"), Afferenti!$F$1:'Afferenti'!$F$46, ""))</f>
        <v>0</v>
      </c>
    </row>
    <row r="663" spans="1:25" x14ac:dyDescent="0.2">
      <c r="A663" s="2" t="s">
        <v>1915</v>
      </c>
      <c r="B663" s="2" t="s">
        <v>1916</v>
      </c>
      <c r="C663" s="2" t="s">
        <v>1917</v>
      </c>
      <c r="E663" s="2" t="s">
        <v>8</v>
      </c>
      <c r="F663" s="2" t="s">
        <v>590</v>
      </c>
      <c r="G663" s="2" t="s">
        <v>1918</v>
      </c>
      <c r="H663" s="2">
        <v>1</v>
      </c>
      <c r="I663" s="2" t="s">
        <v>1924</v>
      </c>
      <c r="J663" s="2" t="s">
        <v>11</v>
      </c>
      <c r="K663" s="2">
        <v>2019</v>
      </c>
      <c r="L663" s="2" t="s">
        <v>219</v>
      </c>
      <c r="M663" s="2">
        <v>25</v>
      </c>
      <c r="N663" s="2">
        <v>12.714</v>
      </c>
      <c r="O663" s="2" t="s">
        <v>13</v>
      </c>
      <c r="P663" s="2">
        <v>19.225999999999999</v>
      </c>
      <c r="Q663" s="2" t="s">
        <v>13</v>
      </c>
      <c r="R663" s="2">
        <v>17</v>
      </c>
      <c r="S663" s="2">
        <v>14</v>
      </c>
      <c r="T663" s="2" t="s">
        <v>13</v>
      </c>
      <c r="U663" s="2">
        <v>24.193999999999999</v>
      </c>
      <c r="V663" s="2" t="s">
        <v>13</v>
      </c>
      <c r="W663" s="5" t="str" cm="1">
        <f t="array" ref="W663">_xlfn.TEXTJOIN(", ",TRUE, IF(COUNTIF(G663,"*"&amp;Afferenti!$A$1:'Afferenti'!$A$46&amp;"*"), Afferenti!$A$1:'Afferenti'!$A$46, ""))</f>
        <v>MARROCCHESI</v>
      </c>
      <c r="X663" s="5" t="str" cm="1">
        <f t="array" ref="X663">_xlfn.TEXTJOIN(", ",TRUE, IF(COUNTIF(A663,"*"&amp;Afferenti!$A$1:'Afferenti'!$A$46&amp;"*"), Afferenti!$E$1:'Afferenti'!$E$46, ""))</f>
        <v>1</v>
      </c>
      <c r="Y663" s="5" t="str" cm="1">
        <f t="array" ref="Y663">_xlfn.TEXTJOIN(", ",TRUE, IF(COUNTIF(A663,"*"&amp;Afferenti!$A$1:'Afferenti'!$A$46&amp;"*"), Afferenti!$F$1:'Afferenti'!$F$46, ""))</f>
        <v>0</v>
      </c>
    </row>
    <row r="664" spans="1:25" x14ac:dyDescent="0.2">
      <c r="A664" s="2" t="s">
        <v>1915</v>
      </c>
      <c r="B664" s="2" t="s">
        <v>1916</v>
      </c>
      <c r="C664" s="2" t="s">
        <v>1917</v>
      </c>
      <c r="E664" s="2" t="s">
        <v>8</v>
      </c>
      <c r="F664" s="2" t="s">
        <v>590</v>
      </c>
      <c r="G664" s="2" t="s">
        <v>1918</v>
      </c>
      <c r="H664" s="2">
        <v>1</v>
      </c>
      <c r="I664" s="2" t="s">
        <v>1925</v>
      </c>
      <c r="J664" s="2" t="s">
        <v>109</v>
      </c>
      <c r="K664" s="2">
        <v>2018</v>
      </c>
      <c r="M664" s="2">
        <v>2</v>
      </c>
      <c r="N664" s="2">
        <v>5.431</v>
      </c>
      <c r="O664" s="2" t="s">
        <v>13</v>
      </c>
      <c r="P664" s="2">
        <v>94.647999999999996</v>
      </c>
      <c r="Q664" s="2" t="s">
        <v>33</v>
      </c>
      <c r="W664" s="5" t="str" cm="1">
        <f t="array" ref="W664">_xlfn.TEXTJOIN(", ",TRUE, IF(COUNTIF(G664,"*"&amp;Afferenti!$A$1:'Afferenti'!$A$46&amp;"*"), Afferenti!$A$1:'Afferenti'!$A$46, ""))</f>
        <v>MARROCCHESI</v>
      </c>
      <c r="X664" s="5" t="str" cm="1">
        <f t="array" ref="X664">_xlfn.TEXTJOIN(", ",TRUE, IF(COUNTIF(A664,"*"&amp;Afferenti!$A$1:'Afferenti'!$A$46&amp;"*"), Afferenti!$E$1:'Afferenti'!$E$46, ""))</f>
        <v>1</v>
      </c>
      <c r="Y664" s="5" t="str" cm="1">
        <f t="array" ref="Y664">_xlfn.TEXTJOIN(", ",TRUE, IF(COUNTIF(A664,"*"&amp;Afferenti!$A$1:'Afferenti'!$A$46&amp;"*"), Afferenti!$F$1:'Afferenti'!$F$46, ""))</f>
        <v>0</v>
      </c>
    </row>
    <row r="665" spans="1:25" x14ac:dyDescent="0.2">
      <c r="A665" s="2" t="s">
        <v>1915</v>
      </c>
      <c r="B665" s="2" t="s">
        <v>1916</v>
      </c>
      <c r="C665" s="2" t="s">
        <v>1917</v>
      </c>
      <c r="E665" s="2" t="s">
        <v>8</v>
      </c>
      <c r="F665" s="2" t="s">
        <v>590</v>
      </c>
      <c r="G665" s="2" t="s">
        <v>1918</v>
      </c>
      <c r="H665" s="2">
        <v>1</v>
      </c>
      <c r="I665" s="2" t="s">
        <v>1926</v>
      </c>
      <c r="J665" s="2" t="s">
        <v>11</v>
      </c>
      <c r="K665" s="2">
        <v>2019</v>
      </c>
      <c r="L665" s="2" t="s">
        <v>216</v>
      </c>
      <c r="M665" s="2">
        <v>0</v>
      </c>
      <c r="N665" s="2">
        <v>19.888000000000002</v>
      </c>
      <c r="O665" s="2" t="s">
        <v>13</v>
      </c>
      <c r="P665" s="2">
        <v>94.465999999999994</v>
      </c>
      <c r="Q665" s="2" t="s">
        <v>33</v>
      </c>
      <c r="W665" s="5" t="str" cm="1">
        <f t="array" ref="W665">_xlfn.TEXTJOIN(", ",TRUE, IF(COUNTIF(G665,"*"&amp;Afferenti!$A$1:'Afferenti'!$A$46&amp;"*"), Afferenti!$A$1:'Afferenti'!$A$46, ""))</f>
        <v>MARROCCHESI</v>
      </c>
      <c r="X665" s="5" t="str" cm="1">
        <f t="array" ref="X665">_xlfn.TEXTJOIN(", ",TRUE, IF(COUNTIF(A665,"*"&amp;Afferenti!$A$1:'Afferenti'!$A$46&amp;"*"), Afferenti!$E$1:'Afferenti'!$E$46, ""))</f>
        <v>1</v>
      </c>
      <c r="Y665" s="5" t="str" cm="1">
        <f t="array" ref="Y665">_xlfn.TEXTJOIN(", ",TRUE, IF(COUNTIF(A665,"*"&amp;Afferenti!$A$1:'Afferenti'!$A$46&amp;"*"), Afferenti!$F$1:'Afferenti'!$F$46, ""))</f>
        <v>0</v>
      </c>
    </row>
    <row r="666" spans="1:25" x14ac:dyDescent="0.2">
      <c r="A666" s="2" t="s">
        <v>1915</v>
      </c>
      <c r="B666" s="2" t="s">
        <v>1916</v>
      </c>
      <c r="C666" s="2" t="s">
        <v>1917</v>
      </c>
      <c r="E666" s="2" t="s">
        <v>8</v>
      </c>
      <c r="F666" s="2" t="s">
        <v>590</v>
      </c>
      <c r="G666" s="2" t="s">
        <v>1918</v>
      </c>
      <c r="H666" s="2">
        <v>1</v>
      </c>
      <c r="I666" s="2" t="s">
        <v>1927</v>
      </c>
      <c r="J666" s="2" t="s">
        <v>11</v>
      </c>
      <c r="K666" s="2">
        <v>2015</v>
      </c>
      <c r="L666" s="2" t="s">
        <v>230</v>
      </c>
      <c r="R666" s="2">
        <v>0</v>
      </c>
      <c r="S666" s="2">
        <v>100</v>
      </c>
      <c r="T666" s="2" t="s">
        <v>33</v>
      </c>
      <c r="U666" s="2">
        <v>49.106999999999999</v>
      </c>
      <c r="V666" s="2" t="s">
        <v>14</v>
      </c>
      <c r="W666" s="5" t="str" cm="1">
        <f t="array" ref="W666">_xlfn.TEXTJOIN(", ",TRUE, IF(COUNTIF(G666,"*"&amp;Afferenti!$A$1:'Afferenti'!$A$46&amp;"*"), Afferenti!$A$1:'Afferenti'!$A$46, ""))</f>
        <v>MARROCCHESI</v>
      </c>
      <c r="X666" s="5" t="str" cm="1">
        <f t="array" ref="X666">_xlfn.TEXTJOIN(", ",TRUE, IF(COUNTIF(A666,"*"&amp;Afferenti!$A$1:'Afferenti'!$A$46&amp;"*"), Afferenti!$E$1:'Afferenti'!$E$46, ""))</f>
        <v>1</v>
      </c>
      <c r="Y666" s="5" t="str" cm="1">
        <f t="array" ref="Y666">_xlfn.TEXTJOIN(", ",TRUE, IF(COUNTIF(A666,"*"&amp;Afferenti!$A$1:'Afferenti'!$A$46&amp;"*"), Afferenti!$F$1:'Afferenti'!$F$46, ""))</f>
        <v>0</v>
      </c>
    </row>
    <row r="667" spans="1:25" x14ac:dyDescent="0.2">
      <c r="A667" s="2" t="s">
        <v>1915</v>
      </c>
      <c r="B667" s="2" t="s">
        <v>1916</v>
      </c>
      <c r="C667" s="2" t="s">
        <v>1917</v>
      </c>
      <c r="E667" s="2" t="s">
        <v>8</v>
      </c>
      <c r="F667" s="2" t="s">
        <v>590</v>
      </c>
      <c r="G667" s="2" t="s">
        <v>1918</v>
      </c>
      <c r="H667" s="2">
        <v>1</v>
      </c>
      <c r="I667" s="2" t="s">
        <v>1928</v>
      </c>
      <c r="J667" s="2" t="s">
        <v>11</v>
      </c>
      <c r="K667" s="2">
        <v>2019</v>
      </c>
      <c r="L667" s="2" t="s">
        <v>207</v>
      </c>
      <c r="M667" s="2">
        <v>37</v>
      </c>
      <c r="N667" s="2">
        <v>5.3959999999999999</v>
      </c>
      <c r="O667" s="2" t="s">
        <v>13</v>
      </c>
      <c r="P667" s="2">
        <v>53.072000000000003</v>
      </c>
      <c r="Q667" s="2" t="s">
        <v>26</v>
      </c>
      <c r="R667" s="2">
        <v>31</v>
      </c>
      <c r="S667" s="2">
        <v>5.28</v>
      </c>
      <c r="T667" s="2" t="s">
        <v>13</v>
      </c>
      <c r="U667" s="2">
        <v>81.578999999999994</v>
      </c>
      <c r="V667" s="2" t="s">
        <v>33</v>
      </c>
      <c r="W667" s="5" t="str" cm="1">
        <f t="array" ref="W667">_xlfn.TEXTJOIN(", ",TRUE, IF(COUNTIF(G667,"*"&amp;Afferenti!$A$1:'Afferenti'!$A$46&amp;"*"), Afferenti!$A$1:'Afferenti'!$A$46, ""))</f>
        <v>MARROCCHESI</v>
      </c>
      <c r="X667" s="5" t="str" cm="1">
        <f t="array" ref="X667">_xlfn.TEXTJOIN(", ",TRUE, IF(COUNTIF(A667,"*"&amp;Afferenti!$A$1:'Afferenti'!$A$46&amp;"*"), Afferenti!$E$1:'Afferenti'!$E$46, ""))</f>
        <v>1</v>
      </c>
      <c r="Y667" s="5" t="str" cm="1">
        <f t="array" ref="Y667">_xlfn.TEXTJOIN(", ",TRUE, IF(COUNTIF(A667,"*"&amp;Afferenti!$A$1:'Afferenti'!$A$46&amp;"*"), Afferenti!$F$1:'Afferenti'!$F$46, ""))</f>
        <v>0</v>
      </c>
    </row>
    <row r="668" spans="1:25" x14ac:dyDescent="0.2">
      <c r="A668" s="2" t="s">
        <v>917</v>
      </c>
      <c r="B668" s="2" t="s">
        <v>918</v>
      </c>
      <c r="C668" s="2" t="s">
        <v>919</v>
      </c>
      <c r="E668" s="2" t="s">
        <v>8</v>
      </c>
      <c r="F668" s="2" t="s">
        <v>102</v>
      </c>
      <c r="G668" s="2" t="s">
        <v>920</v>
      </c>
      <c r="H668" s="2">
        <v>1</v>
      </c>
      <c r="I668" s="2" t="s">
        <v>921</v>
      </c>
      <c r="J668" s="2" t="s">
        <v>11</v>
      </c>
      <c r="K668" s="2">
        <v>2016</v>
      </c>
      <c r="L668" s="2" t="s">
        <v>461</v>
      </c>
      <c r="M668" s="2">
        <v>5</v>
      </c>
      <c r="N668" s="2">
        <v>9.8010000000000002</v>
      </c>
      <c r="O668" s="2" t="s">
        <v>13</v>
      </c>
      <c r="P668" s="2">
        <v>9.5090000000000003</v>
      </c>
      <c r="Q668" s="2" t="s">
        <v>13</v>
      </c>
      <c r="R668" s="2">
        <v>5</v>
      </c>
      <c r="S668" s="2">
        <v>82.63</v>
      </c>
      <c r="T668" s="2" t="s">
        <v>33</v>
      </c>
      <c r="U668" s="2">
        <v>13.755459</v>
      </c>
      <c r="V668" s="2" t="s">
        <v>13</v>
      </c>
      <c r="W668" s="5" t="str" cm="1">
        <f t="array" ref="W668">_xlfn.TEXTJOIN(", ",TRUE, IF(COUNTIF(G668,"*"&amp;Afferenti!$A$1:'Afferenti'!$A$46&amp;"*"), Afferenti!$A$1:'Afferenti'!$A$46, ""))</f>
        <v>MARSILI</v>
      </c>
      <c r="X668" s="5" t="str" cm="1">
        <f t="array" ref="X668">_xlfn.TEXTJOIN(", ",TRUE, IF(COUNTIF(A668,"*"&amp;Afferenti!$A$1:'Afferenti'!$A$46&amp;"*"), Afferenti!$E$1:'Afferenti'!$E$46, ""))</f>
        <v>1</v>
      </c>
      <c r="Y668" s="5" t="str" cm="1">
        <f t="array" ref="Y668">_xlfn.TEXTJOIN(", ",TRUE, IF(COUNTIF(A668,"*"&amp;Afferenti!$A$1:'Afferenti'!$A$46&amp;"*"), Afferenti!$F$1:'Afferenti'!$F$46, ""))</f>
        <v>0</v>
      </c>
    </row>
    <row r="669" spans="1:25" x14ac:dyDescent="0.2">
      <c r="A669" s="2" t="s">
        <v>917</v>
      </c>
      <c r="B669" s="2" t="s">
        <v>918</v>
      </c>
      <c r="C669" s="2" t="s">
        <v>919</v>
      </c>
      <c r="E669" s="2" t="s">
        <v>8</v>
      </c>
      <c r="F669" s="2" t="s">
        <v>102</v>
      </c>
      <c r="G669" s="2" t="s">
        <v>920</v>
      </c>
      <c r="H669" s="2">
        <v>1</v>
      </c>
      <c r="I669" s="2" t="s">
        <v>922</v>
      </c>
      <c r="J669" s="2" t="s">
        <v>92</v>
      </c>
      <c r="K669" s="2">
        <v>2018</v>
      </c>
      <c r="M669" s="2">
        <v>28</v>
      </c>
      <c r="N669" s="2">
        <v>2.206</v>
      </c>
      <c r="O669" s="2" t="s">
        <v>13</v>
      </c>
      <c r="W669" s="5" t="str" cm="1">
        <f t="array" ref="W669">_xlfn.TEXTJOIN(", ",TRUE, IF(COUNTIF(G669,"*"&amp;Afferenti!$A$1:'Afferenti'!$A$46&amp;"*"), Afferenti!$A$1:'Afferenti'!$A$46, ""))</f>
        <v>MARSILI</v>
      </c>
      <c r="X669" s="5" t="str" cm="1">
        <f t="array" ref="X669">_xlfn.TEXTJOIN(", ",TRUE, IF(COUNTIF(A669,"*"&amp;Afferenti!$A$1:'Afferenti'!$A$46&amp;"*"), Afferenti!$E$1:'Afferenti'!$E$46, ""))</f>
        <v>1</v>
      </c>
      <c r="Y669" s="5" t="str" cm="1">
        <f t="array" ref="Y669">_xlfn.TEXTJOIN(", ",TRUE, IF(COUNTIF(A669,"*"&amp;Afferenti!$A$1:'Afferenti'!$A$46&amp;"*"), Afferenti!$F$1:'Afferenti'!$F$46, ""))</f>
        <v>0</v>
      </c>
    </row>
    <row r="670" spans="1:25" x14ac:dyDescent="0.2">
      <c r="A670" s="2" t="s">
        <v>917</v>
      </c>
      <c r="B670" s="2" t="s">
        <v>918</v>
      </c>
      <c r="C670" s="2" t="s">
        <v>919</v>
      </c>
      <c r="E670" s="2" t="s">
        <v>8</v>
      </c>
      <c r="F670" s="2" t="s">
        <v>102</v>
      </c>
      <c r="G670" s="2" t="s">
        <v>920</v>
      </c>
      <c r="H670" s="2">
        <v>1</v>
      </c>
      <c r="I670" s="2" t="s">
        <v>923</v>
      </c>
      <c r="J670" s="2" t="s">
        <v>11</v>
      </c>
      <c r="K670" s="2">
        <v>2019</v>
      </c>
      <c r="L670" s="2" t="s">
        <v>41</v>
      </c>
      <c r="M670" s="2">
        <v>9</v>
      </c>
      <c r="N670" s="2">
        <v>56.329000000000001</v>
      </c>
      <c r="O670" s="2" t="s">
        <v>26</v>
      </c>
      <c r="P670" s="2">
        <v>17.471</v>
      </c>
      <c r="Q670" s="2" t="s">
        <v>13</v>
      </c>
      <c r="R670" s="2">
        <v>7</v>
      </c>
      <c r="S670" s="2">
        <v>41.2</v>
      </c>
      <c r="T670" s="2" t="s">
        <v>14</v>
      </c>
      <c r="U670" s="2">
        <v>23.239000000000001</v>
      </c>
      <c r="V670" s="2" t="s">
        <v>13</v>
      </c>
      <c r="W670" s="5" t="str" cm="1">
        <f t="array" ref="W670">_xlfn.TEXTJOIN(", ",TRUE, IF(COUNTIF(G670,"*"&amp;Afferenti!$A$1:'Afferenti'!$A$46&amp;"*"), Afferenti!$A$1:'Afferenti'!$A$46, ""))</f>
        <v>MARSILI</v>
      </c>
      <c r="X670" s="5" t="str" cm="1">
        <f t="array" ref="X670">_xlfn.TEXTJOIN(", ",TRUE, IF(COUNTIF(A670,"*"&amp;Afferenti!$A$1:'Afferenti'!$A$46&amp;"*"), Afferenti!$E$1:'Afferenti'!$E$46, ""))</f>
        <v>1</v>
      </c>
      <c r="Y670" s="5" t="str" cm="1">
        <f t="array" ref="Y670">_xlfn.TEXTJOIN(", ",TRUE, IF(COUNTIF(A670,"*"&amp;Afferenti!$A$1:'Afferenti'!$A$46&amp;"*"), Afferenti!$F$1:'Afferenti'!$F$46, ""))</f>
        <v>0</v>
      </c>
    </row>
    <row r="671" spans="1:25" x14ac:dyDescent="0.2">
      <c r="A671" s="2" t="s">
        <v>917</v>
      </c>
      <c r="B671" s="2" t="s">
        <v>918</v>
      </c>
      <c r="C671" s="2" t="s">
        <v>919</v>
      </c>
      <c r="E671" s="2" t="s">
        <v>8</v>
      </c>
      <c r="F671" s="2" t="s">
        <v>102</v>
      </c>
      <c r="G671" s="2" t="s">
        <v>920</v>
      </c>
      <c r="H671" s="2">
        <v>1</v>
      </c>
      <c r="I671" s="2" t="s">
        <v>924</v>
      </c>
      <c r="J671" s="2" t="s">
        <v>11</v>
      </c>
      <c r="K671" s="2">
        <v>2019</v>
      </c>
      <c r="L671" s="2" t="s">
        <v>925</v>
      </c>
      <c r="M671" s="2">
        <v>4</v>
      </c>
      <c r="N671" s="2">
        <v>51.652999999999999</v>
      </c>
      <c r="O671" s="2" t="s">
        <v>26</v>
      </c>
      <c r="P671" s="2">
        <v>23.454000000000001</v>
      </c>
      <c r="Q671" s="2" t="s">
        <v>13</v>
      </c>
      <c r="R671" s="2">
        <v>4</v>
      </c>
      <c r="S671" s="2">
        <v>56.45</v>
      </c>
      <c r="T671" s="2" t="s">
        <v>26</v>
      </c>
      <c r="U671" s="2">
        <v>16.271999999999998</v>
      </c>
      <c r="V671" s="2" t="s">
        <v>13</v>
      </c>
      <c r="W671" s="5" t="str" cm="1">
        <f t="array" ref="W671">_xlfn.TEXTJOIN(", ",TRUE, IF(COUNTIF(G671,"*"&amp;Afferenti!$A$1:'Afferenti'!$A$46&amp;"*"), Afferenti!$A$1:'Afferenti'!$A$46, ""))</f>
        <v>MARSILI</v>
      </c>
      <c r="X671" s="5" t="str" cm="1">
        <f t="array" ref="X671">_xlfn.TEXTJOIN(", ",TRUE, IF(COUNTIF(A671,"*"&amp;Afferenti!$A$1:'Afferenti'!$A$46&amp;"*"), Afferenti!$E$1:'Afferenti'!$E$46, ""))</f>
        <v>1</v>
      </c>
      <c r="Y671" s="5" t="str" cm="1">
        <f t="array" ref="Y671">_xlfn.TEXTJOIN(", ",TRUE, IF(COUNTIF(A671,"*"&amp;Afferenti!$A$1:'Afferenti'!$A$46&amp;"*"), Afferenti!$F$1:'Afferenti'!$F$46, ""))</f>
        <v>0</v>
      </c>
    </row>
    <row r="672" spans="1:25" x14ac:dyDescent="0.2">
      <c r="A672" s="2" t="s">
        <v>917</v>
      </c>
      <c r="B672" s="2" t="s">
        <v>918</v>
      </c>
      <c r="C672" s="2" t="s">
        <v>919</v>
      </c>
      <c r="E672" s="2" t="s">
        <v>8</v>
      </c>
      <c r="F672" s="2" t="s">
        <v>102</v>
      </c>
      <c r="G672" s="2" t="s">
        <v>920</v>
      </c>
      <c r="H672" s="2">
        <v>1</v>
      </c>
      <c r="I672" s="2" t="s">
        <v>926</v>
      </c>
      <c r="J672" s="2" t="s">
        <v>11</v>
      </c>
      <c r="K672" s="2">
        <v>2019</v>
      </c>
      <c r="L672" s="2" t="s">
        <v>596</v>
      </c>
      <c r="M672" s="2">
        <v>9</v>
      </c>
      <c r="N672" s="2">
        <v>52.152000000000001</v>
      </c>
      <c r="O672" s="2" t="s">
        <v>26</v>
      </c>
      <c r="P672" s="2">
        <v>42.957999999999998</v>
      </c>
      <c r="Q672" s="2" t="s">
        <v>14</v>
      </c>
      <c r="R672" s="2">
        <v>10</v>
      </c>
      <c r="S672" s="2">
        <v>48.97</v>
      </c>
      <c r="T672" s="2" t="s">
        <v>14</v>
      </c>
      <c r="U672" s="2">
        <v>24.213999999999999</v>
      </c>
      <c r="V672" s="2" t="s">
        <v>13</v>
      </c>
      <c r="W672" s="5" t="str" cm="1">
        <f t="array" ref="W672">_xlfn.TEXTJOIN(", ",TRUE, IF(COUNTIF(G672,"*"&amp;Afferenti!$A$1:'Afferenti'!$A$46&amp;"*"), Afferenti!$A$1:'Afferenti'!$A$46, ""))</f>
        <v>MARSILI</v>
      </c>
      <c r="X672" s="5" t="str" cm="1">
        <f t="array" ref="X672">_xlfn.TEXTJOIN(", ",TRUE, IF(COUNTIF(A672,"*"&amp;Afferenti!$A$1:'Afferenti'!$A$46&amp;"*"), Afferenti!$E$1:'Afferenti'!$E$46, ""))</f>
        <v>1</v>
      </c>
      <c r="Y672" s="5" t="str" cm="1">
        <f t="array" ref="Y672">_xlfn.TEXTJOIN(", ",TRUE, IF(COUNTIF(A672,"*"&amp;Afferenti!$A$1:'Afferenti'!$A$46&amp;"*"), Afferenti!$F$1:'Afferenti'!$F$46, ""))</f>
        <v>0</v>
      </c>
    </row>
    <row r="673" spans="1:25" x14ac:dyDescent="0.2">
      <c r="A673" s="2" t="s">
        <v>917</v>
      </c>
      <c r="B673" s="2" t="s">
        <v>918</v>
      </c>
      <c r="C673" s="2" t="s">
        <v>919</v>
      </c>
      <c r="E673" s="2" t="s">
        <v>8</v>
      </c>
      <c r="F673" s="2" t="s">
        <v>102</v>
      </c>
      <c r="G673" s="2" t="s">
        <v>920</v>
      </c>
      <c r="H673" s="2">
        <v>1</v>
      </c>
      <c r="I673" s="2" t="s">
        <v>927</v>
      </c>
      <c r="J673" s="2" t="s">
        <v>11</v>
      </c>
      <c r="K673" s="2">
        <v>2017</v>
      </c>
      <c r="L673" s="2" t="s">
        <v>328</v>
      </c>
      <c r="M673" s="2">
        <v>5</v>
      </c>
      <c r="N673" s="2">
        <v>74.899000000000001</v>
      </c>
      <c r="O673" s="2" t="s">
        <v>26</v>
      </c>
      <c r="P673" s="2">
        <v>13.917999999999999</v>
      </c>
      <c r="Q673" s="2" t="s">
        <v>13</v>
      </c>
      <c r="R673" s="2">
        <v>4</v>
      </c>
      <c r="S673" s="2">
        <v>85.37</v>
      </c>
      <c r="T673" s="2" t="s">
        <v>33</v>
      </c>
      <c r="U673" s="2">
        <v>10.950412999999999</v>
      </c>
      <c r="V673" s="2" t="s">
        <v>13</v>
      </c>
      <c r="W673" s="5" t="str" cm="1">
        <f t="array" ref="W673">_xlfn.TEXTJOIN(", ",TRUE, IF(COUNTIF(G673,"*"&amp;Afferenti!$A$1:'Afferenti'!$A$46&amp;"*"), Afferenti!$A$1:'Afferenti'!$A$46, ""))</f>
        <v>MARSILI</v>
      </c>
      <c r="X673" s="5" t="str" cm="1">
        <f t="array" ref="X673">_xlfn.TEXTJOIN(", ",TRUE, IF(COUNTIF(A673,"*"&amp;Afferenti!$A$1:'Afferenti'!$A$46&amp;"*"), Afferenti!$E$1:'Afferenti'!$E$46, ""))</f>
        <v>1</v>
      </c>
      <c r="Y673" s="5" t="str" cm="1">
        <f t="array" ref="Y673">_xlfn.TEXTJOIN(", ",TRUE, IF(COUNTIF(A673,"*"&amp;Afferenti!$A$1:'Afferenti'!$A$46&amp;"*"), Afferenti!$F$1:'Afferenti'!$F$46, ""))</f>
        <v>0</v>
      </c>
    </row>
    <row r="674" spans="1:25" x14ac:dyDescent="0.2">
      <c r="A674" s="2" t="s">
        <v>917</v>
      </c>
      <c r="B674" s="2" t="s">
        <v>918</v>
      </c>
      <c r="C674" s="2" t="s">
        <v>919</v>
      </c>
      <c r="E674" s="2" t="s">
        <v>8</v>
      </c>
      <c r="F674" s="2" t="s">
        <v>102</v>
      </c>
      <c r="G674" s="2" t="s">
        <v>920</v>
      </c>
      <c r="H674" s="2">
        <v>1</v>
      </c>
      <c r="I674" s="2" t="s">
        <v>928</v>
      </c>
      <c r="J674" s="2" t="s">
        <v>11</v>
      </c>
      <c r="K674" s="2">
        <v>2016</v>
      </c>
      <c r="L674" s="2" t="s">
        <v>929</v>
      </c>
      <c r="M674" s="2">
        <v>22</v>
      </c>
      <c r="N674" s="2">
        <v>23.231999999999999</v>
      </c>
      <c r="O674" s="2" t="s">
        <v>13</v>
      </c>
      <c r="P674" s="2">
        <v>27.937000000000001</v>
      </c>
      <c r="Q674" s="2" t="s">
        <v>14</v>
      </c>
      <c r="R674" s="2">
        <v>22</v>
      </c>
      <c r="S674" s="2">
        <v>13.63</v>
      </c>
      <c r="T674" s="2" t="s">
        <v>13</v>
      </c>
      <c r="U674" s="2">
        <v>23.161764000000002</v>
      </c>
      <c r="V674" s="2" t="s">
        <v>13</v>
      </c>
      <c r="W674" s="5" t="str" cm="1">
        <f t="array" ref="W674">_xlfn.TEXTJOIN(", ",TRUE, IF(COUNTIF(G674,"*"&amp;Afferenti!$A$1:'Afferenti'!$A$46&amp;"*"), Afferenti!$A$1:'Afferenti'!$A$46, ""))</f>
        <v>MARSILI</v>
      </c>
      <c r="X674" s="5" t="str" cm="1">
        <f t="array" ref="X674">_xlfn.TEXTJOIN(", ",TRUE, IF(COUNTIF(A674,"*"&amp;Afferenti!$A$1:'Afferenti'!$A$46&amp;"*"), Afferenti!$E$1:'Afferenti'!$E$46, ""))</f>
        <v>1</v>
      </c>
      <c r="Y674" s="5" t="str" cm="1">
        <f t="array" ref="Y674">_xlfn.TEXTJOIN(", ",TRUE, IF(COUNTIF(A674,"*"&amp;Afferenti!$A$1:'Afferenti'!$A$46&amp;"*"), Afferenti!$F$1:'Afferenti'!$F$46, ""))</f>
        <v>0</v>
      </c>
    </row>
    <row r="675" spans="1:25" x14ac:dyDescent="0.2">
      <c r="A675" s="2" t="s">
        <v>917</v>
      </c>
      <c r="B675" s="2" t="s">
        <v>918</v>
      </c>
      <c r="C675" s="2" t="s">
        <v>919</v>
      </c>
      <c r="E675" s="2" t="s">
        <v>8</v>
      </c>
      <c r="F675" s="2" t="s">
        <v>102</v>
      </c>
      <c r="G675" s="2" t="s">
        <v>920</v>
      </c>
      <c r="H675" s="2">
        <v>1</v>
      </c>
      <c r="I675" s="2" t="s">
        <v>930</v>
      </c>
      <c r="J675" s="2" t="s">
        <v>11</v>
      </c>
      <c r="K675" s="2">
        <v>2018</v>
      </c>
      <c r="L675" s="2" t="s">
        <v>929</v>
      </c>
      <c r="M675" s="2">
        <v>5</v>
      </c>
      <c r="N675" s="2">
        <v>59.536000000000001</v>
      </c>
      <c r="O675" s="2" t="s">
        <v>26</v>
      </c>
      <c r="P675" s="2">
        <v>34.506</v>
      </c>
      <c r="Q675" s="2" t="s">
        <v>14</v>
      </c>
      <c r="R675" s="2">
        <v>4</v>
      </c>
      <c r="S675" s="2">
        <v>61.94</v>
      </c>
      <c r="T675" s="2" t="s">
        <v>26</v>
      </c>
      <c r="U675" s="2">
        <v>24.468084000000001</v>
      </c>
      <c r="V675" s="2" t="s">
        <v>13</v>
      </c>
      <c r="W675" s="5" t="str" cm="1">
        <f t="array" ref="W675">_xlfn.TEXTJOIN(", ",TRUE, IF(COUNTIF(G675,"*"&amp;Afferenti!$A$1:'Afferenti'!$A$46&amp;"*"), Afferenti!$A$1:'Afferenti'!$A$46, ""))</f>
        <v>MARSILI</v>
      </c>
      <c r="X675" s="5" t="str" cm="1">
        <f t="array" ref="X675">_xlfn.TEXTJOIN(", ",TRUE, IF(COUNTIF(A675,"*"&amp;Afferenti!$A$1:'Afferenti'!$A$46&amp;"*"), Afferenti!$E$1:'Afferenti'!$E$46, ""))</f>
        <v>1</v>
      </c>
      <c r="Y675" s="5" t="str" cm="1">
        <f t="array" ref="Y675">_xlfn.TEXTJOIN(", ",TRUE, IF(COUNTIF(A675,"*"&amp;Afferenti!$A$1:'Afferenti'!$A$46&amp;"*"), Afferenti!$F$1:'Afferenti'!$F$46, ""))</f>
        <v>0</v>
      </c>
    </row>
    <row r="676" spans="1:25" x14ac:dyDescent="0.2">
      <c r="A676" s="2" t="s">
        <v>917</v>
      </c>
      <c r="B676" s="2" t="s">
        <v>918</v>
      </c>
      <c r="C676" s="2" t="s">
        <v>919</v>
      </c>
      <c r="E676" s="2" t="s">
        <v>8</v>
      </c>
      <c r="F676" s="2" t="s">
        <v>102</v>
      </c>
      <c r="G676" s="2" t="s">
        <v>920</v>
      </c>
      <c r="H676" s="2">
        <v>1</v>
      </c>
      <c r="I676" s="2" t="s">
        <v>931</v>
      </c>
      <c r="J676" s="2" t="s">
        <v>11</v>
      </c>
      <c r="K676" s="2">
        <v>2018</v>
      </c>
      <c r="L676" s="2" t="s">
        <v>932</v>
      </c>
      <c r="M676" s="2">
        <v>10</v>
      </c>
      <c r="N676" s="2">
        <v>24.704999999999998</v>
      </c>
      <c r="O676" s="2" t="s">
        <v>13</v>
      </c>
      <c r="P676" s="2">
        <v>34.356000000000002</v>
      </c>
      <c r="Q676" s="2" t="s">
        <v>14</v>
      </c>
      <c r="R676" s="2">
        <v>10</v>
      </c>
      <c r="S676" s="2">
        <v>33.14</v>
      </c>
      <c r="T676" s="2" t="s">
        <v>14</v>
      </c>
      <c r="U676" s="2">
        <v>12.411346999999999</v>
      </c>
      <c r="V676" s="2" t="s">
        <v>13</v>
      </c>
      <c r="W676" s="5" t="str" cm="1">
        <f t="array" ref="W676">_xlfn.TEXTJOIN(", ",TRUE, IF(COUNTIF(G676,"*"&amp;Afferenti!$A$1:'Afferenti'!$A$46&amp;"*"), Afferenti!$A$1:'Afferenti'!$A$46, ""))</f>
        <v>MARSILI</v>
      </c>
      <c r="X676" s="5" t="str" cm="1">
        <f t="array" ref="X676">_xlfn.TEXTJOIN(", ",TRUE, IF(COUNTIF(A676,"*"&amp;Afferenti!$A$1:'Afferenti'!$A$46&amp;"*"), Afferenti!$E$1:'Afferenti'!$E$46, ""))</f>
        <v>1</v>
      </c>
      <c r="Y676" s="5" t="str" cm="1">
        <f t="array" ref="Y676">_xlfn.TEXTJOIN(", ",TRUE, IF(COUNTIF(A676,"*"&amp;Afferenti!$A$1:'Afferenti'!$A$46&amp;"*"), Afferenti!$F$1:'Afferenti'!$F$46, ""))</f>
        <v>0</v>
      </c>
    </row>
    <row r="677" spans="1:25" x14ac:dyDescent="0.2">
      <c r="A677" s="2" t="s">
        <v>917</v>
      </c>
      <c r="B677" s="2" t="s">
        <v>918</v>
      </c>
      <c r="C677" s="2" t="s">
        <v>919</v>
      </c>
      <c r="E677" s="2" t="s">
        <v>8</v>
      </c>
      <c r="F677" s="2" t="s">
        <v>102</v>
      </c>
      <c r="G677" s="2" t="s">
        <v>920</v>
      </c>
      <c r="H677" s="2">
        <v>1</v>
      </c>
      <c r="I677" s="2" t="s">
        <v>933</v>
      </c>
      <c r="J677" s="2" t="s">
        <v>11</v>
      </c>
      <c r="K677" s="2">
        <v>2015</v>
      </c>
      <c r="L677" s="2" t="s">
        <v>934</v>
      </c>
      <c r="M677" s="2">
        <v>5</v>
      </c>
      <c r="N677" s="2">
        <v>13.420999999999999</v>
      </c>
      <c r="O677" s="2" t="s">
        <v>13</v>
      </c>
      <c r="P677" s="2">
        <v>63.478000000000002</v>
      </c>
      <c r="Q677" s="2" t="s">
        <v>26</v>
      </c>
      <c r="R677" s="2">
        <v>5</v>
      </c>
      <c r="S677" s="2">
        <v>72.66</v>
      </c>
      <c r="T677" s="2" t="s">
        <v>26</v>
      </c>
      <c r="U677" s="2">
        <v>68.951999999999998</v>
      </c>
      <c r="V677" s="2" t="s">
        <v>26</v>
      </c>
      <c r="W677" s="5" t="str" cm="1">
        <f t="array" ref="W677">_xlfn.TEXTJOIN(", ",TRUE, IF(COUNTIF(G677,"*"&amp;Afferenti!$A$1:'Afferenti'!$A$46&amp;"*"), Afferenti!$A$1:'Afferenti'!$A$46, ""))</f>
        <v>MARSILI</v>
      </c>
      <c r="X677" s="5" t="str" cm="1">
        <f t="array" ref="X677">_xlfn.TEXTJOIN(", ",TRUE, IF(COUNTIF(A677,"*"&amp;Afferenti!$A$1:'Afferenti'!$A$46&amp;"*"), Afferenti!$E$1:'Afferenti'!$E$46, ""))</f>
        <v>1</v>
      </c>
      <c r="Y677" s="5" t="str" cm="1">
        <f t="array" ref="Y677">_xlfn.TEXTJOIN(", ",TRUE, IF(COUNTIF(A677,"*"&amp;Afferenti!$A$1:'Afferenti'!$A$46&amp;"*"), Afferenti!$F$1:'Afferenti'!$F$46, ""))</f>
        <v>0</v>
      </c>
    </row>
    <row r="678" spans="1:25" x14ac:dyDescent="0.2">
      <c r="A678" s="2" t="s">
        <v>917</v>
      </c>
      <c r="B678" s="2" t="s">
        <v>918</v>
      </c>
      <c r="C678" s="2" t="s">
        <v>919</v>
      </c>
      <c r="E678" s="2" t="s">
        <v>8</v>
      </c>
      <c r="F678" s="2" t="s">
        <v>102</v>
      </c>
      <c r="G678" s="2" t="s">
        <v>935</v>
      </c>
      <c r="H678" s="2">
        <v>2</v>
      </c>
      <c r="I678" s="2" t="s">
        <v>936</v>
      </c>
      <c r="J678" s="2" t="s">
        <v>476</v>
      </c>
      <c r="K678" s="2">
        <v>2018</v>
      </c>
      <c r="W678" s="5" t="str" cm="1">
        <f t="array" ref="W678">_xlfn.TEXTJOIN(", ",TRUE, IF(COUNTIF(G678,"*"&amp;Afferenti!$A$1:'Afferenti'!$A$46&amp;"*"), Afferenti!$A$1:'Afferenti'!$A$46, ""))</f>
        <v>MARSILI</v>
      </c>
      <c r="X678" s="5" t="str" cm="1">
        <f t="array" ref="X678">_xlfn.TEXTJOIN(", ",TRUE, IF(COUNTIF(A678,"*"&amp;Afferenti!$A$1:'Afferenti'!$A$46&amp;"*"), Afferenti!$E$1:'Afferenti'!$E$46, ""))</f>
        <v>1</v>
      </c>
      <c r="Y678" s="5" t="str" cm="1">
        <f t="array" ref="Y678">_xlfn.TEXTJOIN(", ",TRUE, IF(COUNTIF(A678,"*"&amp;Afferenti!$A$1:'Afferenti'!$A$46&amp;"*"), Afferenti!$F$1:'Afferenti'!$F$46, ""))</f>
        <v>0</v>
      </c>
    </row>
    <row r="679" spans="1:25" x14ac:dyDescent="0.2">
      <c r="A679" s="2" t="s">
        <v>917</v>
      </c>
      <c r="B679" s="2" t="s">
        <v>918</v>
      </c>
      <c r="C679" s="2" t="s">
        <v>919</v>
      </c>
      <c r="E679" s="2" t="s">
        <v>8</v>
      </c>
      <c r="F679" s="2" t="s">
        <v>102</v>
      </c>
      <c r="G679" s="2" t="s">
        <v>935</v>
      </c>
      <c r="H679" s="2">
        <v>2</v>
      </c>
      <c r="I679" s="2" t="s">
        <v>937</v>
      </c>
      <c r="J679" s="2" t="s">
        <v>11</v>
      </c>
      <c r="K679" s="2">
        <v>2019</v>
      </c>
      <c r="L679" s="2" t="s">
        <v>105</v>
      </c>
      <c r="M679" s="2">
        <v>16</v>
      </c>
      <c r="N679" s="2">
        <v>21.986999999999998</v>
      </c>
      <c r="O679" s="2" t="s">
        <v>13</v>
      </c>
      <c r="P679" s="2">
        <v>3.1749999999999998</v>
      </c>
      <c r="Q679" s="2" t="s">
        <v>13</v>
      </c>
      <c r="R679" s="2">
        <v>14</v>
      </c>
      <c r="S679" s="2">
        <v>27.67</v>
      </c>
      <c r="T679" s="2" t="s">
        <v>14</v>
      </c>
      <c r="U679" s="2">
        <v>3.2709999999999999</v>
      </c>
      <c r="V679" s="2" t="s">
        <v>13</v>
      </c>
      <c r="W679" s="5" t="str" cm="1">
        <f t="array" ref="W679">_xlfn.TEXTJOIN(", ",TRUE, IF(COUNTIF(G679,"*"&amp;Afferenti!$A$1:'Afferenti'!$A$46&amp;"*"), Afferenti!$A$1:'Afferenti'!$A$46, ""))</f>
        <v>MARSILI</v>
      </c>
      <c r="X679" s="5" t="str" cm="1">
        <f t="array" ref="X679">_xlfn.TEXTJOIN(", ",TRUE, IF(COUNTIF(A679,"*"&amp;Afferenti!$A$1:'Afferenti'!$A$46&amp;"*"), Afferenti!$E$1:'Afferenti'!$E$46, ""))</f>
        <v>1</v>
      </c>
      <c r="Y679" s="5" t="str" cm="1">
        <f t="array" ref="Y679">_xlfn.TEXTJOIN(", ",TRUE, IF(COUNTIF(A679,"*"&amp;Afferenti!$A$1:'Afferenti'!$A$46&amp;"*"), Afferenti!$F$1:'Afferenti'!$F$46, ""))</f>
        <v>0</v>
      </c>
    </row>
    <row r="680" spans="1:25" x14ac:dyDescent="0.2">
      <c r="A680" s="2" t="s">
        <v>917</v>
      </c>
      <c r="B680" s="2" t="s">
        <v>918</v>
      </c>
      <c r="C680" s="2" t="s">
        <v>919</v>
      </c>
      <c r="E680" s="2" t="s">
        <v>8</v>
      </c>
      <c r="F680" s="2" t="s">
        <v>102</v>
      </c>
      <c r="G680" s="2" t="s">
        <v>938</v>
      </c>
      <c r="H680" s="2">
        <v>2</v>
      </c>
      <c r="I680" s="2" t="s">
        <v>939</v>
      </c>
      <c r="J680" s="2" t="s">
        <v>11</v>
      </c>
      <c r="K680" s="2">
        <v>2018</v>
      </c>
      <c r="L680" s="2" t="s">
        <v>940</v>
      </c>
      <c r="M680" s="2">
        <v>26</v>
      </c>
      <c r="N680" s="2">
        <v>17.533999999999999</v>
      </c>
      <c r="O680" s="2" t="s">
        <v>13</v>
      </c>
      <c r="P680" s="2">
        <v>2.5099999999999998</v>
      </c>
      <c r="Q680" s="2" t="s">
        <v>13</v>
      </c>
      <c r="R680" s="2">
        <v>21</v>
      </c>
      <c r="S680" s="2">
        <v>21.34</v>
      </c>
      <c r="T680" s="2" t="s">
        <v>13</v>
      </c>
      <c r="U680" s="2">
        <v>2.7638191999999999</v>
      </c>
      <c r="V680" s="2" t="s">
        <v>13</v>
      </c>
      <c r="W680" s="5" t="str" cm="1">
        <f t="array" ref="W680">_xlfn.TEXTJOIN(", ",TRUE, IF(COUNTIF(G680,"*"&amp;Afferenti!$A$1:'Afferenti'!$A$46&amp;"*"), Afferenti!$A$1:'Afferenti'!$A$46, ""))</f>
        <v>MARSILI</v>
      </c>
      <c r="X680" s="5" t="str" cm="1">
        <f t="array" ref="X680">_xlfn.TEXTJOIN(", ",TRUE, IF(COUNTIF(A680,"*"&amp;Afferenti!$A$1:'Afferenti'!$A$46&amp;"*"), Afferenti!$E$1:'Afferenti'!$E$46, ""))</f>
        <v>1</v>
      </c>
      <c r="Y680" s="5" t="str" cm="1">
        <f t="array" ref="Y680">_xlfn.TEXTJOIN(", ",TRUE, IF(COUNTIF(A680,"*"&amp;Afferenti!$A$1:'Afferenti'!$A$46&amp;"*"), Afferenti!$F$1:'Afferenti'!$F$46, ""))</f>
        <v>0</v>
      </c>
    </row>
    <row r="681" spans="1:25" x14ac:dyDescent="0.2">
      <c r="A681" s="2" t="s">
        <v>917</v>
      </c>
      <c r="B681" s="2" t="s">
        <v>918</v>
      </c>
      <c r="C681" s="2" t="s">
        <v>919</v>
      </c>
      <c r="E681" s="2" t="s">
        <v>8</v>
      </c>
      <c r="F681" s="2" t="s">
        <v>102</v>
      </c>
      <c r="G681" s="2" t="s">
        <v>941</v>
      </c>
      <c r="H681" s="2">
        <v>2</v>
      </c>
      <c r="I681" s="2" t="s">
        <v>942</v>
      </c>
      <c r="J681" s="2" t="s">
        <v>43</v>
      </c>
      <c r="K681" s="2">
        <v>2019</v>
      </c>
      <c r="W681" s="5" t="str" cm="1">
        <f t="array" ref="W681">_xlfn.TEXTJOIN(", ",TRUE, IF(COUNTIF(G681,"*"&amp;Afferenti!$A$1:'Afferenti'!$A$46&amp;"*"), Afferenti!$A$1:'Afferenti'!$A$46, ""))</f>
        <v>MARSILI</v>
      </c>
      <c r="X681" s="5" t="str" cm="1">
        <f t="array" ref="X681">_xlfn.TEXTJOIN(", ",TRUE, IF(COUNTIF(A681,"*"&amp;Afferenti!$A$1:'Afferenti'!$A$46&amp;"*"), Afferenti!$E$1:'Afferenti'!$E$46, ""))</f>
        <v>1</v>
      </c>
      <c r="Y681" s="5" t="str" cm="1">
        <f t="array" ref="Y681">_xlfn.TEXTJOIN(", ",TRUE, IF(COUNTIF(A681,"*"&amp;Afferenti!$A$1:'Afferenti'!$A$46&amp;"*"), Afferenti!$F$1:'Afferenti'!$F$46, ""))</f>
        <v>0</v>
      </c>
    </row>
    <row r="682" spans="1:25" x14ac:dyDescent="0.2">
      <c r="A682" s="2" t="s">
        <v>917</v>
      </c>
      <c r="B682" s="2" t="s">
        <v>918</v>
      </c>
      <c r="C682" s="2" t="s">
        <v>919</v>
      </c>
      <c r="E682" s="2" t="s">
        <v>8</v>
      </c>
      <c r="F682" s="2" t="s">
        <v>102</v>
      </c>
      <c r="G682" s="2" t="s">
        <v>941</v>
      </c>
      <c r="H682" s="2">
        <v>2</v>
      </c>
      <c r="I682" s="2" t="s">
        <v>943</v>
      </c>
      <c r="J682" s="2" t="s">
        <v>109</v>
      </c>
      <c r="K682" s="2">
        <v>2018</v>
      </c>
      <c r="W682" s="5" t="str" cm="1">
        <f t="array" ref="W682">_xlfn.TEXTJOIN(", ",TRUE, IF(COUNTIF(G682,"*"&amp;Afferenti!$A$1:'Afferenti'!$A$46&amp;"*"), Afferenti!$A$1:'Afferenti'!$A$46, ""))</f>
        <v>MARSILI</v>
      </c>
      <c r="X682" s="5" t="str" cm="1">
        <f t="array" ref="X682">_xlfn.TEXTJOIN(", ",TRUE, IF(COUNTIF(A682,"*"&amp;Afferenti!$A$1:'Afferenti'!$A$46&amp;"*"), Afferenti!$E$1:'Afferenti'!$E$46, ""))</f>
        <v>1</v>
      </c>
      <c r="Y682" s="5" t="str" cm="1">
        <f t="array" ref="Y682">_xlfn.TEXTJOIN(", ",TRUE, IF(COUNTIF(A682,"*"&amp;Afferenti!$A$1:'Afferenti'!$A$46&amp;"*"), Afferenti!$F$1:'Afferenti'!$F$46, ""))</f>
        <v>0</v>
      </c>
    </row>
    <row r="683" spans="1:25" x14ac:dyDescent="0.2">
      <c r="A683" s="2" t="s">
        <v>917</v>
      </c>
      <c r="B683" s="2" t="s">
        <v>918</v>
      </c>
      <c r="C683" s="2" t="s">
        <v>919</v>
      </c>
      <c r="E683" s="2" t="s">
        <v>8</v>
      </c>
      <c r="F683" s="2" t="s">
        <v>102</v>
      </c>
      <c r="G683" s="2" t="s">
        <v>944</v>
      </c>
      <c r="H683" s="2">
        <v>3</v>
      </c>
      <c r="I683" s="2" t="s">
        <v>945</v>
      </c>
      <c r="J683" s="2" t="s">
        <v>11</v>
      </c>
      <c r="K683" s="2">
        <v>2019</v>
      </c>
      <c r="L683" s="2" t="s">
        <v>946</v>
      </c>
      <c r="W683" s="5" t="str" cm="1">
        <f t="array" ref="W683">_xlfn.TEXTJOIN(", ",TRUE, IF(COUNTIF(G683,"*"&amp;Afferenti!$A$1:'Afferenti'!$A$46&amp;"*"), Afferenti!$A$1:'Afferenti'!$A$46, ""))</f>
        <v>MARSILI</v>
      </c>
      <c r="X683" s="5" t="str" cm="1">
        <f t="array" ref="X683">_xlfn.TEXTJOIN(", ",TRUE, IF(COUNTIF(A683,"*"&amp;Afferenti!$A$1:'Afferenti'!$A$46&amp;"*"), Afferenti!$E$1:'Afferenti'!$E$46, ""))</f>
        <v>1</v>
      </c>
      <c r="Y683" s="5" t="str" cm="1">
        <f t="array" ref="Y683">_xlfn.TEXTJOIN(", ",TRUE, IF(COUNTIF(A683,"*"&amp;Afferenti!$A$1:'Afferenti'!$A$46&amp;"*"), Afferenti!$F$1:'Afferenti'!$F$46, ""))</f>
        <v>0</v>
      </c>
    </row>
    <row r="684" spans="1:25" x14ac:dyDescent="0.2">
      <c r="A684" s="2" t="s">
        <v>917</v>
      </c>
      <c r="B684" s="2" t="s">
        <v>918</v>
      </c>
      <c r="C684" s="2" t="s">
        <v>919</v>
      </c>
      <c r="E684" s="2" t="s">
        <v>8</v>
      </c>
      <c r="F684" s="2" t="s">
        <v>102</v>
      </c>
      <c r="G684" s="2" t="s">
        <v>947</v>
      </c>
      <c r="H684" s="2">
        <v>3</v>
      </c>
      <c r="I684" s="2" t="s">
        <v>948</v>
      </c>
      <c r="J684" s="2" t="s">
        <v>43</v>
      </c>
      <c r="K684" s="2">
        <v>2019</v>
      </c>
      <c r="W684" s="5" t="str" cm="1">
        <f t="array" ref="W684">_xlfn.TEXTJOIN(", ",TRUE, IF(COUNTIF(G684,"*"&amp;Afferenti!$A$1:'Afferenti'!$A$46&amp;"*"), Afferenti!$A$1:'Afferenti'!$A$46, ""))</f>
        <v>MARSILI</v>
      </c>
      <c r="X684" s="5" t="str" cm="1">
        <f t="array" ref="X684">_xlfn.TEXTJOIN(", ",TRUE, IF(COUNTIF(A684,"*"&amp;Afferenti!$A$1:'Afferenti'!$A$46&amp;"*"), Afferenti!$E$1:'Afferenti'!$E$46, ""))</f>
        <v>1</v>
      </c>
      <c r="Y684" s="5" t="str" cm="1">
        <f t="array" ref="Y684">_xlfn.TEXTJOIN(", ",TRUE, IF(COUNTIF(A684,"*"&amp;Afferenti!$A$1:'Afferenti'!$A$46&amp;"*"), Afferenti!$F$1:'Afferenti'!$F$46, ""))</f>
        <v>0</v>
      </c>
    </row>
    <row r="685" spans="1:25" x14ac:dyDescent="0.2">
      <c r="A685" s="2" t="s">
        <v>917</v>
      </c>
      <c r="B685" s="2" t="s">
        <v>918</v>
      </c>
      <c r="C685" s="2" t="s">
        <v>919</v>
      </c>
      <c r="E685" s="2" t="s">
        <v>8</v>
      </c>
      <c r="F685" s="2" t="s">
        <v>102</v>
      </c>
      <c r="G685" s="2" t="s">
        <v>947</v>
      </c>
      <c r="H685" s="2">
        <v>3</v>
      </c>
      <c r="I685" s="2" t="s">
        <v>949</v>
      </c>
      <c r="J685" s="2" t="s">
        <v>109</v>
      </c>
      <c r="K685" s="2">
        <v>2018</v>
      </c>
      <c r="W685" s="5" t="str" cm="1">
        <f t="array" ref="W685">_xlfn.TEXTJOIN(", ",TRUE, IF(COUNTIF(G685,"*"&amp;Afferenti!$A$1:'Afferenti'!$A$46&amp;"*"), Afferenti!$A$1:'Afferenti'!$A$46, ""))</f>
        <v>MARSILI</v>
      </c>
      <c r="X685" s="5" t="str" cm="1">
        <f t="array" ref="X685">_xlfn.TEXTJOIN(", ",TRUE, IF(COUNTIF(A685,"*"&amp;Afferenti!$A$1:'Afferenti'!$A$46&amp;"*"), Afferenti!$E$1:'Afferenti'!$E$46, ""))</f>
        <v>1</v>
      </c>
      <c r="Y685" s="5" t="str" cm="1">
        <f t="array" ref="Y685">_xlfn.TEXTJOIN(", ",TRUE, IF(COUNTIF(A685,"*"&amp;Afferenti!$A$1:'Afferenti'!$A$46&amp;"*"), Afferenti!$F$1:'Afferenti'!$F$46, ""))</f>
        <v>0</v>
      </c>
    </row>
    <row r="686" spans="1:25" x14ac:dyDescent="0.2">
      <c r="A686" s="2" t="s">
        <v>917</v>
      </c>
      <c r="B686" s="2" t="s">
        <v>918</v>
      </c>
      <c r="C686" s="2" t="s">
        <v>919</v>
      </c>
      <c r="E686" s="2" t="s">
        <v>8</v>
      </c>
      <c r="F686" s="2" t="s">
        <v>102</v>
      </c>
      <c r="G686" s="2" t="s">
        <v>950</v>
      </c>
      <c r="H686" s="2">
        <v>3</v>
      </c>
      <c r="I686" s="2" t="s">
        <v>951</v>
      </c>
      <c r="J686" s="2" t="s">
        <v>109</v>
      </c>
      <c r="K686" s="2">
        <v>2018</v>
      </c>
      <c r="L686" s="2" t="s">
        <v>484</v>
      </c>
      <c r="W686" s="5" t="str" cm="1">
        <f t="array" ref="W686">_xlfn.TEXTJOIN(", ",TRUE, IF(COUNTIF(G686,"*"&amp;Afferenti!$A$1:'Afferenti'!$A$46&amp;"*"), Afferenti!$A$1:'Afferenti'!$A$46, ""))</f>
        <v>MARSILI</v>
      </c>
      <c r="X686" s="5" t="str" cm="1">
        <f t="array" ref="X686">_xlfn.TEXTJOIN(", ",TRUE, IF(COUNTIF(A686,"*"&amp;Afferenti!$A$1:'Afferenti'!$A$46&amp;"*"), Afferenti!$E$1:'Afferenti'!$E$46, ""))</f>
        <v>1</v>
      </c>
      <c r="Y686" s="5" t="str" cm="1">
        <f t="array" ref="Y686">_xlfn.TEXTJOIN(", ",TRUE, IF(COUNTIF(A686,"*"&amp;Afferenti!$A$1:'Afferenti'!$A$46&amp;"*"), Afferenti!$F$1:'Afferenti'!$F$46, ""))</f>
        <v>0</v>
      </c>
    </row>
    <row r="687" spans="1:25" x14ac:dyDescent="0.2">
      <c r="A687" s="2" t="s">
        <v>917</v>
      </c>
      <c r="B687" s="2" t="s">
        <v>918</v>
      </c>
      <c r="C687" s="2" t="s">
        <v>919</v>
      </c>
      <c r="E687" s="2" t="s">
        <v>8</v>
      </c>
      <c r="F687" s="2" t="s">
        <v>102</v>
      </c>
      <c r="G687" s="2" t="s">
        <v>952</v>
      </c>
      <c r="H687" s="2">
        <v>5</v>
      </c>
      <c r="I687" s="2" t="s">
        <v>953</v>
      </c>
      <c r="J687" s="2" t="s">
        <v>43</v>
      </c>
      <c r="K687" s="2">
        <v>2019</v>
      </c>
      <c r="W687" s="5" t="str" cm="1">
        <f t="array" ref="W687">_xlfn.TEXTJOIN(", ",TRUE, IF(COUNTIF(G687,"*"&amp;Afferenti!$A$1:'Afferenti'!$A$46&amp;"*"), Afferenti!$A$1:'Afferenti'!$A$46, ""))</f>
        <v>MARSILI</v>
      </c>
      <c r="X687" s="5" t="str" cm="1">
        <f t="array" ref="X687">_xlfn.TEXTJOIN(", ",TRUE, IF(COUNTIF(A687,"*"&amp;Afferenti!$A$1:'Afferenti'!$A$46&amp;"*"), Afferenti!$E$1:'Afferenti'!$E$46, ""))</f>
        <v>1</v>
      </c>
      <c r="Y687" s="5" t="str" cm="1">
        <f t="array" ref="Y687">_xlfn.TEXTJOIN(", ",TRUE, IF(COUNTIF(A687,"*"&amp;Afferenti!$A$1:'Afferenti'!$A$46&amp;"*"), Afferenti!$F$1:'Afferenti'!$F$46, ""))</f>
        <v>0</v>
      </c>
    </row>
    <row r="688" spans="1:25" x14ac:dyDescent="0.2">
      <c r="A688" s="2" t="s">
        <v>954</v>
      </c>
      <c r="B688" s="2" t="s">
        <v>955</v>
      </c>
      <c r="C688" s="2" t="s">
        <v>956</v>
      </c>
      <c r="E688" s="2" t="s">
        <v>280</v>
      </c>
      <c r="F688" s="2" t="s">
        <v>957</v>
      </c>
      <c r="G688" s="2" t="s">
        <v>958</v>
      </c>
      <c r="H688" s="2">
        <v>1</v>
      </c>
      <c r="I688" s="2" t="s">
        <v>959</v>
      </c>
      <c r="J688" s="2" t="s">
        <v>11</v>
      </c>
      <c r="K688" s="2">
        <v>2017</v>
      </c>
      <c r="L688" s="2" t="s">
        <v>723</v>
      </c>
      <c r="M688" s="2">
        <v>10</v>
      </c>
      <c r="N688" s="2">
        <v>46.545000000000002</v>
      </c>
      <c r="O688" s="2" t="s">
        <v>14</v>
      </c>
      <c r="P688" s="2">
        <v>62.198</v>
      </c>
      <c r="Q688" s="2" t="s">
        <v>26</v>
      </c>
      <c r="R688" s="2">
        <v>9</v>
      </c>
      <c r="S688" s="2">
        <v>47.89</v>
      </c>
      <c r="T688" s="2" t="s">
        <v>14</v>
      </c>
      <c r="U688" s="2">
        <v>58.510640000000002</v>
      </c>
      <c r="V688" s="2" t="s">
        <v>26</v>
      </c>
      <c r="W688" s="5" t="str" cm="1">
        <f t="array" ref="W688">_xlfn.TEXTJOIN(", ",TRUE, IF(COUNTIF(G688,"*"&amp;Afferenti!$A$1:'Afferenti'!$A$46&amp;"*"), Afferenti!$A$1:'Afferenti'!$A$46, ""))</f>
        <v>MARTINI</v>
      </c>
      <c r="X688" s="5" t="str" cm="1">
        <f t="array" ref="X688">_xlfn.TEXTJOIN(", ",TRUE, IF(COUNTIF(A688,"*"&amp;Afferenti!$A$1:'Afferenti'!$A$46&amp;"*"), Afferenti!$E$1:'Afferenti'!$E$46, ""))</f>
        <v>1</v>
      </c>
      <c r="Y688" s="5" t="str" cm="1">
        <f t="array" ref="Y688">_xlfn.TEXTJOIN(", ",TRUE, IF(COUNTIF(A688,"*"&amp;Afferenti!$A$1:'Afferenti'!$A$46&amp;"*"), Afferenti!$F$1:'Afferenti'!$F$46, ""))</f>
        <v>0</v>
      </c>
    </row>
    <row r="689" spans="1:25" x14ac:dyDescent="0.2">
      <c r="A689" s="2" t="s">
        <v>954</v>
      </c>
      <c r="B689" s="2" t="s">
        <v>955</v>
      </c>
      <c r="C689" s="2" t="s">
        <v>956</v>
      </c>
      <c r="E689" s="2" t="s">
        <v>280</v>
      </c>
      <c r="F689" s="2" t="s">
        <v>957</v>
      </c>
      <c r="G689" s="2" t="s">
        <v>960</v>
      </c>
      <c r="H689" s="2">
        <v>2</v>
      </c>
      <c r="I689" s="2" t="s">
        <v>961</v>
      </c>
      <c r="J689" s="2" t="s">
        <v>11</v>
      </c>
      <c r="K689" s="2">
        <v>2015</v>
      </c>
      <c r="L689" s="2" t="s">
        <v>962</v>
      </c>
      <c r="M689" s="2">
        <v>45</v>
      </c>
      <c r="N689" s="2">
        <v>13.683</v>
      </c>
      <c r="O689" s="2" t="s">
        <v>13</v>
      </c>
      <c r="P689" s="2">
        <v>12.367000000000001</v>
      </c>
      <c r="Q689" s="2" t="s">
        <v>13</v>
      </c>
      <c r="R689" s="2">
        <v>40</v>
      </c>
      <c r="S689" s="2">
        <v>11.84</v>
      </c>
      <c r="T689" s="2" t="s">
        <v>13</v>
      </c>
      <c r="U689" s="2">
        <v>7.4470000000000001</v>
      </c>
      <c r="V689" s="2" t="s">
        <v>13</v>
      </c>
      <c r="W689" s="5" t="str" cm="1">
        <f t="array" ref="W689">_xlfn.TEXTJOIN(", ",TRUE, IF(COUNTIF(G689,"*"&amp;Afferenti!$A$1:'Afferenti'!$A$46&amp;"*"), Afferenti!$A$1:'Afferenti'!$A$46, ""))</f>
        <v>MARTINI</v>
      </c>
      <c r="X689" s="5" t="str" cm="1">
        <f t="array" ref="X689">_xlfn.TEXTJOIN(", ",TRUE, IF(COUNTIF(A689,"*"&amp;Afferenti!$A$1:'Afferenti'!$A$46&amp;"*"), Afferenti!$E$1:'Afferenti'!$E$46, ""))</f>
        <v>1</v>
      </c>
      <c r="Y689" s="5" t="str" cm="1">
        <f t="array" ref="Y689">_xlfn.TEXTJOIN(", ",TRUE, IF(COUNTIF(A689,"*"&amp;Afferenti!$A$1:'Afferenti'!$A$46&amp;"*"), Afferenti!$F$1:'Afferenti'!$F$46, ""))</f>
        <v>0</v>
      </c>
    </row>
    <row r="690" spans="1:25" x14ac:dyDescent="0.2">
      <c r="A690" s="2" t="s">
        <v>954</v>
      </c>
      <c r="B690" s="2" t="s">
        <v>955</v>
      </c>
      <c r="C690" s="2" t="s">
        <v>956</v>
      </c>
      <c r="E690" s="2" t="s">
        <v>280</v>
      </c>
      <c r="F690" s="2" t="s">
        <v>957</v>
      </c>
      <c r="G690" s="2" t="s">
        <v>963</v>
      </c>
      <c r="H690" s="2">
        <v>3</v>
      </c>
      <c r="I690" s="2" t="s">
        <v>964</v>
      </c>
      <c r="J690" s="2" t="s">
        <v>11</v>
      </c>
      <c r="K690" s="2">
        <v>2017</v>
      </c>
      <c r="L690" s="2" t="s">
        <v>962</v>
      </c>
      <c r="M690" s="2">
        <v>25</v>
      </c>
      <c r="N690" s="2">
        <v>21.64</v>
      </c>
      <c r="O690" s="2" t="s">
        <v>13</v>
      </c>
      <c r="P690" s="2">
        <v>7.9459999999999997</v>
      </c>
      <c r="Q690" s="2" t="s">
        <v>13</v>
      </c>
      <c r="R690" s="2">
        <v>21</v>
      </c>
      <c r="S690" s="2">
        <v>54.05</v>
      </c>
      <c r="T690" s="2" t="s">
        <v>26</v>
      </c>
      <c r="U690" s="2">
        <v>11.702127000000001</v>
      </c>
      <c r="V690" s="2" t="s">
        <v>13</v>
      </c>
      <c r="W690" s="5" t="str" cm="1">
        <f t="array" ref="W690">_xlfn.TEXTJOIN(", ",TRUE, IF(COUNTIF(G690,"*"&amp;Afferenti!$A$1:'Afferenti'!$A$46&amp;"*"), Afferenti!$A$1:'Afferenti'!$A$46, ""))</f>
        <v>MARTINI</v>
      </c>
      <c r="X690" s="5" t="str" cm="1">
        <f t="array" ref="X690">_xlfn.TEXTJOIN(", ",TRUE, IF(COUNTIF(A690,"*"&amp;Afferenti!$A$1:'Afferenti'!$A$46&amp;"*"), Afferenti!$E$1:'Afferenti'!$E$46, ""))</f>
        <v>1</v>
      </c>
      <c r="Y690" s="5" t="str" cm="1">
        <f t="array" ref="Y690">_xlfn.TEXTJOIN(", ",TRUE, IF(COUNTIF(A690,"*"&amp;Afferenti!$A$1:'Afferenti'!$A$46&amp;"*"), Afferenti!$F$1:'Afferenti'!$F$46, ""))</f>
        <v>0</v>
      </c>
    </row>
    <row r="691" spans="1:25" x14ac:dyDescent="0.2">
      <c r="A691" s="2" t="s">
        <v>954</v>
      </c>
      <c r="B691" s="2" t="s">
        <v>955</v>
      </c>
      <c r="C691" s="2" t="s">
        <v>956</v>
      </c>
      <c r="E691" s="2" t="s">
        <v>280</v>
      </c>
      <c r="F691" s="2" t="s">
        <v>957</v>
      </c>
      <c r="G691" s="2" t="s">
        <v>965</v>
      </c>
      <c r="H691" s="2">
        <v>3</v>
      </c>
      <c r="I691" s="2" t="s">
        <v>966</v>
      </c>
      <c r="J691" s="2" t="s">
        <v>11</v>
      </c>
      <c r="K691" s="2">
        <v>2017</v>
      </c>
      <c r="L691" s="2" t="s">
        <v>690</v>
      </c>
      <c r="M691" s="2">
        <v>19</v>
      </c>
      <c r="N691" s="2">
        <v>29.690999999999999</v>
      </c>
      <c r="O691" s="2" t="s">
        <v>14</v>
      </c>
      <c r="P691" s="2">
        <v>32.741999999999997</v>
      </c>
      <c r="Q691" s="2" t="s">
        <v>14</v>
      </c>
      <c r="R691" s="2">
        <v>18</v>
      </c>
      <c r="S691" s="2">
        <v>26.16</v>
      </c>
      <c r="T691" s="2" t="s">
        <v>14</v>
      </c>
      <c r="U691" s="2">
        <v>18.085106</v>
      </c>
      <c r="V691" s="2" t="s">
        <v>13</v>
      </c>
      <c r="W691" s="5" t="str" cm="1">
        <f t="array" ref="W691">_xlfn.TEXTJOIN(", ",TRUE, IF(COUNTIF(G691,"*"&amp;Afferenti!$A$1:'Afferenti'!$A$46&amp;"*"), Afferenti!$A$1:'Afferenti'!$A$46, ""))</f>
        <v>MARTINI</v>
      </c>
      <c r="X691" s="5" t="str" cm="1">
        <f t="array" ref="X691">_xlfn.TEXTJOIN(", ",TRUE, IF(COUNTIF(A691,"*"&amp;Afferenti!$A$1:'Afferenti'!$A$46&amp;"*"), Afferenti!$E$1:'Afferenti'!$E$46, ""))</f>
        <v>1</v>
      </c>
      <c r="Y691" s="5" t="str" cm="1">
        <f t="array" ref="Y691">_xlfn.TEXTJOIN(", ",TRUE, IF(COUNTIF(A691,"*"&amp;Afferenti!$A$1:'Afferenti'!$A$46&amp;"*"), Afferenti!$F$1:'Afferenti'!$F$46, ""))</f>
        <v>0</v>
      </c>
    </row>
    <row r="692" spans="1:25" x14ac:dyDescent="0.2">
      <c r="A692" s="2" t="s">
        <v>954</v>
      </c>
      <c r="B692" s="2" t="s">
        <v>955</v>
      </c>
      <c r="C692" s="2" t="s">
        <v>956</v>
      </c>
      <c r="E692" s="2" t="s">
        <v>280</v>
      </c>
      <c r="F692" s="2" t="s">
        <v>957</v>
      </c>
      <c r="G692" s="2" t="s">
        <v>967</v>
      </c>
      <c r="H692" s="2">
        <v>4</v>
      </c>
      <c r="I692" s="2" t="s">
        <v>968</v>
      </c>
      <c r="J692" s="2" t="s">
        <v>11</v>
      </c>
      <c r="K692" s="2">
        <v>2018</v>
      </c>
      <c r="L692" s="2" t="s">
        <v>300</v>
      </c>
      <c r="M692" s="2">
        <v>3</v>
      </c>
      <c r="N692" s="2">
        <v>73.897999999999996</v>
      </c>
      <c r="O692" s="2" t="s">
        <v>26</v>
      </c>
      <c r="P692" s="2">
        <v>24.260999999999999</v>
      </c>
      <c r="Q692" s="2" t="s">
        <v>13</v>
      </c>
      <c r="R692" s="2">
        <v>3</v>
      </c>
      <c r="S692" s="2">
        <v>73.3</v>
      </c>
      <c r="T692" s="2" t="s">
        <v>26</v>
      </c>
      <c r="U692" s="2">
        <v>62.5</v>
      </c>
      <c r="V692" s="2" t="s">
        <v>26</v>
      </c>
      <c r="W692" s="5" t="str" cm="1">
        <f t="array" ref="W692">_xlfn.TEXTJOIN(", ",TRUE, IF(COUNTIF(G692,"*"&amp;Afferenti!$A$1:'Afferenti'!$A$46&amp;"*"), Afferenti!$A$1:'Afferenti'!$A$46, ""))</f>
        <v>MARTINI</v>
      </c>
      <c r="X692" s="5" t="str" cm="1">
        <f t="array" ref="X692">_xlfn.TEXTJOIN(", ",TRUE, IF(COUNTIF(A692,"*"&amp;Afferenti!$A$1:'Afferenti'!$A$46&amp;"*"), Afferenti!$E$1:'Afferenti'!$E$46, ""))</f>
        <v>1</v>
      </c>
      <c r="Y692" s="5" t="str" cm="1">
        <f t="array" ref="Y692">_xlfn.TEXTJOIN(", ",TRUE, IF(COUNTIF(A692,"*"&amp;Afferenti!$A$1:'Afferenti'!$A$46&amp;"*"), Afferenti!$F$1:'Afferenti'!$F$46, ""))</f>
        <v>0</v>
      </c>
    </row>
    <row r="693" spans="1:25" x14ac:dyDescent="0.2">
      <c r="A693" s="2" t="s">
        <v>954</v>
      </c>
      <c r="B693" s="2" t="s">
        <v>955</v>
      </c>
      <c r="C693" s="2" t="s">
        <v>956</v>
      </c>
      <c r="E693" s="2" t="s">
        <v>280</v>
      </c>
      <c r="F693" s="2" t="s">
        <v>957</v>
      </c>
      <c r="G693" s="2" t="s">
        <v>758</v>
      </c>
      <c r="H693" s="2">
        <v>9</v>
      </c>
      <c r="I693" s="2" t="s">
        <v>759</v>
      </c>
      <c r="J693" s="2" t="s">
        <v>11</v>
      </c>
      <c r="K693" s="2">
        <v>2018</v>
      </c>
      <c r="L693" s="2" t="s">
        <v>760</v>
      </c>
      <c r="M693" s="2">
        <v>17</v>
      </c>
      <c r="N693" s="2">
        <v>18.402999999999999</v>
      </c>
      <c r="O693" s="2" t="s">
        <v>13</v>
      </c>
      <c r="P693" s="2">
        <v>9.9220000000000006</v>
      </c>
      <c r="Q693" s="2" t="s">
        <v>13</v>
      </c>
      <c r="R693" s="2">
        <v>16</v>
      </c>
      <c r="S693" s="2">
        <v>33.049999999999997</v>
      </c>
      <c r="T693" s="2" t="s">
        <v>14</v>
      </c>
      <c r="U693" s="2">
        <v>29.336735000000001</v>
      </c>
      <c r="V693" s="2" t="s">
        <v>14</v>
      </c>
      <c r="W693" s="5" t="str" cm="1">
        <f t="array" ref="W693">_xlfn.TEXTJOIN(", ",TRUE, IF(COUNTIF(G693,"*"&amp;Afferenti!$A$1:'Afferenti'!$A$46&amp;"*"), Afferenti!$A$1:'Afferenti'!$A$46, ""))</f>
        <v>MARTINI, MORONI</v>
      </c>
      <c r="X693" s="5" t="str" cm="1">
        <f t="array" ref="X693">_xlfn.TEXTJOIN(", ",TRUE, IF(COUNTIF(A693,"*"&amp;Afferenti!$A$1:'Afferenti'!$A$46&amp;"*"), Afferenti!$E$1:'Afferenti'!$E$46, ""))</f>
        <v>1</v>
      </c>
      <c r="Y693" s="5" t="str" cm="1">
        <f t="array" ref="Y693">_xlfn.TEXTJOIN(", ",TRUE, IF(COUNTIF(A693,"*"&amp;Afferenti!$A$1:'Afferenti'!$A$46&amp;"*"), Afferenti!$F$1:'Afferenti'!$F$46, ""))</f>
        <v>0</v>
      </c>
    </row>
    <row r="694" spans="1:25" x14ac:dyDescent="0.2">
      <c r="A694" s="2" t="s">
        <v>969</v>
      </c>
      <c r="B694" s="2" t="s">
        <v>970</v>
      </c>
      <c r="C694" s="2" t="s">
        <v>971</v>
      </c>
      <c r="E694" s="2" t="s">
        <v>69</v>
      </c>
      <c r="F694" s="2" t="s">
        <v>972</v>
      </c>
      <c r="G694" s="2" t="s">
        <v>973</v>
      </c>
      <c r="H694" s="2">
        <v>1</v>
      </c>
      <c r="I694" s="2" t="s">
        <v>974</v>
      </c>
      <c r="J694" s="2" t="s">
        <v>11</v>
      </c>
      <c r="K694" s="2">
        <v>2018</v>
      </c>
      <c r="L694" s="2" t="s">
        <v>975</v>
      </c>
      <c r="W694" s="5" t="str" cm="1">
        <f t="array" ref="W694">_xlfn.TEXTJOIN(", ",TRUE, IF(COUNTIF(G694,"*"&amp;Afferenti!$A$1:'Afferenti'!$A$46&amp;"*"), Afferenti!$A$1:'Afferenti'!$A$46, ""))</f>
        <v>MIRALDI</v>
      </c>
      <c r="X694" s="5" t="str" cm="1">
        <f t="array" ref="X694">_xlfn.TEXTJOIN(", ",TRUE, IF(COUNTIF(A694,"*"&amp;Afferenti!$A$1:'Afferenti'!$A$46&amp;"*"), Afferenti!$E$1:'Afferenti'!$E$46, ""))</f>
        <v>1</v>
      </c>
      <c r="Y694" s="5" t="str" cm="1">
        <f t="array" ref="Y694">_xlfn.TEXTJOIN(", ",TRUE, IF(COUNTIF(A694,"*"&amp;Afferenti!$A$1:'Afferenti'!$A$46&amp;"*"), Afferenti!$F$1:'Afferenti'!$F$46, ""))</f>
        <v>0</v>
      </c>
    </row>
    <row r="695" spans="1:25" x14ac:dyDescent="0.2">
      <c r="A695" s="2" t="s">
        <v>969</v>
      </c>
      <c r="B695" s="2" t="s">
        <v>970</v>
      </c>
      <c r="C695" s="2" t="s">
        <v>971</v>
      </c>
      <c r="E695" s="2" t="s">
        <v>69</v>
      </c>
      <c r="F695" s="2" t="s">
        <v>972</v>
      </c>
      <c r="G695" s="2" t="s">
        <v>973</v>
      </c>
      <c r="H695" s="2">
        <v>1</v>
      </c>
      <c r="I695" s="2" t="s">
        <v>976</v>
      </c>
      <c r="J695" s="2" t="s">
        <v>72</v>
      </c>
      <c r="K695" s="2">
        <v>2016</v>
      </c>
      <c r="L695" s="2" t="s">
        <v>975</v>
      </c>
      <c r="W695" s="5" t="str" cm="1">
        <f t="array" ref="W695">_xlfn.TEXTJOIN(", ",TRUE, IF(COUNTIF(G695,"*"&amp;Afferenti!$A$1:'Afferenti'!$A$46&amp;"*"), Afferenti!$A$1:'Afferenti'!$A$46, ""))</f>
        <v>MIRALDI</v>
      </c>
      <c r="X695" s="5" t="str" cm="1">
        <f t="array" ref="X695">_xlfn.TEXTJOIN(", ",TRUE, IF(COUNTIF(A695,"*"&amp;Afferenti!$A$1:'Afferenti'!$A$46&amp;"*"), Afferenti!$E$1:'Afferenti'!$E$46, ""))</f>
        <v>1</v>
      </c>
      <c r="Y695" s="5" t="str" cm="1">
        <f t="array" ref="Y695">_xlfn.TEXTJOIN(", ",TRUE, IF(COUNTIF(A695,"*"&amp;Afferenti!$A$1:'Afferenti'!$A$46&amp;"*"), Afferenti!$F$1:'Afferenti'!$F$46, ""))</f>
        <v>0</v>
      </c>
    </row>
    <row r="696" spans="1:25" x14ac:dyDescent="0.2">
      <c r="A696" s="2" t="s">
        <v>969</v>
      </c>
      <c r="B696" s="2" t="s">
        <v>970</v>
      </c>
      <c r="C696" s="2" t="s">
        <v>971</v>
      </c>
      <c r="E696" s="2" t="s">
        <v>69</v>
      </c>
      <c r="F696" s="2" t="s">
        <v>972</v>
      </c>
      <c r="G696" s="2" t="s">
        <v>977</v>
      </c>
      <c r="H696" s="2">
        <v>2</v>
      </c>
      <c r="I696" s="2" t="s">
        <v>978</v>
      </c>
      <c r="J696" s="2" t="s">
        <v>11</v>
      </c>
      <c r="K696" s="2">
        <v>2019</v>
      </c>
      <c r="L696" s="2" t="s">
        <v>979</v>
      </c>
      <c r="W696" s="5" t="str" cm="1">
        <f t="array" ref="W696">_xlfn.TEXTJOIN(", ",TRUE, IF(COUNTIF(G696,"*"&amp;Afferenti!$A$1:'Afferenti'!$A$46&amp;"*"), Afferenti!$A$1:'Afferenti'!$A$46, ""))</f>
        <v>BIAGI, MIRALDI</v>
      </c>
      <c r="X696" s="5" t="str" cm="1">
        <f t="array" ref="X696">_xlfn.TEXTJOIN(", ",TRUE, IF(COUNTIF(A696,"*"&amp;Afferenti!$A$1:'Afferenti'!$A$46&amp;"*"), Afferenti!$E$1:'Afferenti'!$E$46, ""))</f>
        <v>1</v>
      </c>
      <c r="Y696" s="5" t="str" cm="1">
        <f t="array" ref="Y696">_xlfn.TEXTJOIN(", ",TRUE, IF(COUNTIF(A696,"*"&amp;Afferenti!$A$1:'Afferenti'!$A$46&amp;"*"), Afferenti!$F$1:'Afferenti'!$F$46, ""))</f>
        <v>0</v>
      </c>
    </row>
    <row r="697" spans="1:25" x14ac:dyDescent="0.2">
      <c r="A697" s="2" t="s">
        <v>969</v>
      </c>
      <c r="B697" s="2" t="s">
        <v>970</v>
      </c>
      <c r="C697" s="2" t="s">
        <v>971</v>
      </c>
      <c r="E697" s="2" t="s">
        <v>69</v>
      </c>
      <c r="F697" s="2" t="s">
        <v>972</v>
      </c>
      <c r="G697" s="2" t="s">
        <v>977</v>
      </c>
      <c r="H697" s="2">
        <v>2</v>
      </c>
      <c r="I697" s="2" t="s">
        <v>980</v>
      </c>
      <c r="J697" s="2" t="s">
        <v>11</v>
      </c>
      <c r="K697" s="2">
        <v>2017</v>
      </c>
      <c r="L697" s="2" t="s">
        <v>979</v>
      </c>
      <c r="W697" s="5" t="str" cm="1">
        <f t="array" ref="W697">_xlfn.TEXTJOIN(", ",TRUE, IF(COUNTIF(G697,"*"&amp;Afferenti!$A$1:'Afferenti'!$A$46&amp;"*"), Afferenti!$A$1:'Afferenti'!$A$46, ""))</f>
        <v>BIAGI, MIRALDI</v>
      </c>
      <c r="X697" s="5" t="str" cm="1">
        <f t="array" ref="X697">_xlfn.TEXTJOIN(", ",TRUE, IF(COUNTIF(A697,"*"&amp;Afferenti!$A$1:'Afferenti'!$A$46&amp;"*"), Afferenti!$E$1:'Afferenti'!$E$46, ""))</f>
        <v>1</v>
      </c>
      <c r="Y697" s="5" t="str" cm="1">
        <f t="array" ref="Y697">_xlfn.TEXTJOIN(", ",TRUE, IF(COUNTIF(A697,"*"&amp;Afferenti!$A$1:'Afferenti'!$A$46&amp;"*"), Afferenti!$F$1:'Afferenti'!$F$46, ""))</f>
        <v>0</v>
      </c>
    </row>
    <row r="698" spans="1:25" x14ac:dyDescent="0.2">
      <c r="A698" s="2" t="s">
        <v>969</v>
      </c>
      <c r="B698" s="2" t="s">
        <v>970</v>
      </c>
      <c r="C698" s="2" t="s">
        <v>971</v>
      </c>
      <c r="E698" s="2" t="s">
        <v>69</v>
      </c>
      <c r="F698" s="2" t="s">
        <v>972</v>
      </c>
      <c r="G698" s="2" t="s">
        <v>977</v>
      </c>
      <c r="H698" s="2">
        <v>2</v>
      </c>
      <c r="I698" s="2" t="s">
        <v>981</v>
      </c>
      <c r="J698" s="2" t="s">
        <v>11</v>
      </c>
      <c r="K698" s="2">
        <v>2018</v>
      </c>
      <c r="L698" s="2" t="s">
        <v>979</v>
      </c>
      <c r="W698" s="5" t="str" cm="1">
        <f t="array" ref="W698">_xlfn.TEXTJOIN(", ",TRUE, IF(COUNTIF(G698,"*"&amp;Afferenti!$A$1:'Afferenti'!$A$46&amp;"*"), Afferenti!$A$1:'Afferenti'!$A$46, ""))</f>
        <v>BIAGI, MIRALDI</v>
      </c>
      <c r="X698" s="5" t="str" cm="1">
        <f t="array" ref="X698">_xlfn.TEXTJOIN(", ",TRUE, IF(COUNTIF(A698,"*"&amp;Afferenti!$A$1:'Afferenti'!$A$46&amp;"*"), Afferenti!$E$1:'Afferenti'!$E$46, ""))</f>
        <v>1</v>
      </c>
      <c r="Y698" s="5" t="str" cm="1">
        <f t="array" ref="Y698">_xlfn.TEXTJOIN(", ",TRUE, IF(COUNTIF(A698,"*"&amp;Afferenti!$A$1:'Afferenti'!$A$46&amp;"*"), Afferenti!$F$1:'Afferenti'!$F$46, ""))</f>
        <v>0</v>
      </c>
    </row>
    <row r="699" spans="1:25" x14ac:dyDescent="0.2">
      <c r="A699" s="2" t="s">
        <v>969</v>
      </c>
      <c r="B699" s="2" t="s">
        <v>970</v>
      </c>
      <c r="C699" s="2" t="s">
        <v>971</v>
      </c>
      <c r="E699" s="2" t="s">
        <v>69</v>
      </c>
      <c r="F699" s="2" t="s">
        <v>972</v>
      </c>
      <c r="G699" s="2" t="s">
        <v>982</v>
      </c>
      <c r="H699" s="2">
        <v>2</v>
      </c>
      <c r="I699" s="2" t="s">
        <v>983</v>
      </c>
      <c r="J699" s="2" t="s">
        <v>11</v>
      </c>
      <c r="K699" s="2">
        <v>2015</v>
      </c>
      <c r="L699" s="2" t="s">
        <v>979</v>
      </c>
      <c r="W699" s="5" t="str" cm="1">
        <f t="array" ref="W699">_xlfn.TEXTJOIN(", ",TRUE, IF(COUNTIF(G699,"*"&amp;Afferenti!$A$1:'Afferenti'!$A$46&amp;"*"), Afferenti!$A$1:'Afferenti'!$A$46, ""))</f>
        <v>BIAGI, MIRALDI</v>
      </c>
      <c r="X699" s="5" t="str" cm="1">
        <f t="array" ref="X699">_xlfn.TEXTJOIN(", ",TRUE, IF(COUNTIF(A699,"*"&amp;Afferenti!$A$1:'Afferenti'!$A$46&amp;"*"), Afferenti!$E$1:'Afferenti'!$E$46, ""))</f>
        <v>1</v>
      </c>
      <c r="Y699" s="5" t="str" cm="1">
        <f t="array" ref="Y699">_xlfn.TEXTJOIN(", ",TRUE, IF(COUNTIF(A699,"*"&amp;Afferenti!$A$1:'Afferenti'!$A$46&amp;"*"), Afferenti!$F$1:'Afferenti'!$F$46, ""))</f>
        <v>0</v>
      </c>
    </row>
    <row r="700" spans="1:25" x14ac:dyDescent="0.2">
      <c r="A700" s="2" t="s">
        <v>969</v>
      </c>
      <c r="B700" s="2" t="s">
        <v>970</v>
      </c>
      <c r="C700" s="2" t="s">
        <v>971</v>
      </c>
      <c r="E700" s="2" t="s">
        <v>69</v>
      </c>
      <c r="F700" s="2" t="s">
        <v>972</v>
      </c>
      <c r="G700" s="2" t="s">
        <v>984</v>
      </c>
      <c r="H700" s="2">
        <v>2</v>
      </c>
      <c r="I700" s="2" t="s">
        <v>985</v>
      </c>
      <c r="J700" s="2" t="s">
        <v>11</v>
      </c>
      <c r="K700" s="2">
        <v>2018</v>
      </c>
      <c r="L700" s="2" t="s">
        <v>58</v>
      </c>
      <c r="W700" s="5" t="str" cm="1">
        <f t="array" ref="W700">_xlfn.TEXTJOIN(", ",TRUE, IF(COUNTIF(G700,"*"&amp;Afferenti!$A$1:'Afferenti'!$A$46&amp;"*"), Afferenti!$A$1:'Afferenti'!$A$46, ""))</f>
        <v>MIRALDI</v>
      </c>
      <c r="X700" s="5" t="str" cm="1">
        <f t="array" ref="X700">_xlfn.TEXTJOIN(", ",TRUE, IF(COUNTIF(A700,"*"&amp;Afferenti!$A$1:'Afferenti'!$A$46&amp;"*"), Afferenti!$E$1:'Afferenti'!$E$46, ""))</f>
        <v>1</v>
      </c>
      <c r="Y700" s="5" t="str" cm="1">
        <f t="array" ref="Y700">_xlfn.TEXTJOIN(", ",TRUE, IF(COUNTIF(A700,"*"&amp;Afferenti!$A$1:'Afferenti'!$A$46&amp;"*"), Afferenti!$F$1:'Afferenti'!$F$46, ""))</f>
        <v>0</v>
      </c>
    </row>
    <row r="701" spans="1:25" x14ac:dyDescent="0.2">
      <c r="A701" s="2" t="s">
        <v>969</v>
      </c>
      <c r="B701" s="2" t="s">
        <v>970</v>
      </c>
      <c r="C701" s="2" t="s">
        <v>971</v>
      </c>
      <c r="E701" s="2" t="s">
        <v>69</v>
      </c>
      <c r="F701" s="2" t="s">
        <v>972</v>
      </c>
      <c r="G701" s="2" t="s">
        <v>986</v>
      </c>
      <c r="H701" s="2">
        <v>2</v>
      </c>
      <c r="I701" s="2" t="s">
        <v>987</v>
      </c>
      <c r="J701" s="2" t="s">
        <v>11</v>
      </c>
      <c r="K701" s="2">
        <v>2016</v>
      </c>
      <c r="L701" s="2" t="s">
        <v>979</v>
      </c>
      <c r="W701" s="5" t="str" cm="1">
        <f t="array" ref="W701">_xlfn.TEXTJOIN(", ",TRUE, IF(COUNTIF(G701,"*"&amp;Afferenti!$A$1:'Afferenti'!$A$46&amp;"*"), Afferenti!$A$1:'Afferenti'!$A$46, ""))</f>
        <v>MIRALDI</v>
      </c>
      <c r="X701" s="5" t="str" cm="1">
        <f t="array" ref="X701">_xlfn.TEXTJOIN(", ",TRUE, IF(COUNTIF(A701,"*"&amp;Afferenti!$A$1:'Afferenti'!$A$46&amp;"*"), Afferenti!$E$1:'Afferenti'!$E$46, ""))</f>
        <v>1</v>
      </c>
      <c r="Y701" s="5" t="str" cm="1">
        <f t="array" ref="Y701">_xlfn.TEXTJOIN(", ",TRUE, IF(COUNTIF(A701,"*"&amp;Afferenti!$A$1:'Afferenti'!$A$46&amp;"*"), Afferenti!$F$1:'Afferenti'!$F$46, ""))</f>
        <v>0</v>
      </c>
    </row>
    <row r="702" spans="1:25" x14ac:dyDescent="0.2">
      <c r="A702" s="2" t="s">
        <v>969</v>
      </c>
      <c r="B702" s="2" t="s">
        <v>970</v>
      </c>
      <c r="C702" s="2" t="s">
        <v>971</v>
      </c>
      <c r="E702" s="2" t="s">
        <v>69</v>
      </c>
      <c r="F702" s="2" t="s">
        <v>972</v>
      </c>
      <c r="G702" s="2" t="s">
        <v>986</v>
      </c>
      <c r="H702" s="2">
        <v>2</v>
      </c>
      <c r="I702" s="2" t="s">
        <v>988</v>
      </c>
      <c r="J702" s="2" t="s">
        <v>11</v>
      </c>
      <c r="K702" s="2">
        <v>2019</v>
      </c>
      <c r="L702" s="2" t="s">
        <v>989</v>
      </c>
      <c r="W702" s="5" t="str" cm="1">
        <f t="array" ref="W702">_xlfn.TEXTJOIN(", ",TRUE, IF(COUNTIF(G702,"*"&amp;Afferenti!$A$1:'Afferenti'!$A$46&amp;"*"), Afferenti!$A$1:'Afferenti'!$A$46, ""))</f>
        <v>MIRALDI</v>
      </c>
      <c r="X702" s="5" t="str" cm="1">
        <f t="array" ref="X702">_xlfn.TEXTJOIN(", ",TRUE, IF(COUNTIF(A702,"*"&amp;Afferenti!$A$1:'Afferenti'!$A$46&amp;"*"), Afferenti!$E$1:'Afferenti'!$E$46, ""))</f>
        <v>1</v>
      </c>
      <c r="Y702" s="5" t="str" cm="1">
        <f t="array" ref="Y702">_xlfn.TEXTJOIN(", ",TRUE, IF(COUNTIF(A702,"*"&amp;Afferenti!$A$1:'Afferenti'!$A$46&amp;"*"), Afferenti!$F$1:'Afferenti'!$F$46, ""))</f>
        <v>0</v>
      </c>
    </row>
    <row r="703" spans="1:25" x14ac:dyDescent="0.2">
      <c r="A703" s="2" t="s">
        <v>969</v>
      </c>
      <c r="B703" s="2" t="s">
        <v>970</v>
      </c>
      <c r="C703" s="2" t="s">
        <v>971</v>
      </c>
      <c r="E703" s="2" t="s">
        <v>69</v>
      </c>
      <c r="F703" s="2" t="s">
        <v>972</v>
      </c>
      <c r="G703" s="2" t="s">
        <v>986</v>
      </c>
      <c r="H703" s="2">
        <v>2</v>
      </c>
      <c r="I703" s="2" t="s">
        <v>990</v>
      </c>
      <c r="J703" s="2" t="s">
        <v>11</v>
      </c>
      <c r="K703" s="2">
        <v>2016</v>
      </c>
      <c r="L703" s="2" t="s">
        <v>979</v>
      </c>
      <c r="W703" s="5" t="str" cm="1">
        <f t="array" ref="W703">_xlfn.TEXTJOIN(", ",TRUE, IF(COUNTIF(G703,"*"&amp;Afferenti!$A$1:'Afferenti'!$A$46&amp;"*"), Afferenti!$A$1:'Afferenti'!$A$46, ""))</f>
        <v>MIRALDI</v>
      </c>
      <c r="X703" s="5" t="str" cm="1">
        <f t="array" ref="X703">_xlfn.TEXTJOIN(", ",TRUE, IF(COUNTIF(A703,"*"&amp;Afferenti!$A$1:'Afferenti'!$A$46&amp;"*"), Afferenti!$E$1:'Afferenti'!$E$46, ""))</f>
        <v>1</v>
      </c>
      <c r="Y703" s="5" t="str" cm="1">
        <f t="array" ref="Y703">_xlfn.TEXTJOIN(", ",TRUE, IF(COUNTIF(A703,"*"&amp;Afferenti!$A$1:'Afferenti'!$A$46&amp;"*"), Afferenti!$F$1:'Afferenti'!$F$46, ""))</f>
        <v>0</v>
      </c>
    </row>
    <row r="704" spans="1:25" x14ac:dyDescent="0.2">
      <c r="A704" s="2" t="s">
        <v>969</v>
      </c>
      <c r="B704" s="2" t="s">
        <v>970</v>
      </c>
      <c r="C704" s="2" t="s">
        <v>971</v>
      </c>
      <c r="E704" s="2" t="s">
        <v>69</v>
      </c>
      <c r="F704" s="2" t="s">
        <v>972</v>
      </c>
      <c r="G704" s="2" t="s">
        <v>991</v>
      </c>
      <c r="H704" s="2">
        <v>3</v>
      </c>
      <c r="I704" s="2" t="s">
        <v>992</v>
      </c>
      <c r="J704" s="2" t="s">
        <v>11</v>
      </c>
      <c r="K704" s="2">
        <v>2018</v>
      </c>
      <c r="L704" s="2" t="s">
        <v>993</v>
      </c>
      <c r="M704" s="2">
        <v>29</v>
      </c>
      <c r="N704" s="2">
        <v>12.714</v>
      </c>
      <c r="O704" s="2" t="s">
        <v>13</v>
      </c>
      <c r="P704" s="2">
        <v>34.692999999999998</v>
      </c>
      <c r="Q704" s="2" t="s">
        <v>14</v>
      </c>
      <c r="R704" s="2">
        <v>23</v>
      </c>
      <c r="S704" s="2">
        <v>16.899999999999999</v>
      </c>
      <c r="T704" s="2" t="s">
        <v>13</v>
      </c>
      <c r="W704" s="5" t="str" cm="1">
        <f t="array" ref="W704">_xlfn.TEXTJOIN(", ",TRUE, IF(COUNTIF(G704,"*"&amp;Afferenti!$A$1:'Afferenti'!$A$46&amp;"*"), Afferenti!$A$1:'Afferenti'!$A$46, ""))</f>
        <v>BIAGI, MIRALDI</v>
      </c>
      <c r="X704" s="5" t="str" cm="1">
        <f t="array" ref="X704">_xlfn.TEXTJOIN(", ",TRUE, IF(COUNTIF(A704,"*"&amp;Afferenti!$A$1:'Afferenti'!$A$46&amp;"*"), Afferenti!$E$1:'Afferenti'!$E$46, ""))</f>
        <v>1</v>
      </c>
      <c r="Y704" s="5" t="str" cm="1">
        <f t="array" ref="Y704">_xlfn.TEXTJOIN(", ",TRUE, IF(COUNTIF(A704,"*"&amp;Afferenti!$A$1:'Afferenti'!$A$46&amp;"*"), Afferenti!$F$1:'Afferenti'!$F$46, ""))</f>
        <v>0</v>
      </c>
    </row>
    <row r="705" spans="1:25" x14ac:dyDescent="0.2">
      <c r="A705" s="2" t="s">
        <v>969</v>
      </c>
      <c r="B705" s="2" t="s">
        <v>970</v>
      </c>
      <c r="C705" s="2" t="s">
        <v>971</v>
      </c>
      <c r="E705" s="2" t="s">
        <v>69</v>
      </c>
      <c r="F705" s="2" t="s">
        <v>972</v>
      </c>
      <c r="G705" s="2" t="s">
        <v>991</v>
      </c>
      <c r="H705" s="2">
        <v>3</v>
      </c>
      <c r="I705" s="2" t="s">
        <v>994</v>
      </c>
      <c r="J705" s="2" t="s">
        <v>11</v>
      </c>
      <c r="K705" s="2">
        <v>2016</v>
      </c>
      <c r="L705" s="2" t="s">
        <v>995</v>
      </c>
      <c r="M705" s="2">
        <v>3</v>
      </c>
      <c r="N705" s="2">
        <v>64.896000000000001</v>
      </c>
      <c r="O705" s="2" t="s">
        <v>26</v>
      </c>
      <c r="P705" s="2">
        <v>50.798999999999999</v>
      </c>
      <c r="Q705" s="2" t="s">
        <v>26</v>
      </c>
      <c r="R705" s="2">
        <v>3</v>
      </c>
      <c r="S705" s="2">
        <v>87.13</v>
      </c>
      <c r="T705" s="2" t="s">
        <v>33</v>
      </c>
      <c r="U705" s="2">
        <v>92.5</v>
      </c>
      <c r="V705" s="2" t="s">
        <v>33</v>
      </c>
      <c r="W705" s="5" t="str" cm="1">
        <f t="array" ref="W705">_xlfn.TEXTJOIN(", ",TRUE, IF(COUNTIF(G705,"*"&amp;Afferenti!$A$1:'Afferenti'!$A$46&amp;"*"), Afferenti!$A$1:'Afferenti'!$A$46, ""))</f>
        <v>BIAGI, MIRALDI</v>
      </c>
      <c r="X705" s="5" t="str" cm="1">
        <f t="array" ref="X705">_xlfn.TEXTJOIN(", ",TRUE, IF(COUNTIF(A705,"*"&amp;Afferenti!$A$1:'Afferenti'!$A$46&amp;"*"), Afferenti!$E$1:'Afferenti'!$E$46, ""))</f>
        <v>1</v>
      </c>
      <c r="Y705" s="5" t="str" cm="1">
        <f t="array" ref="Y705">_xlfn.TEXTJOIN(", ",TRUE, IF(COUNTIF(A705,"*"&amp;Afferenti!$A$1:'Afferenti'!$A$46&amp;"*"), Afferenti!$F$1:'Afferenti'!$F$46, ""))</f>
        <v>0</v>
      </c>
    </row>
    <row r="706" spans="1:25" x14ac:dyDescent="0.2">
      <c r="A706" s="2" t="s">
        <v>969</v>
      </c>
      <c r="B706" s="2" t="s">
        <v>970</v>
      </c>
      <c r="C706" s="2" t="s">
        <v>971</v>
      </c>
      <c r="E706" s="2" t="s">
        <v>69</v>
      </c>
      <c r="F706" s="2" t="s">
        <v>972</v>
      </c>
      <c r="G706" s="2" t="s">
        <v>996</v>
      </c>
      <c r="H706" s="2">
        <v>3</v>
      </c>
      <c r="I706" s="2" t="s">
        <v>997</v>
      </c>
      <c r="J706" s="2" t="s">
        <v>11</v>
      </c>
      <c r="K706" s="2">
        <v>2016</v>
      </c>
      <c r="L706" s="2" t="s">
        <v>975</v>
      </c>
      <c r="W706" s="5" t="str" cm="1">
        <f t="array" ref="W706">_xlfn.TEXTJOIN(", ",TRUE, IF(COUNTIF(G706,"*"&amp;Afferenti!$A$1:'Afferenti'!$A$46&amp;"*"), Afferenti!$A$1:'Afferenti'!$A$46, ""))</f>
        <v>BIAGI, MIRALDI</v>
      </c>
      <c r="X706" s="5" t="str" cm="1">
        <f t="array" ref="X706">_xlfn.TEXTJOIN(", ",TRUE, IF(COUNTIF(A706,"*"&amp;Afferenti!$A$1:'Afferenti'!$A$46&amp;"*"), Afferenti!$E$1:'Afferenti'!$E$46, ""))</f>
        <v>1</v>
      </c>
      <c r="Y706" s="5" t="str" cm="1">
        <f t="array" ref="Y706">_xlfn.TEXTJOIN(", ",TRUE, IF(COUNTIF(A706,"*"&amp;Afferenti!$A$1:'Afferenti'!$A$46&amp;"*"), Afferenti!$F$1:'Afferenti'!$F$46, ""))</f>
        <v>0</v>
      </c>
    </row>
    <row r="707" spans="1:25" x14ac:dyDescent="0.2">
      <c r="A707" s="2" t="s">
        <v>969</v>
      </c>
      <c r="B707" s="2" t="s">
        <v>970</v>
      </c>
      <c r="C707" s="2" t="s">
        <v>971</v>
      </c>
      <c r="E707" s="2" t="s">
        <v>69</v>
      </c>
      <c r="F707" s="2" t="s">
        <v>972</v>
      </c>
      <c r="G707" s="2" t="s">
        <v>996</v>
      </c>
      <c r="H707" s="2">
        <v>3</v>
      </c>
      <c r="I707" s="2" t="s">
        <v>998</v>
      </c>
      <c r="J707" s="2" t="s">
        <v>11</v>
      </c>
      <c r="K707" s="2">
        <v>2017</v>
      </c>
      <c r="L707" s="2" t="s">
        <v>999</v>
      </c>
      <c r="W707" s="5" t="str" cm="1">
        <f t="array" ref="W707">_xlfn.TEXTJOIN(", ",TRUE, IF(COUNTIF(G707,"*"&amp;Afferenti!$A$1:'Afferenti'!$A$46&amp;"*"), Afferenti!$A$1:'Afferenti'!$A$46, ""))</f>
        <v>BIAGI, MIRALDI</v>
      </c>
      <c r="X707" s="5" t="str" cm="1">
        <f t="array" ref="X707">_xlfn.TEXTJOIN(", ",TRUE, IF(COUNTIF(A707,"*"&amp;Afferenti!$A$1:'Afferenti'!$A$46&amp;"*"), Afferenti!$E$1:'Afferenti'!$E$46, ""))</f>
        <v>1</v>
      </c>
      <c r="Y707" s="5" t="str" cm="1">
        <f t="array" ref="Y707">_xlfn.TEXTJOIN(", ",TRUE, IF(COUNTIF(A707,"*"&amp;Afferenti!$A$1:'Afferenti'!$A$46&amp;"*"), Afferenti!$F$1:'Afferenti'!$F$46, ""))</f>
        <v>0</v>
      </c>
    </row>
    <row r="708" spans="1:25" x14ac:dyDescent="0.2">
      <c r="A708" s="2" t="s">
        <v>969</v>
      </c>
      <c r="B708" s="2" t="s">
        <v>970</v>
      </c>
      <c r="C708" s="2" t="s">
        <v>971</v>
      </c>
      <c r="E708" s="2" t="s">
        <v>69</v>
      </c>
      <c r="F708" s="2" t="s">
        <v>972</v>
      </c>
      <c r="G708" s="2" t="s">
        <v>1000</v>
      </c>
      <c r="H708" s="2">
        <v>3</v>
      </c>
      <c r="I708" s="2" t="s">
        <v>1001</v>
      </c>
      <c r="J708" s="2" t="s">
        <v>11</v>
      </c>
      <c r="K708" s="2">
        <v>2017</v>
      </c>
      <c r="L708" s="2" t="s">
        <v>979</v>
      </c>
      <c r="W708" s="5" t="str" cm="1">
        <f t="array" ref="W708">_xlfn.TEXTJOIN(", ",TRUE, IF(COUNTIF(G708,"*"&amp;Afferenti!$A$1:'Afferenti'!$A$46&amp;"*"), Afferenti!$A$1:'Afferenti'!$A$46, ""))</f>
        <v>BIAGI, MIRALDI</v>
      </c>
      <c r="X708" s="5" t="str" cm="1">
        <f t="array" ref="X708">_xlfn.TEXTJOIN(", ",TRUE, IF(COUNTIF(A708,"*"&amp;Afferenti!$A$1:'Afferenti'!$A$46&amp;"*"), Afferenti!$E$1:'Afferenti'!$E$46, ""))</f>
        <v>1</v>
      </c>
      <c r="Y708" s="5" t="str" cm="1">
        <f t="array" ref="Y708">_xlfn.TEXTJOIN(", ",TRUE, IF(COUNTIF(A708,"*"&amp;Afferenti!$A$1:'Afferenti'!$A$46&amp;"*"), Afferenti!$F$1:'Afferenti'!$F$46, ""))</f>
        <v>0</v>
      </c>
    </row>
    <row r="709" spans="1:25" x14ac:dyDescent="0.2">
      <c r="A709" s="2" t="s">
        <v>969</v>
      </c>
      <c r="B709" s="2" t="s">
        <v>970</v>
      </c>
      <c r="C709" s="2" t="s">
        <v>971</v>
      </c>
      <c r="E709" s="2" t="s">
        <v>69</v>
      </c>
      <c r="F709" s="2" t="s">
        <v>972</v>
      </c>
      <c r="G709" s="2" t="s">
        <v>1002</v>
      </c>
      <c r="H709" s="2">
        <v>3</v>
      </c>
      <c r="I709" s="2" t="s">
        <v>1003</v>
      </c>
      <c r="J709" s="2" t="s">
        <v>11</v>
      </c>
      <c r="K709" s="2">
        <v>2016</v>
      </c>
      <c r="L709" s="2" t="s">
        <v>979</v>
      </c>
      <c r="W709" s="5" t="str" cm="1">
        <f t="array" ref="W709">_xlfn.TEXTJOIN(", ",TRUE, IF(COUNTIF(G709,"*"&amp;Afferenti!$A$1:'Afferenti'!$A$46&amp;"*"), Afferenti!$A$1:'Afferenti'!$A$46, ""))</f>
        <v>BIAGI, MIRALDI</v>
      </c>
      <c r="X709" s="5" t="str" cm="1">
        <f t="array" ref="X709">_xlfn.TEXTJOIN(", ",TRUE, IF(COUNTIF(A709,"*"&amp;Afferenti!$A$1:'Afferenti'!$A$46&amp;"*"), Afferenti!$E$1:'Afferenti'!$E$46, ""))</f>
        <v>1</v>
      </c>
      <c r="Y709" s="5" t="str" cm="1">
        <f t="array" ref="Y709">_xlfn.TEXTJOIN(", ",TRUE, IF(COUNTIF(A709,"*"&amp;Afferenti!$A$1:'Afferenti'!$A$46&amp;"*"), Afferenti!$F$1:'Afferenti'!$F$46, ""))</f>
        <v>0</v>
      </c>
    </row>
    <row r="710" spans="1:25" x14ac:dyDescent="0.2">
      <c r="A710" s="2" t="s">
        <v>969</v>
      </c>
      <c r="B710" s="2" t="s">
        <v>970</v>
      </c>
      <c r="C710" s="2" t="s">
        <v>971</v>
      </c>
      <c r="E710" s="2" t="s">
        <v>69</v>
      </c>
      <c r="F710" s="2" t="s">
        <v>972</v>
      </c>
      <c r="G710" s="2" t="s">
        <v>1004</v>
      </c>
      <c r="H710" s="2">
        <v>4</v>
      </c>
      <c r="I710" s="2" t="s">
        <v>1005</v>
      </c>
      <c r="J710" s="2" t="s">
        <v>43</v>
      </c>
      <c r="K710" s="2">
        <v>2017</v>
      </c>
      <c r="W710" s="5" t="str" cm="1">
        <f t="array" ref="W710">_xlfn.TEXTJOIN(", ",TRUE, IF(COUNTIF(G710,"*"&amp;Afferenti!$A$1:'Afferenti'!$A$46&amp;"*"), Afferenti!$A$1:'Afferenti'!$A$46, ""))</f>
        <v>BIAGI, MIRALDI</v>
      </c>
      <c r="X710" s="5" t="str" cm="1">
        <f t="array" ref="X710">_xlfn.TEXTJOIN(", ",TRUE, IF(COUNTIF(A710,"*"&amp;Afferenti!$A$1:'Afferenti'!$A$46&amp;"*"), Afferenti!$E$1:'Afferenti'!$E$46, ""))</f>
        <v>1</v>
      </c>
      <c r="Y710" s="5" t="str" cm="1">
        <f t="array" ref="Y710">_xlfn.TEXTJOIN(", ",TRUE, IF(COUNTIF(A710,"*"&amp;Afferenti!$A$1:'Afferenti'!$A$46&amp;"*"), Afferenti!$F$1:'Afferenti'!$F$46, ""))</f>
        <v>0</v>
      </c>
    </row>
    <row r="711" spans="1:25" x14ac:dyDescent="0.2">
      <c r="A711" s="2" t="s">
        <v>969</v>
      </c>
      <c r="B711" s="2" t="s">
        <v>970</v>
      </c>
      <c r="C711" s="2" t="s">
        <v>971</v>
      </c>
      <c r="E711" s="2" t="s">
        <v>69</v>
      </c>
      <c r="F711" s="2" t="s">
        <v>972</v>
      </c>
      <c r="G711" s="2" t="s">
        <v>1006</v>
      </c>
      <c r="H711" s="2">
        <v>4</v>
      </c>
      <c r="I711" s="2" t="s">
        <v>1007</v>
      </c>
      <c r="J711" s="2" t="s">
        <v>11</v>
      </c>
      <c r="K711" s="2">
        <v>2017</v>
      </c>
      <c r="L711" s="2" t="s">
        <v>975</v>
      </c>
      <c r="W711" s="5" t="str" cm="1">
        <f t="array" ref="W711">_xlfn.TEXTJOIN(", ",TRUE, IF(COUNTIF(G711,"*"&amp;Afferenti!$A$1:'Afferenti'!$A$46&amp;"*"), Afferenti!$A$1:'Afferenti'!$A$46, ""))</f>
        <v>BIAGI, MIRALDI</v>
      </c>
      <c r="X711" s="5" t="str" cm="1">
        <f t="array" ref="X711">_xlfn.TEXTJOIN(", ",TRUE, IF(COUNTIF(A711,"*"&amp;Afferenti!$A$1:'Afferenti'!$A$46&amp;"*"), Afferenti!$E$1:'Afferenti'!$E$46, ""))</f>
        <v>1</v>
      </c>
      <c r="Y711" s="5" t="str" cm="1">
        <f t="array" ref="Y711">_xlfn.TEXTJOIN(", ",TRUE, IF(COUNTIF(A711,"*"&amp;Afferenti!$A$1:'Afferenti'!$A$46&amp;"*"), Afferenti!$F$1:'Afferenti'!$F$46, ""))</f>
        <v>0</v>
      </c>
    </row>
    <row r="712" spans="1:25" x14ac:dyDescent="0.2">
      <c r="A712" s="2" t="s">
        <v>969</v>
      </c>
      <c r="B712" s="2" t="s">
        <v>970</v>
      </c>
      <c r="C712" s="2" t="s">
        <v>971</v>
      </c>
      <c r="E712" s="2" t="s">
        <v>69</v>
      </c>
      <c r="F712" s="2" t="s">
        <v>972</v>
      </c>
      <c r="G712" s="2" t="s">
        <v>1008</v>
      </c>
      <c r="H712" s="2">
        <v>4</v>
      </c>
      <c r="I712" s="2" t="s">
        <v>1009</v>
      </c>
      <c r="J712" s="2" t="s">
        <v>11</v>
      </c>
      <c r="K712" s="2">
        <v>2019</v>
      </c>
      <c r="L712" s="2" t="s">
        <v>975</v>
      </c>
      <c r="W712" s="5" t="str" cm="1">
        <f t="array" ref="W712">_xlfn.TEXTJOIN(", ",TRUE, IF(COUNTIF(G712,"*"&amp;Afferenti!$A$1:'Afferenti'!$A$46&amp;"*"), Afferenti!$A$1:'Afferenti'!$A$46, ""))</f>
        <v>BIAGI, MIRALDI</v>
      </c>
      <c r="X712" s="5" t="str" cm="1">
        <f t="array" ref="X712">_xlfn.TEXTJOIN(", ",TRUE, IF(COUNTIF(A712,"*"&amp;Afferenti!$A$1:'Afferenti'!$A$46&amp;"*"), Afferenti!$E$1:'Afferenti'!$E$46, ""))</f>
        <v>1</v>
      </c>
      <c r="Y712" s="5" t="str" cm="1">
        <f t="array" ref="Y712">_xlfn.TEXTJOIN(", ",TRUE, IF(COUNTIF(A712,"*"&amp;Afferenti!$A$1:'Afferenti'!$A$46&amp;"*"), Afferenti!$F$1:'Afferenti'!$F$46, ""))</f>
        <v>0</v>
      </c>
    </row>
    <row r="713" spans="1:25" x14ac:dyDescent="0.2">
      <c r="A713" s="2" t="s">
        <v>969</v>
      </c>
      <c r="B713" s="2" t="s">
        <v>970</v>
      </c>
      <c r="C713" s="2" t="s">
        <v>971</v>
      </c>
      <c r="E713" s="2" t="s">
        <v>69</v>
      </c>
      <c r="F713" s="2" t="s">
        <v>972</v>
      </c>
      <c r="G713" s="2" t="s">
        <v>1010</v>
      </c>
      <c r="H713" s="2">
        <v>4</v>
      </c>
      <c r="I713" s="2" t="s">
        <v>1011</v>
      </c>
      <c r="J713" s="2" t="s">
        <v>11</v>
      </c>
      <c r="K713" s="2">
        <v>2018</v>
      </c>
      <c r="L713" s="2" t="s">
        <v>975</v>
      </c>
      <c r="W713" s="5" t="str" cm="1">
        <f t="array" ref="W713">_xlfn.TEXTJOIN(", ",TRUE, IF(COUNTIF(G713,"*"&amp;Afferenti!$A$1:'Afferenti'!$A$46&amp;"*"), Afferenti!$A$1:'Afferenti'!$A$46, ""))</f>
        <v>CORSI, MIRALDI</v>
      </c>
      <c r="X713" s="5" t="str" cm="1">
        <f t="array" ref="X713">_xlfn.TEXTJOIN(", ",TRUE, IF(COUNTIF(A713,"*"&amp;Afferenti!$A$1:'Afferenti'!$A$46&amp;"*"), Afferenti!$E$1:'Afferenti'!$E$46, ""))</f>
        <v>1</v>
      </c>
      <c r="Y713" s="5" t="str" cm="1">
        <f t="array" ref="Y713">_xlfn.TEXTJOIN(", ",TRUE, IF(COUNTIF(A713,"*"&amp;Afferenti!$A$1:'Afferenti'!$A$46&amp;"*"), Afferenti!$F$1:'Afferenti'!$F$46, ""))</f>
        <v>0</v>
      </c>
    </row>
    <row r="714" spans="1:25" x14ac:dyDescent="0.2">
      <c r="A714" s="2" t="s">
        <v>969</v>
      </c>
      <c r="B714" s="2" t="s">
        <v>970</v>
      </c>
      <c r="C714" s="2" t="s">
        <v>971</v>
      </c>
      <c r="E714" s="2" t="s">
        <v>69</v>
      </c>
      <c r="F714" s="2" t="s">
        <v>972</v>
      </c>
      <c r="G714" s="2" t="s">
        <v>1012</v>
      </c>
      <c r="H714" s="2">
        <v>5</v>
      </c>
      <c r="I714" s="2" t="s">
        <v>1013</v>
      </c>
      <c r="J714" s="2" t="s">
        <v>72</v>
      </c>
      <c r="K714" s="2">
        <v>2019</v>
      </c>
      <c r="L714" s="2" t="s">
        <v>1014</v>
      </c>
      <c r="R714" s="2">
        <v>0</v>
      </c>
      <c r="U714" s="2">
        <v>23.213999999999999</v>
      </c>
      <c r="V714" s="2" t="s">
        <v>13</v>
      </c>
      <c r="W714" s="5" t="str" cm="1">
        <f t="array" ref="W714">_xlfn.TEXTJOIN(", ",TRUE, IF(COUNTIF(G714,"*"&amp;Afferenti!$A$1:'Afferenti'!$A$46&amp;"*"), Afferenti!$A$1:'Afferenti'!$A$46, ""))</f>
        <v>BIAGI, MIRALDI</v>
      </c>
      <c r="X714" s="5" t="str" cm="1">
        <f t="array" ref="X714">_xlfn.TEXTJOIN(", ",TRUE, IF(COUNTIF(A714,"*"&amp;Afferenti!$A$1:'Afferenti'!$A$46&amp;"*"), Afferenti!$E$1:'Afferenti'!$E$46, ""))</f>
        <v>1</v>
      </c>
      <c r="Y714" s="5" t="str" cm="1">
        <f t="array" ref="Y714">_xlfn.TEXTJOIN(", ",TRUE, IF(COUNTIF(A714,"*"&amp;Afferenti!$A$1:'Afferenti'!$A$46&amp;"*"), Afferenti!$F$1:'Afferenti'!$F$46, ""))</f>
        <v>0</v>
      </c>
    </row>
    <row r="715" spans="1:25" x14ac:dyDescent="0.2">
      <c r="A715" s="2" t="s">
        <v>969</v>
      </c>
      <c r="B715" s="2" t="s">
        <v>970</v>
      </c>
      <c r="C715" s="2" t="s">
        <v>971</v>
      </c>
      <c r="E715" s="2" t="s">
        <v>69</v>
      </c>
      <c r="F715" s="2" t="s">
        <v>972</v>
      </c>
      <c r="G715" s="2" t="s">
        <v>1015</v>
      </c>
      <c r="H715" s="2">
        <v>5</v>
      </c>
      <c r="I715" s="2" t="s">
        <v>1016</v>
      </c>
      <c r="J715" s="2" t="s">
        <v>11</v>
      </c>
      <c r="K715" s="2">
        <v>2016</v>
      </c>
      <c r="L715" s="2" t="s">
        <v>993</v>
      </c>
      <c r="M715" s="2">
        <v>21</v>
      </c>
      <c r="N715" s="2">
        <v>44.256</v>
      </c>
      <c r="O715" s="2" t="s">
        <v>14</v>
      </c>
      <c r="P715" s="2">
        <v>7.7309999999999999</v>
      </c>
      <c r="Q715" s="2" t="s">
        <v>13</v>
      </c>
      <c r="R715" s="2">
        <v>16</v>
      </c>
      <c r="S715" s="2">
        <v>63.62</v>
      </c>
      <c r="T715" s="2" t="s">
        <v>26</v>
      </c>
      <c r="W715" s="5" t="str" cm="1">
        <f t="array" ref="W715">_xlfn.TEXTJOIN(", ",TRUE, IF(COUNTIF(G715,"*"&amp;Afferenti!$A$1:'Afferenti'!$A$46&amp;"*"), Afferenti!$A$1:'Afferenti'!$A$46, ""))</f>
        <v>BIAGI, MIRALDI</v>
      </c>
      <c r="X715" s="5" t="str" cm="1">
        <f t="array" ref="X715">_xlfn.TEXTJOIN(", ",TRUE, IF(COUNTIF(A715,"*"&amp;Afferenti!$A$1:'Afferenti'!$A$46&amp;"*"), Afferenti!$E$1:'Afferenti'!$E$46, ""))</f>
        <v>1</v>
      </c>
      <c r="Y715" s="5" t="str" cm="1">
        <f t="array" ref="Y715">_xlfn.TEXTJOIN(", ",TRUE, IF(COUNTIF(A715,"*"&amp;Afferenti!$A$1:'Afferenti'!$A$46&amp;"*"), Afferenti!$F$1:'Afferenti'!$F$46, ""))</f>
        <v>0</v>
      </c>
    </row>
    <row r="716" spans="1:25" x14ac:dyDescent="0.2">
      <c r="A716" s="2" t="s">
        <v>969</v>
      </c>
      <c r="B716" s="2" t="s">
        <v>970</v>
      </c>
      <c r="C716" s="2" t="s">
        <v>971</v>
      </c>
      <c r="E716" s="2" t="s">
        <v>69</v>
      </c>
      <c r="F716" s="2" t="s">
        <v>972</v>
      </c>
      <c r="G716" s="2" t="s">
        <v>1017</v>
      </c>
      <c r="H716" s="2">
        <v>5</v>
      </c>
      <c r="I716" s="2" t="s">
        <v>1018</v>
      </c>
      <c r="J716" s="2" t="s">
        <v>11</v>
      </c>
      <c r="K716" s="2">
        <v>2016</v>
      </c>
      <c r="L716" s="2" t="s">
        <v>1019</v>
      </c>
      <c r="M716" s="2">
        <v>5</v>
      </c>
      <c r="N716" s="2">
        <v>69.644000000000005</v>
      </c>
      <c r="O716" s="2" t="s">
        <v>26</v>
      </c>
      <c r="P716" s="2">
        <v>92.995999999999995</v>
      </c>
      <c r="Q716" s="2" t="s">
        <v>33</v>
      </c>
      <c r="R716" s="2">
        <v>3</v>
      </c>
      <c r="S716" s="2">
        <v>90.92</v>
      </c>
      <c r="T716" s="2" t="s">
        <v>33</v>
      </c>
      <c r="W716" s="5" t="str" cm="1">
        <f t="array" ref="W716">_xlfn.TEXTJOIN(", ",TRUE, IF(COUNTIF(G716,"*"&amp;Afferenti!$A$1:'Afferenti'!$A$46&amp;"*"), Afferenti!$A$1:'Afferenti'!$A$46, ""))</f>
        <v>BIAGI, MIRALDI</v>
      </c>
      <c r="X716" s="5" t="str" cm="1">
        <f t="array" ref="X716">_xlfn.TEXTJOIN(", ",TRUE, IF(COUNTIF(A716,"*"&amp;Afferenti!$A$1:'Afferenti'!$A$46&amp;"*"), Afferenti!$E$1:'Afferenti'!$E$46, ""))</f>
        <v>1</v>
      </c>
      <c r="Y716" s="5" t="str" cm="1">
        <f t="array" ref="Y716">_xlfn.TEXTJOIN(", ",TRUE, IF(COUNTIF(A716,"*"&amp;Afferenti!$A$1:'Afferenti'!$A$46&amp;"*"), Afferenti!$F$1:'Afferenti'!$F$46, ""))</f>
        <v>0</v>
      </c>
    </row>
    <row r="717" spans="1:25" x14ac:dyDescent="0.2">
      <c r="A717" s="2" t="s">
        <v>969</v>
      </c>
      <c r="B717" s="2" t="s">
        <v>970</v>
      </c>
      <c r="C717" s="2" t="s">
        <v>971</v>
      </c>
      <c r="E717" s="2" t="s">
        <v>69</v>
      </c>
      <c r="F717" s="2" t="s">
        <v>972</v>
      </c>
      <c r="G717" s="2" t="s">
        <v>1020</v>
      </c>
      <c r="H717" s="2">
        <v>6</v>
      </c>
      <c r="I717" s="2" t="s">
        <v>1021</v>
      </c>
      <c r="J717" s="2" t="s">
        <v>11</v>
      </c>
      <c r="K717" s="2">
        <v>2019</v>
      </c>
      <c r="L717" s="2" t="s">
        <v>1022</v>
      </c>
      <c r="M717" s="2">
        <v>32</v>
      </c>
      <c r="N717" s="2">
        <v>9.8740000000000006</v>
      </c>
      <c r="O717" s="2" t="s">
        <v>13</v>
      </c>
      <c r="P717" s="2">
        <v>33.484999999999999</v>
      </c>
      <c r="Q717" s="2" t="s">
        <v>14</v>
      </c>
      <c r="R717" s="2">
        <v>29</v>
      </c>
      <c r="W717" s="5" t="str" cm="1">
        <f t="array" ref="W717">_xlfn.TEXTJOIN(", ",TRUE, IF(COUNTIF(G717,"*"&amp;Afferenti!$A$1:'Afferenti'!$A$46&amp;"*"), Afferenti!$A$1:'Afferenti'!$A$46, ""))</f>
        <v>BIAGI, MIRALDI</v>
      </c>
      <c r="X717" s="5" t="str" cm="1">
        <f t="array" ref="X717">_xlfn.TEXTJOIN(", ",TRUE, IF(COUNTIF(A717,"*"&amp;Afferenti!$A$1:'Afferenti'!$A$46&amp;"*"), Afferenti!$E$1:'Afferenti'!$E$46, ""))</f>
        <v>1</v>
      </c>
      <c r="Y717" s="5" t="str" cm="1">
        <f t="array" ref="Y717">_xlfn.TEXTJOIN(", ",TRUE, IF(COUNTIF(A717,"*"&amp;Afferenti!$A$1:'Afferenti'!$A$46&amp;"*"), Afferenti!$F$1:'Afferenti'!$F$46, ""))</f>
        <v>0</v>
      </c>
    </row>
    <row r="718" spans="1:25" x14ac:dyDescent="0.2">
      <c r="A718" s="2" t="s">
        <v>969</v>
      </c>
      <c r="B718" s="2" t="s">
        <v>970</v>
      </c>
      <c r="C718" s="2" t="s">
        <v>971</v>
      </c>
      <c r="E718" s="2" t="s">
        <v>69</v>
      </c>
      <c r="F718" s="2" t="s">
        <v>972</v>
      </c>
      <c r="G718" s="2" t="s">
        <v>1023</v>
      </c>
      <c r="H718" s="2">
        <v>6</v>
      </c>
      <c r="I718" s="2" t="s">
        <v>1024</v>
      </c>
      <c r="J718" s="2" t="s">
        <v>11</v>
      </c>
      <c r="K718" s="2">
        <v>2018</v>
      </c>
      <c r="L718" s="2" t="s">
        <v>1025</v>
      </c>
      <c r="M718" s="2">
        <v>104</v>
      </c>
      <c r="N718" s="2">
        <v>7.12</v>
      </c>
      <c r="O718" s="2" t="s">
        <v>13</v>
      </c>
      <c r="P718" s="2">
        <v>9.5570000000000004</v>
      </c>
      <c r="Q718" s="2" t="s">
        <v>13</v>
      </c>
      <c r="R718" s="2">
        <v>71</v>
      </c>
      <c r="S718" s="2">
        <v>15.98</v>
      </c>
      <c r="T718" s="2" t="s">
        <v>13</v>
      </c>
      <c r="U718" s="2">
        <v>38.662792000000003</v>
      </c>
      <c r="V718" s="2" t="s">
        <v>14</v>
      </c>
      <c r="W718" s="5" t="str" cm="1">
        <f t="array" ref="W718">_xlfn.TEXTJOIN(", ",TRUE, IF(COUNTIF(G718,"*"&amp;Afferenti!$A$1:'Afferenti'!$A$46&amp;"*"), Afferenti!$A$1:'Afferenti'!$A$46, ""))</f>
        <v>BIAGI, MIRALDI</v>
      </c>
      <c r="X718" s="5" t="str" cm="1">
        <f t="array" ref="X718">_xlfn.TEXTJOIN(", ",TRUE, IF(COUNTIF(A718,"*"&amp;Afferenti!$A$1:'Afferenti'!$A$46&amp;"*"), Afferenti!$E$1:'Afferenti'!$E$46, ""))</f>
        <v>1</v>
      </c>
      <c r="Y718" s="5" t="str" cm="1">
        <f t="array" ref="Y718">_xlfn.TEXTJOIN(", ",TRUE, IF(COUNTIF(A718,"*"&amp;Afferenti!$A$1:'Afferenti'!$A$46&amp;"*"), Afferenti!$F$1:'Afferenti'!$F$46, ""))</f>
        <v>0</v>
      </c>
    </row>
    <row r="719" spans="1:25" x14ac:dyDescent="0.2">
      <c r="A719" s="2" t="s">
        <v>702</v>
      </c>
      <c r="B719" s="2" t="s">
        <v>703</v>
      </c>
      <c r="C719" s="2" t="s">
        <v>279</v>
      </c>
      <c r="E719" s="2" t="s">
        <v>280</v>
      </c>
      <c r="F719" s="2" t="s">
        <v>704</v>
      </c>
      <c r="G719" s="2" t="s">
        <v>705</v>
      </c>
      <c r="H719" s="2">
        <v>1</v>
      </c>
      <c r="I719" s="2" t="s">
        <v>706</v>
      </c>
      <c r="J719" s="2" t="s">
        <v>11</v>
      </c>
      <c r="K719" s="2">
        <v>2015</v>
      </c>
      <c r="L719" s="2" t="s">
        <v>707</v>
      </c>
      <c r="M719" s="2">
        <v>32</v>
      </c>
      <c r="N719" s="2">
        <v>6.7729999999999997</v>
      </c>
      <c r="O719" s="2" t="s">
        <v>13</v>
      </c>
      <c r="P719" s="2">
        <v>14.959</v>
      </c>
      <c r="Q719" s="2" t="s">
        <v>13</v>
      </c>
      <c r="R719" s="2">
        <v>27</v>
      </c>
      <c r="S719" s="2">
        <v>5.96</v>
      </c>
      <c r="T719" s="2" t="s">
        <v>13</v>
      </c>
      <c r="U719" s="2">
        <v>45.73171</v>
      </c>
      <c r="V719" s="2" t="s">
        <v>14</v>
      </c>
      <c r="W719" s="5" t="str" cm="1">
        <f t="array" ref="W719">_xlfn.TEXTJOIN(", ",TRUE, IF(COUNTIF(G719,"*"&amp;Afferenti!$A$1:'Afferenti'!$A$46&amp;"*"), Afferenti!$A$1:'Afferenti'!$A$46, ""))</f>
        <v>MORONI</v>
      </c>
      <c r="X719" s="5" t="str" cm="1">
        <f t="array" ref="X719">_xlfn.TEXTJOIN(", ",TRUE, IF(COUNTIF(A719,"*"&amp;Afferenti!$A$1:'Afferenti'!$A$46&amp;"*"), Afferenti!$E$1:'Afferenti'!$E$46, ""))</f>
        <v>1</v>
      </c>
      <c r="Y719" s="5" t="str" cm="1">
        <f t="array" ref="Y719">_xlfn.TEXTJOIN(", ",TRUE, IF(COUNTIF(A719,"*"&amp;Afferenti!$A$1:'Afferenti'!$A$46&amp;"*"), Afferenti!$F$1:'Afferenti'!$F$46, ""))</f>
        <v>0</v>
      </c>
    </row>
    <row r="720" spans="1:25" x14ac:dyDescent="0.2">
      <c r="A720" s="2" t="s">
        <v>702</v>
      </c>
      <c r="B720" s="2" t="s">
        <v>703</v>
      </c>
      <c r="C720" s="2" t="s">
        <v>279</v>
      </c>
      <c r="E720" s="2" t="s">
        <v>280</v>
      </c>
      <c r="F720" s="2" t="s">
        <v>704</v>
      </c>
      <c r="G720" s="2" t="s">
        <v>705</v>
      </c>
      <c r="H720" s="2">
        <v>1</v>
      </c>
      <c r="I720" s="2" t="s">
        <v>708</v>
      </c>
      <c r="J720" s="2" t="s">
        <v>11</v>
      </c>
      <c r="K720" s="2">
        <v>2015</v>
      </c>
      <c r="L720" s="2" t="s">
        <v>709</v>
      </c>
      <c r="M720" s="2">
        <v>25</v>
      </c>
      <c r="N720" s="2">
        <v>25.907</v>
      </c>
      <c r="O720" s="2" t="s">
        <v>14</v>
      </c>
      <c r="P720" s="2">
        <v>37.475999999999999</v>
      </c>
      <c r="Q720" s="2" t="s">
        <v>14</v>
      </c>
      <c r="R720" s="2">
        <v>21</v>
      </c>
      <c r="S720" s="2">
        <v>24.42</v>
      </c>
      <c r="T720" s="2" t="s">
        <v>13</v>
      </c>
      <c r="U720" s="2">
        <v>26.852</v>
      </c>
      <c r="V720" s="2" t="s">
        <v>14</v>
      </c>
      <c r="W720" s="5" t="str" cm="1">
        <f t="array" ref="W720">_xlfn.TEXTJOIN(", ",TRUE, IF(COUNTIF(G720,"*"&amp;Afferenti!$A$1:'Afferenti'!$A$46&amp;"*"), Afferenti!$A$1:'Afferenti'!$A$46, ""))</f>
        <v>MORONI</v>
      </c>
      <c r="X720" s="5" t="str" cm="1">
        <f t="array" ref="X720">_xlfn.TEXTJOIN(", ",TRUE, IF(COUNTIF(A720,"*"&amp;Afferenti!$A$1:'Afferenti'!$A$46&amp;"*"), Afferenti!$E$1:'Afferenti'!$E$46, ""))</f>
        <v>1</v>
      </c>
      <c r="Y720" s="5" t="str" cm="1">
        <f t="array" ref="Y720">_xlfn.TEXTJOIN(", ",TRUE, IF(COUNTIF(A720,"*"&amp;Afferenti!$A$1:'Afferenti'!$A$46&amp;"*"), Afferenti!$F$1:'Afferenti'!$F$46, ""))</f>
        <v>0</v>
      </c>
    </row>
    <row r="721" spans="1:25" x14ac:dyDescent="0.2">
      <c r="A721" s="2" t="s">
        <v>702</v>
      </c>
      <c r="B721" s="2" t="s">
        <v>703</v>
      </c>
      <c r="C721" s="2" t="s">
        <v>279</v>
      </c>
      <c r="E721" s="2" t="s">
        <v>280</v>
      </c>
      <c r="F721" s="2" t="s">
        <v>704</v>
      </c>
      <c r="G721" s="2" t="s">
        <v>705</v>
      </c>
      <c r="H721" s="2">
        <v>1</v>
      </c>
      <c r="I721" s="2" t="s">
        <v>710</v>
      </c>
      <c r="J721" s="2" t="s">
        <v>11</v>
      </c>
      <c r="K721" s="2">
        <v>2016</v>
      </c>
      <c r="L721" s="2" t="s">
        <v>711</v>
      </c>
      <c r="M721" s="2">
        <v>7</v>
      </c>
      <c r="N721" s="2">
        <v>68.644999999999996</v>
      </c>
      <c r="O721" s="2" t="s">
        <v>26</v>
      </c>
      <c r="P721" s="2">
        <v>11.39</v>
      </c>
      <c r="Q721" s="2" t="s">
        <v>13</v>
      </c>
      <c r="R721" s="2">
        <v>6</v>
      </c>
      <c r="S721" s="2">
        <v>81</v>
      </c>
      <c r="T721" s="2" t="s">
        <v>33</v>
      </c>
      <c r="U721" s="2">
        <v>21.542553000000002</v>
      </c>
      <c r="V721" s="2" t="s">
        <v>13</v>
      </c>
      <c r="W721" s="5" t="str" cm="1">
        <f t="array" ref="W721">_xlfn.TEXTJOIN(", ",TRUE, IF(COUNTIF(G721,"*"&amp;Afferenti!$A$1:'Afferenti'!$A$46&amp;"*"), Afferenti!$A$1:'Afferenti'!$A$46, ""))</f>
        <v>MORONI</v>
      </c>
      <c r="X721" s="5" t="str" cm="1">
        <f t="array" ref="X721">_xlfn.TEXTJOIN(", ",TRUE, IF(COUNTIF(A721,"*"&amp;Afferenti!$A$1:'Afferenti'!$A$46&amp;"*"), Afferenti!$E$1:'Afferenti'!$E$46, ""))</f>
        <v>1</v>
      </c>
      <c r="Y721" s="5" t="str" cm="1">
        <f t="array" ref="Y721">_xlfn.TEXTJOIN(", ",TRUE, IF(COUNTIF(A721,"*"&amp;Afferenti!$A$1:'Afferenti'!$A$46&amp;"*"), Afferenti!$F$1:'Afferenti'!$F$46, ""))</f>
        <v>0</v>
      </c>
    </row>
    <row r="722" spans="1:25" x14ac:dyDescent="0.2">
      <c r="A722" s="2" t="s">
        <v>702</v>
      </c>
      <c r="B722" s="2" t="s">
        <v>703</v>
      </c>
      <c r="C722" s="2" t="s">
        <v>279</v>
      </c>
      <c r="E722" s="2" t="s">
        <v>280</v>
      </c>
      <c r="F722" s="2" t="s">
        <v>704</v>
      </c>
      <c r="G722" s="2" t="s">
        <v>705</v>
      </c>
      <c r="H722" s="2">
        <v>1</v>
      </c>
      <c r="I722" s="2" t="s">
        <v>712</v>
      </c>
      <c r="J722" s="2" t="s">
        <v>11</v>
      </c>
      <c r="K722" s="2">
        <v>2016</v>
      </c>
      <c r="L722" s="2" t="s">
        <v>713</v>
      </c>
      <c r="M722" s="2">
        <v>0</v>
      </c>
      <c r="N722" s="2">
        <v>79.040999999999997</v>
      </c>
      <c r="O722" s="2" t="s">
        <v>33</v>
      </c>
      <c r="P722" s="2">
        <v>17.260000000000002</v>
      </c>
      <c r="Q722" s="2" t="s">
        <v>13</v>
      </c>
      <c r="R722" s="2">
        <v>0</v>
      </c>
      <c r="S722" s="2">
        <v>100</v>
      </c>
      <c r="T722" s="2" t="s">
        <v>33</v>
      </c>
      <c r="U722" s="2">
        <v>47.074466999999999</v>
      </c>
      <c r="V722" s="2" t="s">
        <v>14</v>
      </c>
      <c r="W722" s="5" t="str" cm="1">
        <f t="array" ref="W722">_xlfn.TEXTJOIN(", ",TRUE, IF(COUNTIF(G722,"*"&amp;Afferenti!$A$1:'Afferenti'!$A$46&amp;"*"), Afferenti!$A$1:'Afferenti'!$A$46, ""))</f>
        <v>MORONI</v>
      </c>
      <c r="X722" s="5" t="str" cm="1">
        <f t="array" ref="X722">_xlfn.TEXTJOIN(", ",TRUE, IF(COUNTIF(A722,"*"&amp;Afferenti!$A$1:'Afferenti'!$A$46&amp;"*"), Afferenti!$E$1:'Afferenti'!$E$46, ""))</f>
        <v>1</v>
      </c>
      <c r="Y722" s="5" t="str" cm="1">
        <f t="array" ref="Y722">_xlfn.TEXTJOIN(", ",TRUE, IF(COUNTIF(A722,"*"&amp;Afferenti!$A$1:'Afferenti'!$A$46&amp;"*"), Afferenti!$F$1:'Afferenti'!$F$46, ""))</f>
        <v>0</v>
      </c>
    </row>
    <row r="723" spans="1:25" x14ac:dyDescent="0.2">
      <c r="A723" s="2" t="s">
        <v>702</v>
      </c>
      <c r="B723" s="2" t="s">
        <v>703</v>
      </c>
      <c r="C723" s="2" t="s">
        <v>279</v>
      </c>
      <c r="E723" s="2" t="s">
        <v>280</v>
      </c>
      <c r="F723" s="2" t="s">
        <v>704</v>
      </c>
      <c r="G723" s="2" t="s">
        <v>705</v>
      </c>
      <c r="H723" s="2">
        <v>1</v>
      </c>
      <c r="I723" s="2" t="s">
        <v>714</v>
      </c>
      <c r="J723" s="2" t="s">
        <v>11</v>
      </c>
      <c r="K723" s="2">
        <v>2015</v>
      </c>
      <c r="L723" s="2" t="s">
        <v>715</v>
      </c>
      <c r="W723" s="5" t="str" cm="1">
        <f t="array" ref="W723">_xlfn.TEXTJOIN(", ",TRUE, IF(COUNTIF(G723,"*"&amp;Afferenti!$A$1:'Afferenti'!$A$46&amp;"*"), Afferenti!$A$1:'Afferenti'!$A$46, ""))</f>
        <v>MORONI</v>
      </c>
      <c r="X723" s="5" t="str" cm="1">
        <f t="array" ref="X723">_xlfn.TEXTJOIN(", ",TRUE, IF(COUNTIF(A723,"*"&amp;Afferenti!$A$1:'Afferenti'!$A$46&amp;"*"), Afferenti!$E$1:'Afferenti'!$E$46, ""))</f>
        <v>1</v>
      </c>
      <c r="Y723" s="5" t="str" cm="1">
        <f t="array" ref="Y723">_xlfn.TEXTJOIN(", ",TRUE, IF(COUNTIF(A723,"*"&amp;Afferenti!$A$1:'Afferenti'!$A$46&amp;"*"), Afferenti!$F$1:'Afferenti'!$F$46, ""))</f>
        <v>0</v>
      </c>
    </row>
    <row r="724" spans="1:25" x14ac:dyDescent="0.2">
      <c r="A724" s="2" t="s">
        <v>702</v>
      </c>
      <c r="B724" s="2" t="s">
        <v>703</v>
      </c>
      <c r="C724" s="2" t="s">
        <v>279</v>
      </c>
      <c r="E724" s="2" t="s">
        <v>280</v>
      </c>
      <c r="F724" s="2" t="s">
        <v>704</v>
      </c>
      <c r="G724" s="2" t="s">
        <v>705</v>
      </c>
      <c r="H724" s="2">
        <v>1</v>
      </c>
      <c r="I724" s="2" t="s">
        <v>716</v>
      </c>
      <c r="J724" s="2" t="s">
        <v>11</v>
      </c>
      <c r="K724" s="2">
        <v>2016</v>
      </c>
      <c r="L724" s="2" t="s">
        <v>717</v>
      </c>
      <c r="W724" s="5" t="str" cm="1">
        <f t="array" ref="W724">_xlfn.TEXTJOIN(", ",TRUE, IF(COUNTIF(G724,"*"&amp;Afferenti!$A$1:'Afferenti'!$A$46&amp;"*"), Afferenti!$A$1:'Afferenti'!$A$46, ""))</f>
        <v>MORONI</v>
      </c>
      <c r="X724" s="5" t="str" cm="1">
        <f t="array" ref="X724">_xlfn.TEXTJOIN(", ",TRUE, IF(COUNTIF(A724,"*"&amp;Afferenti!$A$1:'Afferenti'!$A$46&amp;"*"), Afferenti!$E$1:'Afferenti'!$E$46, ""))</f>
        <v>1</v>
      </c>
      <c r="Y724" s="5" t="str" cm="1">
        <f t="array" ref="Y724">_xlfn.TEXTJOIN(", ",TRUE, IF(COUNTIF(A724,"*"&amp;Afferenti!$A$1:'Afferenti'!$A$46&amp;"*"), Afferenti!$F$1:'Afferenti'!$F$46, ""))</f>
        <v>0</v>
      </c>
    </row>
    <row r="725" spans="1:25" x14ac:dyDescent="0.2">
      <c r="A725" s="2" t="s">
        <v>702</v>
      </c>
      <c r="B725" s="2" t="s">
        <v>703</v>
      </c>
      <c r="C725" s="2" t="s">
        <v>279</v>
      </c>
      <c r="E725" s="2" t="s">
        <v>280</v>
      </c>
      <c r="F725" s="2" t="s">
        <v>704</v>
      </c>
      <c r="G725" s="2" t="s">
        <v>718</v>
      </c>
      <c r="H725" s="2">
        <v>2</v>
      </c>
      <c r="I725" s="2" t="s">
        <v>719</v>
      </c>
      <c r="J725" s="2" t="s">
        <v>11</v>
      </c>
      <c r="K725" s="2">
        <v>2016</v>
      </c>
      <c r="L725" s="2" t="s">
        <v>715</v>
      </c>
      <c r="W725" s="5" t="str" cm="1">
        <f t="array" ref="W725">_xlfn.TEXTJOIN(", ",TRUE, IF(COUNTIF(G725,"*"&amp;Afferenti!$A$1:'Afferenti'!$A$46&amp;"*"), Afferenti!$A$1:'Afferenti'!$A$46, ""))</f>
        <v>MORONI</v>
      </c>
      <c r="X725" s="5" t="str" cm="1">
        <f t="array" ref="X725">_xlfn.TEXTJOIN(", ",TRUE, IF(COUNTIF(A725,"*"&amp;Afferenti!$A$1:'Afferenti'!$A$46&amp;"*"), Afferenti!$E$1:'Afferenti'!$E$46, ""))</f>
        <v>1</v>
      </c>
      <c r="Y725" s="5" t="str" cm="1">
        <f t="array" ref="Y725">_xlfn.TEXTJOIN(", ",TRUE, IF(COUNTIF(A725,"*"&amp;Afferenti!$A$1:'Afferenti'!$A$46&amp;"*"), Afferenti!$F$1:'Afferenti'!$F$46, ""))</f>
        <v>0</v>
      </c>
    </row>
    <row r="726" spans="1:25" x14ac:dyDescent="0.2">
      <c r="A726" s="2" t="s">
        <v>702</v>
      </c>
      <c r="B726" s="2" t="s">
        <v>703</v>
      </c>
      <c r="C726" s="2" t="s">
        <v>279</v>
      </c>
      <c r="E726" s="2" t="s">
        <v>280</v>
      </c>
      <c r="F726" s="2" t="s">
        <v>704</v>
      </c>
      <c r="G726" s="2" t="s">
        <v>718</v>
      </c>
      <c r="H726" s="2">
        <v>2</v>
      </c>
      <c r="I726" s="2" t="s">
        <v>720</v>
      </c>
      <c r="J726" s="2" t="s">
        <v>11</v>
      </c>
      <c r="K726" s="2">
        <v>2019</v>
      </c>
      <c r="L726" s="2" t="s">
        <v>60</v>
      </c>
      <c r="M726" s="2">
        <v>37</v>
      </c>
      <c r="N726" s="2">
        <v>2.8330000000000002</v>
      </c>
      <c r="O726" s="2" t="s">
        <v>13</v>
      </c>
      <c r="P726" s="2">
        <v>37.067999999999998</v>
      </c>
      <c r="Q726" s="2" t="s">
        <v>14</v>
      </c>
      <c r="R726" s="2">
        <v>25</v>
      </c>
      <c r="S726" s="2">
        <v>7.24</v>
      </c>
      <c r="T726" s="2" t="s">
        <v>13</v>
      </c>
      <c r="U726" s="2">
        <v>62.75</v>
      </c>
      <c r="V726" s="2" t="s">
        <v>26</v>
      </c>
      <c r="W726" s="5" t="str" cm="1">
        <f t="array" ref="W726">_xlfn.TEXTJOIN(", ",TRUE, IF(COUNTIF(G726,"*"&amp;Afferenti!$A$1:'Afferenti'!$A$46&amp;"*"), Afferenti!$A$1:'Afferenti'!$A$46, ""))</f>
        <v>MORONI</v>
      </c>
      <c r="X726" s="5" t="str" cm="1">
        <f t="array" ref="X726">_xlfn.TEXTJOIN(", ",TRUE, IF(COUNTIF(A726,"*"&amp;Afferenti!$A$1:'Afferenti'!$A$46&amp;"*"), Afferenti!$E$1:'Afferenti'!$E$46, ""))</f>
        <v>1</v>
      </c>
      <c r="Y726" s="5" t="str" cm="1">
        <f t="array" ref="Y726">_xlfn.TEXTJOIN(", ",TRUE, IF(COUNTIF(A726,"*"&amp;Afferenti!$A$1:'Afferenti'!$A$46&amp;"*"), Afferenti!$F$1:'Afferenti'!$F$46, ""))</f>
        <v>0</v>
      </c>
    </row>
    <row r="727" spans="1:25" x14ac:dyDescent="0.2">
      <c r="A727" s="2" t="s">
        <v>702</v>
      </c>
      <c r="B727" s="2" t="s">
        <v>703</v>
      </c>
      <c r="C727" s="2" t="s">
        <v>279</v>
      </c>
      <c r="E727" s="2" t="s">
        <v>280</v>
      </c>
      <c r="F727" s="2" t="s">
        <v>704</v>
      </c>
      <c r="G727" s="2" t="s">
        <v>724</v>
      </c>
      <c r="H727" s="2">
        <v>4</v>
      </c>
      <c r="I727" s="2" t="s">
        <v>725</v>
      </c>
      <c r="J727" s="2" t="s">
        <v>11</v>
      </c>
      <c r="K727" s="2">
        <v>2017</v>
      </c>
      <c r="L727" s="2" t="s">
        <v>726</v>
      </c>
      <c r="M727" s="2">
        <v>28</v>
      </c>
      <c r="N727" s="2">
        <v>6.8159999999999998</v>
      </c>
      <c r="O727" s="2" t="s">
        <v>13</v>
      </c>
      <c r="P727" s="2">
        <v>5.3819999999999997</v>
      </c>
      <c r="Q727" s="2" t="s">
        <v>13</v>
      </c>
      <c r="R727" s="2">
        <v>21</v>
      </c>
      <c r="S727" s="2">
        <v>10.52</v>
      </c>
      <c r="T727" s="2" t="s">
        <v>13</v>
      </c>
      <c r="U727" s="2">
        <v>43.877552000000001</v>
      </c>
      <c r="V727" s="2" t="s">
        <v>14</v>
      </c>
      <c r="W727" s="5" t="str" cm="1">
        <f t="array" ref="W727">_xlfn.TEXTJOIN(", ",TRUE, IF(COUNTIF(G727,"*"&amp;Afferenti!$A$1:'Afferenti'!$A$46&amp;"*"), Afferenti!$A$1:'Afferenti'!$A$46, ""))</f>
        <v>MORONI</v>
      </c>
      <c r="X727" s="5" t="str" cm="1">
        <f t="array" ref="X727">_xlfn.TEXTJOIN(", ",TRUE, IF(COUNTIF(A727,"*"&amp;Afferenti!$A$1:'Afferenti'!$A$46&amp;"*"), Afferenti!$E$1:'Afferenti'!$E$46, ""))</f>
        <v>1</v>
      </c>
      <c r="Y727" s="5" t="str" cm="1">
        <f t="array" ref="Y727">_xlfn.TEXTJOIN(", ",TRUE, IF(COUNTIF(A727,"*"&amp;Afferenti!$A$1:'Afferenti'!$A$46&amp;"*"), Afferenti!$F$1:'Afferenti'!$F$46, ""))</f>
        <v>0</v>
      </c>
    </row>
    <row r="728" spans="1:25" x14ac:dyDescent="0.2">
      <c r="A728" s="2" t="s">
        <v>702</v>
      </c>
      <c r="B728" s="2" t="s">
        <v>703</v>
      </c>
      <c r="C728" s="2" t="s">
        <v>279</v>
      </c>
      <c r="E728" s="2" t="s">
        <v>280</v>
      </c>
      <c r="F728" s="2" t="s">
        <v>704</v>
      </c>
      <c r="G728" s="2" t="s">
        <v>724</v>
      </c>
      <c r="H728" s="2">
        <v>4</v>
      </c>
      <c r="I728" s="2" t="s">
        <v>727</v>
      </c>
      <c r="J728" s="2" t="s">
        <v>11</v>
      </c>
      <c r="K728" s="2">
        <v>2017</v>
      </c>
      <c r="L728" s="2" t="s">
        <v>726</v>
      </c>
      <c r="M728" s="2">
        <v>0</v>
      </c>
      <c r="N728" s="2">
        <v>45.454999999999998</v>
      </c>
      <c r="O728" s="2" t="s">
        <v>14</v>
      </c>
      <c r="P728" s="2">
        <v>5.3819999999999997</v>
      </c>
      <c r="Q728" s="2" t="s">
        <v>13</v>
      </c>
      <c r="R728" s="2">
        <v>0</v>
      </c>
      <c r="S728" s="2">
        <v>100</v>
      </c>
      <c r="T728" s="2" t="s">
        <v>33</v>
      </c>
      <c r="U728" s="2">
        <v>43.877552000000001</v>
      </c>
      <c r="V728" s="2" t="s">
        <v>14</v>
      </c>
      <c r="W728" s="5" t="str" cm="1">
        <f t="array" ref="W728">_xlfn.TEXTJOIN(", ",TRUE, IF(COUNTIF(G728,"*"&amp;Afferenti!$A$1:'Afferenti'!$A$46&amp;"*"), Afferenti!$A$1:'Afferenti'!$A$46, ""))</f>
        <v>MORONI</v>
      </c>
      <c r="X728" s="5" t="str" cm="1">
        <f t="array" ref="X728">_xlfn.TEXTJOIN(", ",TRUE, IF(COUNTIF(A728,"*"&amp;Afferenti!$A$1:'Afferenti'!$A$46&amp;"*"), Afferenti!$E$1:'Afferenti'!$E$46, ""))</f>
        <v>1</v>
      </c>
      <c r="Y728" s="5" t="str" cm="1">
        <f t="array" ref="Y728">_xlfn.TEXTJOIN(", ",TRUE, IF(COUNTIF(A728,"*"&amp;Afferenti!$A$1:'Afferenti'!$A$46&amp;"*"), Afferenti!$F$1:'Afferenti'!$F$46, ""))</f>
        <v>0</v>
      </c>
    </row>
    <row r="729" spans="1:25" x14ac:dyDescent="0.2">
      <c r="A729" s="2" t="s">
        <v>702</v>
      </c>
      <c r="B729" s="2" t="s">
        <v>703</v>
      </c>
      <c r="C729" s="2" t="s">
        <v>279</v>
      </c>
      <c r="E729" s="2" t="s">
        <v>280</v>
      </c>
      <c r="F729" s="2" t="s">
        <v>704</v>
      </c>
      <c r="G729" s="2" t="s">
        <v>728</v>
      </c>
      <c r="H729" s="2">
        <v>4</v>
      </c>
      <c r="I729" s="2" t="s">
        <v>729</v>
      </c>
      <c r="J729" s="2" t="s">
        <v>109</v>
      </c>
      <c r="K729" s="2">
        <v>2016</v>
      </c>
      <c r="W729" s="5" t="str" cm="1">
        <f t="array" ref="W729">_xlfn.TEXTJOIN(", ",TRUE, IF(COUNTIF(G729,"*"&amp;Afferenti!$A$1:'Afferenti'!$A$46&amp;"*"), Afferenti!$A$1:'Afferenti'!$A$46, ""))</f>
        <v>MORONI</v>
      </c>
      <c r="X729" s="5" t="str" cm="1">
        <f t="array" ref="X729">_xlfn.TEXTJOIN(", ",TRUE, IF(COUNTIF(A729,"*"&amp;Afferenti!$A$1:'Afferenti'!$A$46&amp;"*"), Afferenti!$E$1:'Afferenti'!$E$46, ""))</f>
        <v>1</v>
      </c>
      <c r="Y729" s="5" t="str" cm="1">
        <f t="array" ref="Y729">_xlfn.TEXTJOIN(", ",TRUE, IF(COUNTIF(A729,"*"&amp;Afferenti!$A$1:'Afferenti'!$A$46&amp;"*"), Afferenti!$F$1:'Afferenti'!$F$46, ""))</f>
        <v>0</v>
      </c>
    </row>
    <row r="730" spans="1:25" x14ac:dyDescent="0.2">
      <c r="A730" s="2" t="s">
        <v>702</v>
      </c>
      <c r="B730" s="2" t="s">
        <v>703</v>
      </c>
      <c r="C730" s="2" t="s">
        <v>279</v>
      </c>
      <c r="E730" s="2" t="s">
        <v>280</v>
      </c>
      <c r="F730" s="2" t="s">
        <v>704</v>
      </c>
      <c r="G730" s="2" t="s">
        <v>734</v>
      </c>
      <c r="H730" s="2">
        <v>5</v>
      </c>
      <c r="I730" s="2" t="s">
        <v>735</v>
      </c>
      <c r="J730" s="2" t="s">
        <v>11</v>
      </c>
      <c r="K730" s="2">
        <v>2019</v>
      </c>
      <c r="L730" s="2" t="s">
        <v>60</v>
      </c>
      <c r="M730" s="2">
        <v>5</v>
      </c>
      <c r="N730" s="2">
        <v>47.313000000000002</v>
      </c>
      <c r="O730" s="2" t="s">
        <v>14</v>
      </c>
      <c r="P730" s="2">
        <v>37.067999999999998</v>
      </c>
      <c r="Q730" s="2" t="s">
        <v>14</v>
      </c>
      <c r="R730" s="2">
        <v>5</v>
      </c>
      <c r="S730" s="2">
        <v>53.99</v>
      </c>
      <c r="T730" s="2" t="s">
        <v>26</v>
      </c>
      <c r="U730" s="2">
        <v>62.75</v>
      </c>
      <c r="V730" s="2" t="s">
        <v>26</v>
      </c>
      <c r="W730" s="5" t="str" cm="1">
        <f t="array" ref="W730">_xlfn.TEXTJOIN(", ",TRUE, IF(COUNTIF(G730,"*"&amp;Afferenti!$A$1:'Afferenti'!$A$46&amp;"*"), Afferenti!$A$1:'Afferenti'!$A$46, ""))</f>
        <v>MORONI</v>
      </c>
      <c r="X730" s="5" t="str" cm="1">
        <f t="array" ref="X730">_xlfn.TEXTJOIN(", ",TRUE, IF(COUNTIF(A730,"*"&amp;Afferenti!$A$1:'Afferenti'!$A$46&amp;"*"), Afferenti!$E$1:'Afferenti'!$E$46, ""))</f>
        <v>1</v>
      </c>
      <c r="Y730" s="5" t="str" cm="1">
        <f t="array" ref="Y730">_xlfn.TEXTJOIN(", ",TRUE, IF(COUNTIF(A730,"*"&amp;Afferenti!$A$1:'Afferenti'!$A$46&amp;"*"), Afferenti!$F$1:'Afferenti'!$F$46, ""))</f>
        <v>0</v>
      </c>
    </row>
    <row r="731" spans="1:25" x14ac:dyDescent="0.2">
      <c r="A731" s="2" t="s">
        <v>702</v>
      </c>
      <c r="B731" s="2" t="s">
        <v>703</v>
      </c>
      <c r="C731" s="2" t="s">
        <v>279</v>
      </c>
      <c r="E731" s="2" t="s">
        <v>280</v>
      </c>
      <c r="F731" s="2" t="s">
        <v>704</v>
      </c>
      <c r="G731" s="2" t="s">
        <v>736</v>
      </c>
      <c r="H731" s="2">
        <v>5</v>
      </c>
      <c r="I731" s="2" t="s">
        <v>737</v>
      </c>
      <c r="J731" s="2" t="s">
        <v>11</v>
      </c>
      <c r="K731" s="2">
        <v>2016</v>
      </c>
      <c r="L731" s="2" t="s">
        <v>681</v>
      </c>
      <c r="W731" s="5" t="str" cm="1">
        <f t="array" ref="W731">_xlfn.TEXTJOIN(", ",TRUE, IF(COUNTIF(G731,"*"&amp;Afferenti!$A$1:'Afferenti'!$A$46&amp;"*"), Afferenti!$A$1:'Afferenti'!$A$46, ""))</f>
        <v>MORONI</v>
      </c>
      <c r="X731" s="5" t="str" cm="1">
        <f t="array" ref="X731">_xlfn.TEXTJOIN(", ",TRUE, IF(COUNTIF(A731,"*"&amp;Afferenti!$A$1:'Afferenti'!$A$46&amp;"*"), Afferenti!$E$1:'Afferenti'!$E$46, ""))</f>
        <v>1</v>
      </c>
      <c r="Y731" s="5" t="str" cm="1">
        <f t="array" ref="Y731">_xlfn.TEXTJOIN(", ",TRUE, IF(COUNTIF(A731,"*"&amp;Afferenti!$A$1:'Afferenti'!$A$46&amp;"*"), Afferenti!$F$1:'Afferenti'!$F$46, ""))</f>
        <v>0</v>
      </c>
    </row>
    <row r="732" spans="1:25" x14ac:dyDescent="0.2">
      <c r="A732" s="2" t="s">
        <v>702</v>
      </c>
      <c r="B732" s="2" t="s">
        <v>703</v>
      </c>
      <c r="C732" s="2" t="s">
        <v>279</v>
      </c>
      <c r="E732" s="2" t="s">
        <v>280</v>
      </c>
      <c r="F732" s="2" t="s">
        <v>704</v>
      </c>
      <c r="G732" s="2" t="s">
        <v>738</v>
      </c>
      <c r="H732" s="2">
        <v>6</v>
      </c>
      <c r="I732" s="2" t="s">
        <v>739</v>
      </c>
      <c r="J732" s="2" t="s">
        <v>11</v>
      </c>
      <c r="K732" s="2">
        <v>2017</v>
      </c>
      <c r="L732" s="2" t="s">
        <v>740</v>
      </c>
      <c r="W732" s="5" t="str" cm="1">
        <f t="array" ref="W732">_xlfn.TEXTJOIN(", ",TRUE, IF(COUNTIF(G732,"*"&amp;Afferenti!$A$1:'Afferenti'!$A$46&amp;"*"), Afferenti!$A$1:'Afferenti'!$A$46, ""))</f>
        <v>MORONI</v>
      </c>
      <c r="X732" s="5" t="str" cm="1">
        <f t="array" ref="X732">_xlfn.TEXTJOIN(", ",TRUE, IF(COUNTIF(A732,"*"&amp;Afferenti!$A$1:'Afferenti'!$A$46&amp;"*"), Afferenti!$E$1:'Afferenti'!$E$46, ""))</f>
        <v>1</v>
      </c>
      <c r="Y732" s="5" t="str" cm="1">
        <f t="array" ref="Y732">_xlfn.TEXTJOIN(", ",TRUE, IF(COUNTIF(A732,"*"&amp;Afferenti!$A$1:'Afferenti'!$A$46&amp;"*"), Afferenti!$F$1:'Afferenti'!$F$46, ""))</f>
        <v>0</v>
      </c>
    </row>
    <row r="733" spans="1:25" x14ac:dyDescent="0.2">
      <c r="A733" s="2" t="s">
        <v>702</v>
      </c>
      <c r="B733" s="2" t="s">
        <v>703</v>
      </c>
      <c r="C733" s="2" t="s">
        <v>279</v>
      </c>
      <c r="E733" s="2" t="s">
        <v>280</v>
      </c>
      <c r="F733" s="2" t="s">
        <v>704</v>
      </c>
      <c r="G733" s="2" t="s">
        <v>744</v>
      </c>
      <c r="H733" s="2">
        <v>7</v>
      </c>
      <c r="I733" s="2" t="s">
        <v>745</v>
      </c>
      <c r="J733" s="2" t="s">
        <v>72</v>
      </c>
      <c r="K733" s="2">
        <v>2016</v>
      </c>
      <c r="L733" s="2" t="s">
        <v>746</v>
      </c>
      <c r="W733" s="5" t="str" cm="1">
        <f t="array" ref="W733">_xlfn.TEXTJOIN(", ",TRUE, IF(COUNTIF(G733,"*"&amp;Afferenti!$A$1:'Afferenti'!$A$46&amp;"*"), Afferenti!$A$1:'Afferenti'!$A$46, ""))</f>
        <v>MORONI</v>
      </c>
      <c r="X733" s="5" t="str" cm="1">
        <f t="array" ref="X733">_xlfn.TEXTJOIN(", ",TRUE, IF(COUNTIF(A733,"*"&amp;Afferenti!$A$1:'Afferenti'!$A$46&amp;"*"), Afferenti!$E$1:'Afferenti'!$E$46, ""))</f>
        <v>1</v>
      </c>
      <c r="Y733" s="5" t="str" cm="1">
        <f t="array" ref="Y733">_xlfn.TEXTJOIN(", ",TRUE, IF(COUNTIF(A733,"*"&amp;Afferenti!$A$1:'Afferenti'!$A$46&amp;"*"), Afferenti!$F$1:'Afferenti'!$F$46, ""))</f>
        <v>0</v>
      </c>
    </row>
    <row r="734" spans="1:25" x14ac:dyDescent="0.2">
      <c r="A734" s="2" t="s">
        <v>702</v>
      </c>
      <c r="B734" s="2" t="s">
        <v>703</v>
      </c>
      <c r="C734" s="2" t="s">
        <v>279</v>
      </c>
      <c r="E734" s="2" t="s">
        <v>280</v>
      </c>
      <c r="F734" s="2" t="s">
        <v>704</v>
      </c>
      <c r="G734" s="2" t="s">
        <v>750</v>
      </c>
      <c r="H734" s="2">
        <v>8</v>
      </c>
      <c r="I734" s="2" t="s">
        <v>751</v>
      </c>
      <c r="J734" s="2" t="s">
        <v>92</v>
      </c>
      <c r="K734" s="2">
        <v>2017</v>
      </c>
      <c r="W734" s="5" t="str" cm="1">
        <f t="array" ref="W734">_xlfn.TEXTJOIN(", ",TRUE, IF(COUNTIF(G734,"*"&amp;Afferenti!$A$1:'Afferenti'!$A$46&amp;"*"), Afferenti!$A$1:'Afferenti'!$A$46, ""))</f>
        <v>MORONI</v>
      </c>
      <c r="X734" s="5" t="str" cm="1">
        <f t="array" ref="X734">_xlfn.TEXTJOIN(", ",TRUE, IF(COUNTIF(A734,"*"&amp;Afferenti!$A$1:'Afferenti'!$A$46&amp;"*"), Afferenti!$E$1:'Afferenti'!$E$46, ""))</f>
        <v>1</v>
      </c>
      <c r="Y734" s="5" t="str" cm="1">
        <f t="array" ref="Y734">_xlfn.TEXTJOIN(", ",TRUE, IF(COUNTIF(A734,"*"&amp;Afferenti!$A$1:'Afferenti'!$A$46&amp;"*"), Afferenti!$F$1:'Afferenti'!$F$46, ""))</f>
        <v>0</v>
      </c>
    </row>
    <row r="735" spans="1:25" x14ac:dyDescent="0.2">
      <c r="A735" s="2" t="s">
        <v>702</v>
      </c>
      <c r="B735" s="2" t="s">
        <v>703</v>
      </c>
      <c r="C735" s="2" t="s">
        <v>279</v>
      </c>
      <c r="E735" s="2" t="s">
        <v>280</v>
      </c>
      <c r="F735" s="2" t="s">
        <v>704</v>
      </c>
      <c r="G735" s="2" t="s">
        <v>755</v>
      </c>
      <c r="H735" s="2">
        <v>9</v>
      </c>
      <c r="I735" s="2" t="s">
        <v>756</v>
      </c>
      <c r="J735" s="2" t="s">
        <v>11</v>
      </c>
      <c r="K735" s="2">
        <v>2019</v>
      </c>
      <c r="L735" s="2" t="s">
        <v>757</v>
      </c>
      <c r="M735" s="2">
        <v>19</v>
      </c>
      <c r="N735" s="2">
        <v>4.54</v>
      </c>
      <c r="O735" s="2" t="s">
        <v>13</v>
      </c>
      <c r="P735" s="2">
        <v>1.2E-2</v>
      </c>
      <c r="Q735" s="2" t="s">
        <v>13</v>
      </c>
      <c r="R735" s="2">
        <v>14</v>
      </c>
      <c r="S735" s="2">
        <v>29.94</v>
      </c>
      <c r="T735" s="2" t="s">
        <v>14</v>
      </c>
      <c r="U735" s="2">
        <v>14.75</v>
      </c>
      <c r="V735" s="2" t="s">
        <v>13</v>
      </c>
      <c r="W735" s="5" t="str" cm="1">
        <f t="array" ref="W735">_xlfn.TEXTJOIN(", ",TRUE, IF(COUNTIF(G735,"*"&amp;Afferenti!$A$1:'Afferenti'!$A$46&amp;"*"), Afferenti!$A$1:'Afferenti'!$A$46, ""))</f>
        <v>MORONI</v>
      </c>
      <c r="X735" s="5" t="str" cm="1">
        <f t="array" ref="X735">_xlfn.TEXTJOIN(", ",TRUE, IF(COUNTIF(A735,"*"&amp;Afferenti!$A$1:'Afferenti'!$A$46&amp;"*"), Afferenti!$E$1:'Afferenti'!$E$46, ""))</f>
        <v>1</v>
      </c>
      <c r="Y735" s="5" t="str" cm="1">
        <f t="array" ref="Y735">_xlfn.TEXTJOIN(", ",TRUE, IF(COUNTIF(A735,"*"&amp;Afferenti!$A$1:'Afferenti'!$A$46&amp;"*"), Afferenti!$F$1:'Afferenti'!$F$46, ""))</f>
        <v>0</v>
      </c>
    </row>
    <row r="736" spans="1:25" x14ac:dyDescent="0.2">
      <c r="A736" s="2" t="s">
        <v>502</v>
      </c>
      <c r="B736" s="2" t="s">
        <v>503</v>
      </c>
      <c r="C736" s="2" t="s">
        <v>504</v>
      </c>
      <c r="D736" s="2" t="s">
        <v>505</v>
      </c>
      <c r="E736" s="2" t="s">
        <v>101</v>
      </c>
      <c r="F736" s="2" t="s">
        <v>102</v>
      </c>
      <c r="G736" s="2" t="s">
        <v>506</v>
      </c>
      <c r="H736" s="2">
        <v>2</v>
      </c>
      <c r="I736" s="2" t="s">
        <v>507</v>
      </c>
      <c r="J736" s="2" t="s">
        <v>99</v>
      </c>
      <c r="K736" s="2">
        <v>2019</v>
      </c>
      <c r="W736" s="5" t="str" cm="1">
        <f t="array" ref="W736">_xlfn.TEXTJOIN(", ",TRUE, IF(COUNTIF(G736,"*"&amp;Afferenti!$A$1:'Afferenti'!$A$46&amp;"*"), Afferenti!$A$1:'Afferenti'!$A$46, ""))</f>
        <v>PANTI</v>
      </c>
      <c r="X736" s="5" t="str" cm="1">
        <f t="array" ref="X736">_xlfn.TEXTJOIN(", ",TRUE, IF(COUNTIF(A736,"*"&amp;Afferenti!$A$1:'Afferenti'!$A$46&amp;"*"), Afferenti!$E$1:'Afferenti'!$E$46, ""))</f>
        <v>1</v>
      </c>
      <c r="Y736" s="5" t="str" cm="1">
        <f t="array" ref="Y736">_xlfn.TEXTJOIN(", ",TRUE, IF(COUNTIF(A736,"*"&amp;Afferenti!$A$1:'Afferenti'!$A$46&amp;"*"), Afferenti!$F$1:'Afferenti'!$F$46, ""))</f>
        <v>0</v>
      </c>
    </row>
    <row r="737" spans="1:25" x14ac:dyDescent="0.2">
      <c r="A737" s="2" t="s">
        <v>502</v>
      </c>
      <c r="B737" s="2" t="s">
        <v>503</v>
      </c>
      <c r="C737" s="2" t="s">
        <v>504</v>
      </c>
      <c r="D737" s="2" t="s">
        <v>505</v>
      </c>
      <c r="E737" s="2" t="s">
        <v>101</v>
      </c>
      <c r="F737" s="2" t="s">
        <v>102</v>
      </c>
      <c r="G737" s="2" t="s">
        <v>506</v>
      </c>
      <c r="H737" s="2">
        <v>2</v>
      </c>
      <c r="I737" s="2" t="s">
        <v>508</v>
      </c>
      <c r="J737" s="2" t="s">
        <v>11</v>
      </c>
      <c r="K737" s="2">
        <v>2019</v>
      </c>
      <c r="L737" s="2" t="s">
        <v>122</v>
      </c>
      <c r="M737" s="2">
        <v>79</v>
      </c>
      <c r="N737" s="2">
        <v>0.28599999999999998</v>
      </c>
      <c r="O737" s="2" t="s">
        <v>13</v>
      </c>
      <c r="P737" s="2">
        <v>7.7679999999999998</v>
      </c>
      <c r="Q737" s="2" t="s">
        <v>13</v>
      </c>
      <c r="R737" s="2">
        <v>71</v>
      </c>
      <c r="U737" s="2">
        <v>7.0090000000000003</v>
      </c>
      <c r="V737" s="2" t="s">
        <v>13</v>
      </c>
      <c r="W737" s="5" t="str" cm="1">
        <f t="array" ref="W737">_xlfn.TEXTJOIN(", ",TRUE, IF(COUNTIF(G737,"*"&amp;Afferenti!$A$1:'Afferenti'!$A$46&amp;"*"), Afferenti!$A$1:'Afferenti'!$A$46, ""))</f>
        <v>PANTI</v>
      </c>
      <c r="X737" s="5" t="str" cm="1">
        <f t="array" ref="X737">_xlfn.TEXTJOIN(", ",TRUE, IF(COUNTIF(A737,"*"&amp;Afferenti!$A$1:'Afferenti'!$A$46&amp;"*"), Afferenti!$E$1:'Afferenti'!$E$46, ""))</f>
        <v>1</v>
      </c>
      <c r="Y737" s="5" t="str" cm="1">
        <f t="array" ref="Y737">_xlfn.TEXTJOIN(", ",TRUE, IF(COUNTIF(A737,"*"&amp;Afferenti!$A$1:'Afferenti'!$A$46&amp;"*"), Afferenti!$F$1:'Afferenti'!$F$46, ""))</f>
        <v>0</v>
      </c>
    </row>
    <row r="738" spans="1:25" x14ac:dyDescent="0.2">
      <c r="A738" s="2" t="s">
        <v>1315</v>
      </c>
      <c r="B738" s="2" t="s">
        <v>1068</v>
      </c>
      <c r="C738" s="2" t="s">
        <v>1147</v>
      </c>
      <c r="E738" s="2" t="s">
        <v>8</v>
      </c>
      <c r="F738" s="2" t="s">
        <v>590</v>
      </c>
      <c r="G738" s="2" t="s">
        <v>1316</v>
      </c>
      <c r="H738" s="2">
        <v>1</v>
      </c>
      <c r="I738" s="2" t="s">
        <v>1317</v>
      </c>
      <c r="J738" s="2" t="s">
        <v>11</v>
      </c>
      <c r="K738" s="2">
        <v>2017</v>
      </c>
      <c r="L738" s="2" t="s">
        <v>1318</v>
      </c>
      <c r="M738" s="2">
        <v>8</v>
      </c>
      <c r="N738" s="2">
        <v>46.722000000000001</v>
      </c>
      <c r="O738" s="2" t="s">
        <v>14</v>
      </c>
      <c r="P738" s="2">
        <v>92.432000000000002</v>
      </c>
      <c r="Q738" s="2" t="s">
        <v>33</v>
      </c>
      <c r="R738" s="2">
        <v>7</v>
      </c>
      <c r="S738" s="2">
        <v>8.26</v>
      </c>
      <c r="T738" s="2" t="s">
        <v>13</v>
      </c>
      <c r="W738" s="5" t="str" cm="1">
        <f t="array" ref="W738">_xlfn.TEXTJOIN(", ",TRUE, IF(COUNTIF(G738,"*"&amp;Afferenti!$A$1:'Afferenti'!$A$46&amp;"*"), Afferenti!$A$1:'Afferenti'!$A$46, ""))</f>
        <v>PAOLETTI</v>
      </c>
      <c r="X738" s="5" t="str" cm="1">
        <f t="array" ref="X738">_xlfn.TEXTJOIN(", ",TRUE, IF(COUNTIF(A738,"*"&amp;Afferenti!$A$1:'Afferenti'!$A$46&amp;"*"), Afferenti!$E$1:'Afferenti'!$E$46, ""))</f>
        <v>1</v>
      </c>
      <c r="Y738" s="5" t="str" cm="1">
        <f t="array" ref="Y738">_xlfn.TEXTJOIN(", ",TRUE, IF(COUNTIF(A738,"*"&amp;Afferenti!$A$1:'Afferenti'!$A$46&amp;"*"), Afferenti!$F$1:'Afferenti'!$F$46, ""))</f>
        <v>0</v>
      </c>
    </row>
    <row r="739" spans="1:25" x14ac:dyDescent="0.2">
      <c r="A739" s="2" t="s">
        <v>1315</v>
      </c>
      <c r="B739" s="2" t="s">
        <v>1068</v>
      </c>
      <c r="C739" s="2" t="s">
        <v>1147</v>
      </c>
      <c r="E739" s="2" t="s">
        <v>8</v>
      </c>
      <c r="F739" s="2" t="s">
        <v>590</v>
      </c>
      <c r="G739" s="2" t="s">
        <v>1316</v>
      </c>
      <c r="H739" s="2">
        <v>1</v>
      </c>
      <c r="I739" s="2" t="s">
        <v>1319</v>
      </c>
      <c r="J739" s="2" t="s">
        <v>11</v>
      </c>
      <c r="K739" s="2">
        <v>2017</v>
      </c>
      <c r="L739" s="2" t="s">
        <v>1318</v>
      </c>
      <c r="M739" s="2">
        <v>5</v>
      </c>
      <c r="N739" s="2">
        <v>57.487000000000002</v>
      </c>
      <c r="O739" s="2" t="s">
        <v>26</v>
      </c>
      <c r="P739" s="2">
        <v>92.433000000000007</v>
      </c>
      <c r="Q739" s="2" t="s">
        <v>33</v>
      </c>
      <c r="R739" s="2">
        <v>5</v>
      </c>
      <c r="W739" s="5" t="str" cm="1">
        <f t="array" ref="W739">_xlfn.TEXTJOIN(", ",TRUE, IF(COUNTIF(G739,"*"&amp;Afferenti!$A$1:'Afferenti'!$A$46&amp;"*"), Afferenti!$A$1:'Afferenti'!$A$46, ""))</f>
        <v>PAOLETTI</v>
      </c>
      <c r="X739" s="5" t="str" cm="1">
        <f t="array" ref="X739">_xlfn.TEXTJOIN(", ",TRUE, IF(COUNTIF(A739,"*"&amp;Afferenti!$A$1:'Afferenti'!$A$46&amp;"*"), Afferenti!$E$1:'Afferenti'!$E$46, ""))</f>
        <v>1</v>
      </c>
      <c r="Y739" s="5" t="str" cm="1">
        <f t="array" ref="Y739">_xlfn.TEXTJOIN(", ",TRUE, IF(COUNTIF(A739,"*"&amp;Afferenti!$A$1:'Afferenti'!$A$46&amp;"*"), Afferenti!$F$1:'Afferenti'!$F$46, ""))</f>
        <v>0</v>
      </c>
    </row>
    <row r="740" spans="1:25" x14ac:dyDescent="0.2">
      <c r="A740" s="2" t="s">
        <v>1315</v>
      </c>
      <c r="B740" s="2" t="s">
        <v>1068</v>
      </c>
      <c r="C740" s="2" t="s">
        <v>1147</v>
      </c>
      <c r="E740" s="2" t="s">
        <v>8</v>
      </c>
      <c r="F740" s="2" t="s">
        <v>590</v>
      </c>
      <c r="G740" s="2" t="s">
        <v>1316</v>
      </c>
      <c r="H740" s="2">
        <v>1</v>
      </c>
      <c r="I740" s="2" t="s">
        <v>1320</v>
      </c>
      <c r="J740" s="2" t="s">
        <v>11</v>
      </c>
      <c r="K740" s="2">
        <v>2017</v>
      </c>
      <c r="L740" s="2" t="s">
        <v>1318</v>
      </c>
      <c r="M740" s="2">
        <v>3</v>
      </c>
      <c r="N740" s="2">
        <v>69.176000000000002</v>
      </c>
      <c r="O740" s="2" t="s">
        <v>26</v>
      </c>
      <c r="P740" s="2">
        <v>92.432000000000002</v>
      </c>
      <c r="Q740" s="2" t="s">
        <v>33</v>
      </c>
      <c r="R740" s="2">
        <v>3</v>
      </c>
      <c r="W740" s="5" t="str" cm="1">
        <f t="array" ref="W740">_xlfn.TEXTJOIN(", ",TRUE, IF(COUNTIF(G740,"*"&amp;Afferenti!$A$1:'Afferenti'!$A$46&amp;"*"), Afferenti!$A$1:'Afferenti'!$A$46, ""))</f>
        <v>PAOLETTI</v>
      </c>
      <c r="X740" s="5" t="str" cm="1">
        <f t="array" ref="X740">_xlfn.TEXTJOIN(", ",TRUE, IF(COUNTIF(A740,"*"&amp;Afferenti!$A$1:'Afferenti'!$A$46&amp;"*"), Afferenti!$E$1:'Afferenti'!$E$46, ""))</f>
        <v>1</v>
      </c>
      <c r="Y740" s="5" t="str" cm="1">
        <f t="array" ref="Y740">_xlfn.TEXTJOIN(", ",TRUE, IF(COUNTIF(A740,"*"&amp;Afferenti!$A$1:'Afferenti'!$A$46&amp;"*"), Afferenti!$F$1:'Afferenti'!$F$46, ""))</f>
        <v>0</v>
      </c>
    </row>
    <row r="741" spans="1:25" x14ac:dyDescent="0.2">
      <c r="A741" s="2" t="s">
        <v>1315</v>
      </c>
      <c r="B741" s="2" t="s">
        <v>1068</v>
      </c>
      <c r="C741" s="2" t="s">
        <v>1147</v>
      </c>
      <c r="E741" s="2" t="s">
        <v>8</v>
      </c>
      <c r="F741" s="2" t="s">
        <v>590</v>
      </c>
      <c r="G741" s="2" t="s">
        <v>1321</v>
      </c>
      <c r="H741" s="2">
        <v>2</v>
      </c>
      <c r="I741" s="2" t="s">
        <v>1322</v>
      </c>
      <c r="J741" s="2" t="s">
        <v>11</v>
      </c>
      <c r="K741" s="2">
        <v>2017</v>
      </c>
      <c r="L741" s="2" t="s">
        <v>276</v>
      </c>
      <c r="M741" s="2">
        <v>26</v>
      </c>
      <c r="N741" s="2">
        <v>28.067</v>
      </c>
      <c r="O741" s="2" t="s">
        <v>14</v>
      </c>
      <c r="P741" s="2">
        <v>8.2000000000000003E-2</v>
      </c>
      <c r="Q741" s="2" t="s">
        <v>13</v>
      </c>
      <c r="R741" s="2">
        <v>22</v>
      </c>
      <c r="S741" s="2">
        <v>31.58</v>
      </c>
      <c r="T741" s="2" t="s">
        <v>14</v>
      </c>
      <c r="U741" s="2">
        <v>8.3333329999999997</v>
      </c>
      <c r="V741" s="2" t="s">
        <v>13</v>
      </c>
      <c r="W741" s="5" t="str" cm="1">
        <f t="array" ref="W741">_xlfn.TEXTJOIN(", ",TRUE, IF(COUNTIF(G741,"*"&amp;Afferenti!$A$1:'Afferenti'!$A$46&amp;"*"), Afferenti!$A$1:'Afferenti'!$A$46, ""))</f>
        <v>PAOLETTI</v>
      </c>
      <c r="X741" s="5" t="str" cm="1">
        <f t="array" ref="X741">_xlfn.TEXTJOIN(", ",TRUE, IF(COUNTIF(A741,"*"&amp;Afferenti!$A$1:'Afferenti'!$A$46&amp;"*"), Afferenti!$E$1:'Afferenti'!$E$46, ""))</f>
        <v>1</v>
      </c>
      <c r="Y741" s="5" t="str" cm="1">
        <f t="array" ref="Y741">_xlfn.TEXTJOIN(", ",TRUE, IF(COUNTIF(A741,"*"&amp;Afferenti!$A$1:'Afferenti'!$A$46&amp;"*"), Afferenti!$F$1:'Afferenti'!$F$46, ""))</f>
        <v>0</v>
      </c>
    </row>
    <row r="742" spans="1:25" x14ac:dyDescent="0.2">
      <c r="A742" s="2" t="s">
        <v>1315</v>
      </c>
      <c r="B742" s="2" t="s">
        <v>1068</v>
      </c>
      <c r="C742" s="2" t="s">
        <v>1147</v>
      </c>
      <c r="E742" s="2" t="s">
        <v>8</v>
      </c>
      <c r="F742" s="2" t="s">
        <v>590</v>
      </c>
      <c r="G742" s="2" t="s">
        <v>1323</v>
      </c>
      <c r="H742" s="2">
        <v>3</v>
      </c>
      <c r="I742" s="2" t="s">
        <v>1324</v>
      </c>
      <c r="J742" s="2" t="s">
        <v>11</v>
      </c>
      <c r="K742" s="2">
        <v>2017</v>
      </c>
      <c r="L742" s="2" t="s">
        <v>1325</v>
      </c>
      <c r="M742" s="2">
        <v>61</v>
      </c>
      <c r="N742" s="2">
        <v>7.4039999999999999</v>
      </c>
      <c r="O742" s="2" t="s">
        <v>13</v>
      </c>
      <c r="P742" s="2">
        <v>19.658000000000001</v>
      </c>
      <c r="Q742" s="2" t="s">
        <v>13</v>
      </c>
      <c r="R742" s="2">
        <v>50</v>
      </c>
      <c r="W742" s="5" t="str" cm="1">
        <f t="array" ref="W742">_xlfn.TEXTJOIN(", ",TRUE, IF(COUNTIF(G742,"*"&amp;Afferenti!$A$1:'Afferenti'!$A$46&amp;"*"), Afferenti!$A$1:'Afferenti'!$A$46, ""))</f>
        <v>PAOLETTI</v>
      </c>
      <c r="X742" s="5" t="str" cm="1">
        <f t="array" ref="X742">_xlfn.TEXTJOIN(", ",TRUE, IF(COUNTIF(A742,"*"&amp;Afferenti!$A$1:'Afferenti'!$A$46&amp;"*"), Afferenti!$E$1:'Afferenti'!$E$46, ""))</f>
        <v>1</v>
      </c>
      <c r="Y742" s="5" t="str" cm="1">
        <f t="array" ref="Y742">_xlfn.TEXTJOIN(", ",TRUE, IF(COUNTIF(A742,"*"&amp;Afferenti!$A$1:'Afferenti'!$A$46&amp;"*"), Afferenti!$F$1:'Afferenti'!$F$46, ""))</f>
        <v>0</v>
      </c>
    </row>
    <row r="743" spans="1:25" x14ac:dyDescent="0.2">
      <c r="A743" s="2" t="s">
        <v>1315</v>
      </c>
      <c r="B743" s="2" t="s">
        <v>1068</v>
      </c>
      <c r="C743" s="2" t="s">
        <v>1147</v>
      </c>
      <c r="E743" s="2" t="s">
        <v>8</v>
      </c>
      <c r="F743" s="2" t="s">
        <v>590</v>
      </c>
      <c r="G743" s="2" t="s">
        <v>1323</v>
      </c>
      <c r="H743" s="2">
        <v>3</v>
      </c>
      <c r="I743" s="2" t="s">
        <v>1326</v>
      </c>
      <c r="J743" s="2" t="s">
        <v>11</v>
      </c>
      <c r="K743" s="2">
        <v>2016</v>
      </c>
      <c r="L743" s="2" t="s">
        <v>1327</v>
      </c>
      <c r="M743" s="2">
        <v>98</v>
      </c>
      <c r="N743" s="2">
        <v>3.6509999999999998</v>
      </c>
      <c r="O743" s="2" t="s">
        <v>13</v>
      </c>
      <c r="P743" s="2">
        <v>35.734000000000002</v>
      </c>
      <c r="Q743" s="2" t="s">
        <v>14</v>
      </c>
      <c r="R743" s="2">
        <v>67</v>
      </c>
      <c r="W743" s="5" t="str" cm="1">
        <f t="array" ref="W743">_xlfn.TEXTJOIN(", ",TRUE, IF(COUNTIF(G743,"*"&amp;Afferenti!$A$1:'Afferenti'!$A$46&amp;"*"), Afferenti!$A$1:'Afferenti'!$A$46, ""))</f>
        <v>PAOLETTI</v>
      </c>
      <c r="X743" s="5" t="str" cm="1">
        <f t="array" ref="X743">_xlfn.TEXTJOIN(", ",TRUE, IF(COUNTIF(A743,"*"&amp;Afferenti!$A$1:'Afferenti'!$A$46&amp;"*"), Afferenti!$E$1:'Afferenti'!$E$46, ""))</f>
        <v>1</v>
      </c>
      <c r="Y743" s="5" t="str" cm="1">
        <f t="array" ref="Y743">_xlfn.TEXTJOIN(", ",TRUE, IF(COUNTIF(A743,"*"&amp;Afferenti!$A$1:'Afferenti'!$A$46&amp;"*"), Afferenti!$F$1:'Afferenti'!$F$46, ""))</f>
        <v>0</v>
      </c>
    </row>
    <row r="744" spans="1:25" x14ac:dyDescent="0.2">
      <c r="A744" s="2" t="s">
        <v>1315</v>
      </c>
      <c r="B744" s="2" t="s">
        <v>1068</v>
      </c>
      <c r="C744" s="2" t="s">
        <v>1147</v>
      </c>
      <c r="E744" s="2" t="s">
        <v>8</v>
      </c>
      <c r="F744" s="2" t="s">
        <v>590</v>
      </c>
      <c r="G744" s="2" t="s">
        <v>1323</v>
      </c>
      <c r="H744" s="2">
        <v>3</v>
      </c>
      <c r="I744" s="2" t="s">
        <v>1328</v>
      </c>
      <c r="J744" s="2" t="s">
        <v>11</v>
      </c>
      <c r="K744" s="2">
        <v>2017</v>
      </c>
      <c r="L744" s="2" t="s">
        <v>1327</v>
      </c>
      <c r="M744" s="2">
        <v>23</v>
      </c>
      <c r="N744" s="2">
        <v>30.515000000000001</v>
      </c>
      <c r="O744" s="2" t="s">
        <v>14</v>
      </c>
      <c r="P744" s="2">
        <v>40.335999999999999</v>
      </c>
      <c r="Q744" s="2" t="s">
        <v>14</v>
      </c>
      <c r="R744" s="2">
        <v>22</v>
      </c>
      <c r="S744" s="2">
        <v>31.58</v>
      </c>
      <c r="T744" s="2" t="s">
        <v>14</v>
      </c>
      <c r="U744" s="2">
        <v>14.393939</v>
      </c>
      <c r="V744" s="2" t="s">
        <v>13</v>
      </c>
      <c r="W744" s="5" t="str" cm="1">
        <f t="array" ref="W744">_xlfn.TEXTJOIN(", ",TRUE, IF(COUNTIF(G744,"*"&amp;Afferenti!$A$1:'Afferenti'!$A$46&amp;"*"), Afferenti!$A$1:'Afferenti'!$A$46, ""))</f>
        <v>PAOLETTI</v>
      </c>
      <c r="X744" s="5" t="str" cm="1">
        <f t="array" ref="X744">_xlfn.TEXTJOIN(", ",TRUE, IF(COUNTIF(A744,"*"&amp;Afferenti!$A$1:'Afferenti'!$A$46&amp;"*"), Afferenti!$E$1:'Afferenti'!$E$46, ""))</f>
        <v>1</v>
      </c>
      <c r="Y744" s="5" t="str" cm="1">
        <f t="array" ref="Y744">_xlfn.TEXTJOIN(", ",TRUE, IF(COUNTIF(A744,"*"&amp;Afferenti!$A$1:'Afferenti'!$A$46&amp;"*"), Afferenti!$F$1:'Afferenti'!$F$46, ""))</f>
        <v>0</v>
      </c>
    </row>
    <row r="745" spans="1:25" x14ac:dyDescent="0.2">
      <c r="A745" s="2" t="s">
        <v>1315</v>
      </c>
      <c r="B745" s="2" t="s">
        <v>1068</v>
      </c>
      <c r="C745" s="2" t="s">
        <v>1147</v>
      </c>
      <c r="E745" s="2" t="s">
        <v>8</v>
      </c>
      <c r="F745" s="2" t="s">
        <v>590</v>
      </c>
      <c r="G745" s="2" t="s">
        <v>1323</v>
      </c>
      <c r="H745" s="2">
        <v>3</v>
      </c>
      <c r="I745" s="2" t="s">
        <v>1329</v>
      </c>
      <c r="J745" s="2" t="s">
        <v>11</v>
      </c>
      <c r="K745" s="2">
        <v>2015</v>
      </c>
      <c r="L745" s="2" t="s">
        <v>1327</v>
      </c>
      <c r="M745" s="2">
        <v>96</v>
      </c>
      <c r="N745" s="2">
        <v>4.915</v>
      </c>
      <c r="O745" s="2" t="s">
        <v>13</v>
      </c>
      <c r="P745" s="2">
        <v>36.777999999999999</v>
      </c>
      <c r="Q745" s="2" t="s">
        <v>14</v>
      </c>
      <c r="R745" s="2">
        <v>85</v>
      </c>
      <c r="W745" s="5" t="str" cm="1">
        <f t="array" ref="W745">_xlfn.TEXTJOIN(", ",TRUE, IF(COUNTIF(G745,"*"&amp;Afferenti!$A$1:'Afferenti'!$A$46&amp;"*"), Afferenti!$A$1:'Afferenti'!$A$46, ""))</f>
        <v>PAOLETTI</v>
      </c>
      <c r="X745" s="5" t="str" cm="1">
        <f t="array" ref="X745">_xlfn.TEXTJOIN(", ",TRUE, IF(COUNTIF(A745,"*"&amp;Afferenti!$A$1:'Afferenti'!$A$46&amp;"*"), Afferenti!$E$1:'Afferenti'!$E$46, ""))</f>
        <v>1</v>
      </c>
      <c r="Y745" s="5" t="str" cm="1">
        <f t="array" ref="Y745">_xlfn.TEXTJOIN(", ",TRUE, IF(COUNTIF(A745,"*"&amp;Afferenti!$A$1:'Afferenti'!$A$46&amp;"*"), Afferenti!$F$1:'Afferenti'!$F$46, ""))</f>
        <v>0</v>
      </c>
    </row>
    <row r="746" spans="1:25" x14ac:dyDescent="0.2">
      <c r="A746" s="2" t="s">
        <v>1315</v>
      </c>
      <c r="B746" s="2" t="s">
        <v>1068</v>
      </c>
      <c r="C746" s="2" t="s">
        <v>1147</v>
      </c>
      <c r="E746" s="2" t="s">
        <v>8</v>
      </c>
      <c r="F746" s="2" t="s">
        <v>590</v>
      </c>
      <c r="G746" s="2" t="s">
        <v>1323</v>
      </c>
      <c r="H746" s="2">
        <v>3</v>
      </c>
      <c r="I746" s="2" t="s">
        <v>1330</v>
      </c>
      <c r="J746" s="2" t="s">
        <v>11</v>
      </c>
      <c r="K746" s="2">
        <v>2016</v>
      </c>
      <c r="L746" s="2" t="s">
        <v>1327</v>
      </c>
      <c r="M746" s="2">
        <v>12</v>
      </c>
      <c r="N746" s="2">
        <v>53.968000000000004</v>
      </c>
      <c r="O746" s="2" t="s">
        <v>26</v>
      </c>
      <c r="P746" s="2">
        <v>35.734000000000002</v>
      </c>
      <c r="Q746" s="2" t="s">
        <v>14</v>
      </c>
      <c r="R746" s="2">
        <v>11</v>
      </c>
      <c r="W746" s="5" t="str" cm="1">
        <f t="array" ref="W746">_xlfn.TEXTJOIN(", ",TRUE, IF(COUNTIF(G746,"*"&amp;Afferenti!$A$1:'Afferenti'!$A$46&amp;"*"), Afferenti!$A$1:'Afferenti'!$A$46, ""))</f>
        <v>PAOLETTI</v>
      </c>
      <c r="X746" s="5" t="str" cm="1">
        <f t="array" ref="X746">_xlfn.TEXTJOIN(", ",TRUE, IF(COUNTIF(A746,"*"&amp;Afferenti!$A$1:'Afferenti'!$A$46&amp;"*"), Afferenti!$E$1:'Afferenti'!$E$46, ""))</f>
        <v>1</v>
      </c>
      <c r="Y746" s="5" t="str" cm="1">
        <f t="array" ref="Y746">_xlfn.TEXTJOIN(", ",TRUE, IF(COUNTIF(A746,"*"&amp;Afferenti!$A$1:'Afferenti'!$A$46&amp;"*"), Afferenti!$F$1:'Afferenti'!$F$46, ""))</f>
        <v>0</v>
      </c>
    </row>
    <row r="747" spans="1:25" x14ac:dyDescent="0.2">
      <c r="A747" s="2" t="s">
        <v>1315</v>
      </c>
      <c r="B747" s="2" t="s">
        <v>1068</v>
      </c>
      <c r="C747" s="2" t="s">
        <v>1147</v>
      </c>
      <c r="E747" s="2" t="s">
        <v>8</v>
      </c>
      <c r="F747" s="2" t="s">
        <v>590</v>
      </c>
      <c r="G747" s="2" t="s">
        <v>1331</v>
      </c>
      <c r="H747" s="2">
        <v>3</v>
      </c>
      <c r="I747" s="2" t="s">
        <v>1332</v>
      </c>
      <c r="J747" s="2" t="s">
        <v>11</v>
      </c>
      <c r="K747" s="2">
        <v>2017</v>
      </c>
      <c r="L747" s="2" t="s">
        <v>1318</v>
      </c>
      <c r="M747" s="2">
        <v>0</v>
      </c>
      <c r="N747" s="2">
        <v>89.962000000000003</v>
      </c>
      <c r="O747" s="2" t="s">
        <v>33</v>
      </c>
      <c r="P747" s="2">
        <v>92.432000000000002</v>
      </c>
      <c r="Q747" s="2" t="s">
        <v>33</v>
      </c>
      <c r="R747" s="2">
        <v>0</v>
      </c>
      <c r="S747" s="2">
        <v>100</v>
      </c>
      <c r="T747" s="2" t="s">
        <v>33</v>
      </c>
      <c r="W747" s="5" t="str" cm="1">
        <f t="array" ref="W747">_xlfn.TEXTJOIN(", ",TRUE, IF(COUNTIF(G747,"*"&amp;Afferenti!$A$1:'Afferenti'!$A$46&amp;"*"), Afferenti!$A$1:'Afferenti'!$A$46, ""))</f>
        <v>PAOLETTI</v>
      </c>
      <c r="X747" s="5" t="str" cm="1">
        <f t="array" ref="X747">_xlfn.TEXTJOIN(", ",TRUE, IF(COUNTIF(A747,"*"&amp;Afferenti!$A$1:'Afferenti'!$A$46&amp;"*"), Afferenti!$E$1:'Afferenti'!$E$46, ""))</f>
        <v>1</v>
      </c>
      <c r="Y747" s="5" t="str" cm="1">
        <f t="array" ref="Y747">_xlfn.TEXTJOIN(", ",TRUE, IF(COUNTIF(A747,"*"&amp;Afferenti!$A$1:'Afferenti'!$A$46&amp;"*"), Afferenti!$F$1:'Afferenti'!$F$46, ""))</f>
        <v>0</v>
      </c>
    </row>
    <row r="748" spans="1:25" x14ac:dyDescent="0.2">
      <c r="A748" s="2" t="s">
        <v>1315</v>
      </c>
      <c r="B748" s="2" t="s">
        <v>1068</v>
      </c>
      <c r="C748" s="2" t="s">
        <v>1147</v>
      </c>
      <c r="E748" s="2" t="s">
        <v>8</v>
      </c>
      <c r="F748" s="2" t="s">
        <v>590</v>
      </c>
      <c r="G748" s="2" t="s">
        <v>1333</v>
      </c>
      <c r="H748" s="2">
        <v>3</v>
      </c>
      <c r="I748" s="2" t="s">
        <v>1334</v>
      </c>
      <c r="J748" s="2" t="s">
        <v>11</v>
      </c>
      <c r="K748" s="2">
        <v>2015</v>
      </c>
      <c r="L748" s="2" t="s">
        <v>274</v>
      </c>
      <c r="M748" s="2">
        <v>54</v>
      </c>
      <c r="N748" s="2">
        <v>13.696</v>
      </c>
      <c r="O748" s="2" t="s">
        <v>13</v>
      </c>
      <c r="P748" s="2">
        <v>2.1389999999999998</v>
      </c>
      <c r="Q748" s="2" t="s">
        <v>13</v>
      </c>
      <c r="R748" s="2">
        <v>44</v>
      </c>
      <c r="W748" s="5" t="str" cm="1">
        <f t="array" ref="W748">_xlfn.TEXTJOIN(", ",TRUE, IF(COUNTIF(G748,"*"&amp;Afferenti!$A$1:'Afferenti'!$A$46&amp;"*"), Afferenti!$A$1:'Afferenti'!$A$46, ""))</f>
        <v>PAOLETTI</v>
      </c>
      <c r="X748" s="5" t="str" cm="1">
        <f t="array" ref="X748">_xlfn.TEXTJOIN(", ",TRUE, IF(COUNTIF(A748,"*"&amp;Afferenti!$A$1:'Afferenti'!$A$46&amp;"*"), Afferenti!$E$1:'Afferenti'!$E$46, ""))</f>
        <v>1</v>
      </c>
      <c r="Y748" s="5" t="str" cm="1">
        <f t="array" ref="Y748">_xlfn.TEXTJOIN(", ",TRUE, IF(COUNTIF(A748,"*"&amp;Afferenti!$A$1:'Afferenti'!$A$46&amp;"*"), Afferenti!$F$1:'Afferenti'!$F$46, ""))</f>
        <v>0</v>
      </c>
    </row>
    <row r="749" spans="1:25" x14ac:dyDescent="0.2">
      <c r="A749" s="2" t="s">
        <v>1315</v>
      </c>
      <c r="B749" s="2" t="s">
        <v>1068</v>
      </c>
      <c r="C749" s="2" t="s">
        <v>1147</v>
      </c>
      <c r="E749" s="2" t="s">
        <v>8</v>
      </c>
      <c r="F749" s="2" t="s">
        <v>590</v>
      </c>
      <c r="G749" s="2" t="s">
        <v>1333</v>
      </c>
      <c r="H749" s="2">
        <v>3</v>
      </c>
      <c r="I749" s="2" t="s">
        <v>1335</v>
      </c>
      <c r="J749" s="2" t="s">
        <v>11</v>
      </c>
      <c r="K749" s="2">
        <v>2016</v>
      </c>
      <c r="L749" s="2" t="s">
        <v>1336</v>
      </c>
      <c r="M749" s="2">
        <v>260</v>
      </c>
      <c r="N749" s="2">
        <v>3.0249999999999999</v>
      </c>
      <c r="O749" s="2" t="s">
        <v>13</v>
      </c>
      <c r="P749" s="2">
        <v>22.44</v>
      </c>
      <c r="Q749" s="2" t="s">
        <v>13</v>
      </c>
      <c r="R749" s="2">
        <v>233</v>
      </c>
      <c r="S749" s="2">
        <v>0.46</v>
      </c>
      <c r="T749" s="2" t="s">
        <v>13</v>
      </c>
      <c r="U749" s="2">
        <v>19.841270000000002</v>
      </c>
      <c r="V749" s="2" t="s">
        <v>13</v>
      </c>
      <c r="W749" s="5" t="str" cm="1">
        <f t="array" ref="W749">_xlfn.TEXTJOIN(", ",TRUE, IF(COUNTIF(G749,"*"&amp;Afferenti!$A$1:'Afferenti'!$A$46&amp;"*"), Afferenti!$A$1:'Afferenti'!$A$46, ""))</f>
        <v>PAOLETTI</v>
      </c>
      <c r="X749" s="5" t="str" cm="1">
        <f t="array" ref="X749">_xlfn.TEXTJOIN(", ",TRUE, IF(COUNTIF(A749,"*"&amp;Afferenti!$A$1:'Afferenti'!$A$46&amp;"*"), Afferenti!$E$1:'Afferenti'!$E$46, ""))</f>
        <v>1</v>
      </c>
      <c r="Y749" s="5" t="str" cm="1">
        <f t="array" ref="Y749">_xlfn.TEXTJOIN(", ",TRUE, IF(COUNTIF(A749,"*"&amp;Afferenti!$A$1:'Afferenti'!$A$46&amp;"*"), Afferenti!$F$1:'Afferenti'!$F$46, ""))</f>
        <v>0</v>
      </c>
    </row>
    <row r="750" spans="1:25" x14ac:dyDescent="0.2">
      <c r="A750" s="2" t="s">
        <v>1315</v>
      </c>
      <c r="B750" s="2" t="s">
        <v>1068</v>
      </c>
      <c r="C750" s="2" t="s">
        <v>1147</v>
      </c>
      <c r="E750" s="2" t="s">
        <v>8</v>
      </c>
      <c r="F750" s="2" t="s">
        <v>590</v>
      </c>
      <c r="G750" s="2" t="s">
        <v>1337</v>
      </c>
      <c r="H750" s="2">
        <v>4</v>
      </c>
      <c r="I750" s="2" t="s">
        <v>1338</v>
      </c>
      <c r="J750" s="2" t="s">
        <v>11</v>
      </c>
      <c r="K750" s="2">
        <v>2015</v>
      </c>
      <c r="L750" s="2" t="s">
        <v>1325</v>
      </c>
      <c r="M750" s="2">
        <v>14</v>
      </c>
      <c r="N750" s="2">
        <v>52.7</v>
      </c>
      <c r="O750" s="2" t="s">
        <v>26</v>
      </c>
      <c r="P750" s="2">
        <v>21.486999999999998</v>
      </c>
      <c r="Q750" s="2" t="s">
        <v>13</v>
      </c>
      <c r="R750" s="2">
        <v>12</v>
      </c>
      <c r="S750" s="2">
        <v>60.07</v>
      </c>
      <c r="T750" s="2" t="s">
        <v>26</v>
      </c>
      <c r="U750" s="2">
        <v>20.161000000000001</v>
      </c>
      <c r="V750" s="2" t="s">
        <v>13</v>
      </c>
      <c r="W750" s="5" t="str" cm="1">
        <f t="array" ref="W750">_xlfn.TEXTJOIN(", ",TRUE, IF(COUNTIF(G750,"*"&amp;Afferenti!$A$1:'Afferenti'!$A$46&amp;"*"), Afferenti!$A$1:'Afferenti'!$A$46, ""))</f>
        <v>PAOLETTI</v>
      </c>
      <c r="X750" s="5" t="str" cm="1">
        <f t="array" ref="X750">_xlfn.TEXTJOIN(", ",TRUE, IF(COUNTIF(A750,"*"&amp;Afferenti!$A$1:'Afferenti'!$A$46&amp;"*"), Afferenti!$E$1:'Afferenti'!$E$46, ""))</f>
        <v>1</v>
      </c>
      <c r="Y750" s="5" t="str" cm="1">
        <f t="array" ref="Y750">_xlfn.TEXTJOIN(", ",TRUE, IF(COUNTIF(A750,"*"&amp;Afferenti!$A$1:'Afferenti'!$A$46&amp;"*"), Afferenti!$F$1:'Afferenti'!$F$46, ""))</f>
        <v>0</v>
      </c>
    </row>
    <row r="751" spans="1:25" x14ac:dyDescent="0.2">
      <c r="A751" s="2" t="s">
        <v>1315</v>
      </c>
      <c r="B751" s="2" t="s">
        <v>1068</v>
      </c>
      <c r="C751" s="2" t="s">
        <v>1147</v>
      </c>
      <c r="E751" s="2" t="s">
        <v>8</v>
      </c>
      <c r="F751" s="2" t="s">
        <v>590</v>
      </c>
      <c r="G751" s="2" t="s">
        <v>1339</v>
      </c>
      <c r="H751" s="2">
        <v>4</v>
      </c>
      <c r="I751" s="2" t="s">
        <v>1340</v>
      </c>
      <c r="J751" s="2" t="s">
        <v>11</v>
      </c>
      <c r="K751" s="2">
        <v>2016</v>
      </c>
      <c r="L751" s="2" t="s">
        <v>242</v>
      </c>
      <c r="M751" s="2">
        <v>388</v>
      </c>
      <c r="N751" s="2">
        <v>0.24099999999999999</v>
      </c>
      <c r="O751" s="2" t="s">
        <v>13</v>
      </c>
      <c r="P751" s="2">
        <v>55.735999999999997</v>
      </c>
      <c r="Q751" s="2" t="s">
        <v>26</v>
      </c>
      <c r="R751" s="2">
        <v>245</v>
      </c>
      <c r="S751" s="2">
        <v>0.43</v>
      </c>
      <c r="T751" s="2" t="s">
        <v>13</v>
      </c>
      <c r="U751" s="2">
        <v>27.777778999999999</v>
      </c>
      <c r="V751" s="2" t="s">
        <v>14</v>
      </c>
      <c r="W751" s="5" t="str" cm="1">
        <f t="array" ref="W751">_xlfn.TEXTJOIN(", ",TRUE, IF(COUNTIF(G751,"*"&amp;Afferenti!$A$1:'Afferenti'!$A$46&amp;"*"), Afferenti!$A$1:'Afferenti'!$A$46, ""))</f>
        <v>PAOLETTI</v>
      </c>
      <c r="X751" s="5" t="str" cm="1">
        <f t="array" ref="X751">_xlfn.TEXTJOIN(", ",TRUE, IF(COUNTIF(A751,"*"&amp;Afferenti!$A$1:'Afferenti'!$A$46&amp;"*"), Afferenti!$E$1:'Afferenti'!$E$46, ""))</f>
        <v>1</v>
      </c>
      <c r="Y751" s="5" t="str" cm="1">
        <f t="array" ref="Y751">_xlfn.TEXTJOIN(", ",TRUE, IF(COUNTIF(A751,"*"&amp;Afferenti!$A$1:'Afferenti'!$A$46&amp;"*"), Afferenti!$F$1:'Afferenti'!$F$46, ""))</f>
        <v>0</v>
      </c>
    </row>
    <row r="752" spans="1:25" x14ac:dyDescent="0.2">
      <c r="A752" s="2" t="s">
        <v>1315</v>
      </c>
      <c r="B752" s="2" t="s">
        <v>1068</v>
      </c>
      <c r="C752" s="2" t="s">
        <v>1147</v>
      </c>
      <c r="E752" s="2" t="s">
        <v>8</v>
      </c>
      <c r="F752" s="2" t="s">
        <v>590</v>
      </c>
      <c r="G752" s="2" t="s">
        <v>1339</v>
      </c>
      <c r="H752" s="2">
        <v>4</v>
      </c>
      <c r="I752" s="2" t="s">
        <v>1341</v>
      </c>
      <c r="J752" s="2" t="s">
        <v>11</v>
      </c>
      <c r="K752" s="2">
        <v>2016</v>
      </c>
      <c r="L752" s="2" t="s">
        <v>242</v>
      </c>
      <c r="M752" s="2">
        <v>184</v>
      </c>
      <c r="N752" s="2">
        <v>1.151</v>
      </c>
      <c r="O752" s="2" t="s">
        <v>13</v>
      </c>
      <c r="P752" s="2">
        <v>55.735999999999997</v>
      </c>
      <c r="Q752" s="2" t="s">
        <v>26</v>
      </c>
      <c r="R752" s="2">
        <v>123</v>
      </c>
      <c r="S752" s="2">
        <v>1.55</v>
      </c>
      <c r="T752" s="2" t="s">
        <v>13</v>
      </c>
      <c r="U752" s="2">
        <v>27.777778999999999</v>
      </c>
      <c r="V752" s="2" t="s">
        <v>14</v>
      </c>
      <c r="W752" s="5" t="str" cm="1">
        <f t="array" ref="W752">_xlfn.TEXTJOIN(", ",TRUE, IF(COUNTIF(G752,"*"&amp;Afferenti!$A$1:'Afferenti'!$A$46&amp;"*"), Afferenti!$A$1:'Afferenti'!$A$46, ""))</f>
        <v>PAOLETTI</v>
      </c>
      <c r="X752" s="5" t="str" cm="1">
        <f t="array" ref="X752">_xlfn.TEXTJOIN(", ",TRUE, IF(COUNTIF(A752,"*"&amp;Afferenti!$A$1:'Afferenti'!$A$46&amp;"*"), Afferenti!$E$1:'Afferenti'!$E$46, ""))</f>
        <v>1</v>
      </c>
      <c r="Y752" s="5" t="str" cm="1">
        <f t="array" ref="Y752">_xlfn.TEXTJOIN(", ",TRUE, IF(COUNTIF(A752,"*"&amp;Afferenti!$A$1:'Afferenti'!$A$46&amp;"*"), Afferenti!$F$1:'Afferenti'!$F$46, ""))</f>
        <v>0</v>
      </c>
    </row>
    <row r="753" spans="1:25" x14ac:dyDescent="0.2">
      <c r="A753" s="2" t="s">
        <v>1315</v>
      </c>
      <c r="B753" s="2" t="s">
        <v>1068</v>
      </c>
      <c r="C753" s="2" t="s">
        <v>1147</v>
      </c>
      <c r="E753" s="2" t="s">
        <v>8</v>
      </c>
      <c r="F753" s="2" t="s">
        <v>590</v>
      </c>
      <c r="G753" s="2" t="s">
        <v>1342</v>
      </c>
      <c r="H753" s="2">
        <v>4</v>
      </c>
      <c r="I753" s="2" t="s">
        <v>1343</v>
      </c>
      <c r="J753" s="2" t="s">
        <v>11</v>
      </c>
      <c r="K753" s="2">
        <v>2015</v>
      </c>
      <c r="L753" s="2" t="s">
        <v>1327</v>
      </c>
      <c r="M753" s="2">
        <v>13</v>
      </c>
      <c r="N753" s="2">
        <v>55.151000000000003</v>
      </c>
      <c r="O753" s="2" t="s">
        <v>26</v>
      </c>
      <c r="P753" s="2">
        <v>36.777999999999999</v>
      </c>
      <c r="Q753" s="2" t="s">
        <v>14</v>
      </c>
      <c r="R753" s="2">
        <v>12</v>
      </c>
      <c r="S753" s="2">
        <v>60.07</v>
      </c>
      <c r="T753" s="2" t="s">
        <v>26</v>
      </c>
      <c r="W753" s="5" t="str" cm="1">
        <f t="array" ref="W753">_xlfn.TEXTJOIN(", ",TRUE, IF(COUNTIF(G753,"*"&amp;Afferenti!$A$1:'Afferenti'!$A$46&amp;"*"), Afferenti!$A$1:'Afferenti'!$A$46, ""))</f>
        <v>PAOLETTI</v>
      </c>
      <c r="X753" s="5" t="str" cm="1">
        <f t="array" ref="X753">_xlfn.TEXTJOIN(", ",TRUE, IF(COUNTIF(A753,"*"&amp;Afferenti!$A$1:'Afferenti'!$A$46&amp;"*"), Afferenti!$E$1:'Afferenti'!$E$46, ""))</f>
        <v>1</v>
      </c>
      <c r="Y753" s="5" t="str" cm="1">
        <f t="array" ref="Y753">_xlfn.TEXTJOIN(", ",TRUE, IF(COUNTIF(A753,"*"&amp;Afferenti!$A$1:'Afferenti'!$A$46&amp;"*"), Afferenti!$F$1:'Afferenti'!$F$46, ""))</f>
        <v>0</v>
      </c>
    </row>
    <row r="754" spans="1:25" x14ac:dyDescent="0.2">
      <c r="A754" s="2" t="s">
        <v>1315</v>
      </c>
      <c r="B754" s="2" t="s">
        <v>1068</v>
      </c>
      <c r="C754" s="2" t="s">
        <v>1147</v>
      </c>
      <c r="E754" s="2" t="s">
        <v>8</v>
      </c>
      <c r="F754" s="2" t="s">
        <v>590</v>
      </c>
      <c r="G754" s="2" t="s">
        <v>1342</v>
      </c>
      <c r="H754" s="2">
        <v>4</v>
      </c>
      <c r="I754" s="2" t="s">
        <v>1344</v>
      </c>
      <c r="J754" s="2" t="s">
        <v>11</v>
      </c>
      <c r="K754" s="2">
        <v>2016</v>
      </c>
      <c r="L754" s="2" t="s">
        <v>1327</v>
      </c>
      <c r="M754" s="2">
        <v>25</v>
      </c>
      <c r="N754" s="2">
        <v>30.738</v>
      </c>
      <c r="O754" s="2" t="s">
        <v>14</v>
      </c>
      <c r="P754" s="2">
        <v>35.734000000000002</v>
      </c>
      <c r="Q754" s="2" t="s">
        <v>14</v>
      </c>
      <c r="R754" s="2">
        <v>10</v>
      </c>
      <c r="W754" s="5" t="str" cm="1">
        <f t="array" ref="W754">_xlfn.TEXTJOIN(", ",TRUE, IF(COUNTIF(G754,"*"&amp;Afferenti!$A$1:'Afferenti'!$A$46&amp;"*"), Afferenti!$A$1:'Afferenti'!$A$46, ""))</f>
        <v>PAOLETTI</v>
      </c>
      <c r="X754" s="5" t="str" cm="1">
        <f t="array" ref="X754">_xlfn.TEXTJOIN(", ",TRUE, IF(COUNTIF(A754,"*"&amp;Afferenti!$A$1:'Afferenti'!$A$46&amp;"*"), Afferenti!$E$1:'Afferenti'!$E$46, ""))</f>
        <v>1</v>
      </c>
      <c r="Y754" s="5" t="str" cm="1">
        <f t="array" ref="Y754">_xlfn.TEXTJOIN(", ",TRUE, IF(COUNTIF(A754,"*"&amp;Afferenti!$A$1:'Afferenti'!$A$46&amp;"*"), Afferenti!$F$1:'Afferenti'!$F$46, ""))</f>
        <v>0</v>
      </c>
    </row>
    <row r="755" spans="1:25" x14ac:dyDescent="0.2">
      <c r="A755" s="2" t="s">
        <v>1315</v>
      </c>
      <c r="B755" s="2" t="s">
        <v>1068</v>
      </c>
      <c r="C755" s="2" t="s">
        <v>1147</v>
      </c>
      <c r="E755" s="2" t="s">
        <v>8</v>
      </c>
      <c r="F755" s="2" t="s">
        <v>590</v>
      </c>
      <c r="G755" s="2" t="s">
        <v>1342</v>
      </c>
      <c r="H755" s="2">
        <v>4</v>
      </c>
      <c r="I755" s="2" t="s">
        <v>1345</v>
      </c>
      <c r="J755" s="2" t="s">
        <v>11</v>
      </c>
      <c r="K755" s="2">
        <v>2016</v>
      </c>
      <c r="L755" s="2" t="s">
        <v>1325</v>
      </c>
      <c r="M755" s="2">
        <v>13</v>
      </c>
      <c r="N755" s="2">
        <v>51.521999999999998</v>
      </c>
      <c r="O755" s="2" t="s">
        <v>26</v>
      </c>
      <c r="P755" s="2">
        <v>19.346</v>
      </c>
      <c r="Q755" s="2" t="s">
        <v>13</v>
      </c>
      <c r="R755" s="2">
        <v>11</v>
      </c>
      <c r="S755" s="2">
        <v>59.2</v>
      </c>
      <c r="T755" s="2" t="s">
        <v>26</v>
      </c>
      <c r="U755" s="2">
        <v>16.666665999999999</v>
      </c>
      <c r="V755" s="2" t="s">
        <v>13</v>
      </c>
      <c r="W755" s="5" t="str" cm="1">
        <f t="array" ref="W755">_xlfn.TEXTJOIN(", ",TRUE, IF(COUNTIF(G755,"*"&amp;Afferenti!$A$1:'Afferenti'!$A$46&amp;"*"), Afferenti!$A$1:'Afferenti'!$A$46, ""))</f>
        <v>PAOLETTI</v>
      </c>
      <c r="X755" s="5" t="str" cm="1">
        <f t="array" ref="X755">_xlfn.TEXTJOIN(", ",TRUE, IF(COUNTIF(A755,"*"&amp;Afferenti!$A$1:'Afferenti'!$A$46&amp;"*"), Afferenti!$E$1:'Afferenti'!$E$46, ""))</f>
        <v>1</v>
      </c>
      <c r="Y755" s="5" t="str" cm="1">
        <f t="array" ref="Y755">_xlfn.TEXTJOIN(", ",TRUE, IF(COUNTIF(A755,"*"&amp;Afferenti!$A$1:'Afferenti'!$A$46&amp;"*"), Afferenti!$F$1:'Afferenti'!$F$46, ""))</f>
        <v>0</v>
      </c>
    </row>
    <row r="756" spans="1:25" x14ac:dyDescent="0.2">
      <c r="A756" s="2" t="s">
        <v>1315</v>
      </c>
      <c r="B756" s="2" t="s">
        <v>1068</v>
      </c>
      <c r="C756" s="2" t="s">
        <v>1147</v>
      </c>
      <c r="E756" s="2" t="s">
        <v>8</v>
      </c>
      <c r="F756" s="2" t="s">
        <v>590</v>
      </c>
      <c r="G756" s="2" t="s">
        <v>1342</v>
      </c>
      <c r="H756" s="2">
        <v>4</v>
      </c>
      <c r="I756" s="2" t="s">
        <v>1346</v>
      </c>
      <c r="J756" s="2" t="s">
        <v>11</v>
      </c>
      <c r="K756" s="2">
        <v>2017</v>
      </c>
      <c r="L756" s="2" t="s">
        <v>1325</v>
      </c>
      <c r="M756" s="2">
        <v>6</v>
      </c>
      <c r="N756" s="2">
        <v>69.316000000000003</v>
      </c>
      <c r="O756" s="2" t="s">
        <v>26</v>
      </c>
      <c r="P756" s="2">
        <v>19.658000000000001</v>
      </c>
      <c r="Q756" s="2" t="s">
        <v>13</v>
      </c>
      <c r="R756" s="2">
        <v>5</v>
      </c>
      <c r="S756" s="2">
        <v>77.41</v>
      </c>
      <c r="T756" s="2" t="s">
        <v>33</v>
      </c>
      <c r="U756" s="2">
        <v>17.424242</v>
      </c>
      <c r="V756" s="2" t="s">
        <v>13</v>
      </c>
      <c r="W756" s="5" t="str" cm="1">
        <f t="array" ref="W756">_xlfn.TEXTJOIN(", ",TRUE, IF(COUNTIF(G756,"*"&amp;Afferenti!$A$1:'Afferenti'!$A$46&amp;"*"), Afferenti!$A$1:'Afferenti'!$A$46, ""))</f>
        <v>PAOLETTI</v>
      </c>
      <c r="X756" s="5" t="str" cm="1">
        <f t="array" ref="X756">_xlfn.TEXTJOIN(", ",TRUE, IF(COUNTIF(A756,"*"&amp;Afferenti!$A$1:'Afferenti'!$A$46&amp;"*"), Afferenti!$E$1:'Afferenti'!$E$46, ""))</f>
        <v>1</v>
      </c>
      <c r="Y756" s="5" t="str" cm="1">
        <f t="array" ref="Y756">_xlfn.TEXTJOIN(", ",TRUE, IF(COUNTIF(A756,"*"&amp;Afferenti!$A$1:'Afferenti'!$A$46&amp;"*"), Afferenti!$F$1:'Afferenti'!$F$46, ""))</f>
        <v>0</v>
      </c>
    </row>
    <row r="757" spans="1:25" x14ac:dyDescent="0.2">
      <c r="A757" s="2" t="s">
        <v>1315</v>
      </c>
      <c r="B757" s="2" t="s">
        <v>1068</v>
      </c>
      <c r="C757" s="2" t="s">
        <v>1147</v>
      </c>
      <c r="E757" s="2" t="s">
        <v>8</v>
      </c>
      <c r="F757" s="2" t="s">
        <v>590</v>
      </c>
      <c r="G757" s="2" t="s">
        <v>1342</v>
      </c>
      <c r="H757" s="2">
        <v>4</v>
      </c>
      <c r="I757" s="2" t="s">
        <v>1347</v>
      </c>
      <c r="J757" s="2" t="s">
        <v>11</v>
      </c>
      <c r="K757" s="2">
        <v>2017</v>
      </c>
      <c r="L757" s="2" t="s">
        <v>1327</v>
      </c>
      <c r="M757" s="2">
        <v>19</v>
      </c>
      <c r="N757" s="2">
        <v>36.880000000000003</v>
      </c>
      <c r="O757" s="2" t="s">
        <v>14</v>
      </c>
      <c r="P757" s="2">
        <v>40.335999999999999</v>
      </c>
      <c r="Q757" s="2" t="s">
        <v>14</v>
      </c>
      <c r="R757" s="2">
        <v>17</v>
      </c>
      <c r="W757" s="5" t="str" cm="1">
        <f t="array" ref="W757">_xlfn.TEXTJOIN(", ",TRUE, IF(COUNTIF(G757,"*"&amp;Afferenti!$A$1:'Afferenti'!$A$46&amp;"*"), Afferenti!$A$1:'Afferenti'!$A$46, ""))</f>
        <v>PAOLETTI</v>
      </c>
      <c r="X757" s="5" t="str" cm="1">
        <f t="array" ref="X757">_xlfn.TEXTJOIN(", ",TRUE, IF(COUNTIF(A757,"*"&amp;Afferenti!$A$1:'Afferenti'!$A$46&amp;"*"), Afferenti!$E$1:'Afferenti'!$E$46, ""))</f>
        <v>1</v>
      </c>
      <c r="Y757" s="5" t="str" cm="1">
        <f t="array" ref="Y757">_xlfn.TEXTJOIN(", ",TRUE, IF(COUNTIF(A757,"*"&amp;Afferenti!$A$1:'Afferenti'!$A$46&amp;"*"), Afferenti!$F$1:'Afferenti'!$F$46, ""))</f>
        <v>0</v>
      </c>
    </row>
    <row r="758" spans="1:25" x14ac:dyDescent="0.2">
      <c r="A758" s="2" t="s">
        <v>1315</v>
      </c>
      <c r="B758" s="2" t="s">
        <v>1068</v>
      </c>
      <c r="C758" s="2" t="s">
        <v>1147</v>
      </c>
      <c r="E758" s="2" t="s">
        <v>8</v>
      </c>
      <c r="F758" s="2" t="s">
        <v>590</v>
      </c>
      <c r="G758" s="2" t="s">
        <v>1342</v>
      </c>
      <c r="H758" s="2">
        <v>4</v>
      </c>
      <c r="I758" s="2" t="s">
        <v>1348</v>
      </c>
      <c r="J758" s="2" t="s">
        <v>11</v>
      </c>
      <c r="K758" s="2">
        <v>2016</v>
      </c>
      <c r="L758" s="2" t="s">
        <v>1325</v>
      </c>
      <c r="M758" s="2">
        <v>18</v>
      </c>
      <c r="N758" s="2">
        <v>41.27</v>
      </c>
      <c r="O758" s="2" t="s">
        <v>14</v>
      </c>
      <c r="P758" s="2">
        <v>19.346</v>
      </c>
      <c r="Q758" s="2" t="s">
        <v>13</v>
      </c>
      <c r="R758" s="2">
        <v>13</v>
      </c>
      <c r="W758" s="5" t="str" cm="1">
        <f t="array" ref="W758">_xlfn.TEXTJOIN(", ",TRUE, IF(COUNTIF(G758,"*"&amp;Afferenti!$A$1:'Afferenti'!$A$46&amp;"*"), Afferenti!$A$1:'Afferenti'!$A$46, ""))</f>
        <v>PAOLETTI</v>
      </c>
      <c r="X758" s="5" t="str" cm="1">
        <f t="array" ref="X758">_xlfn.TEXTJOIN(", ",TRUE, IF(COUNTIF(A758,"*"&amp;Afferenti!$A$1:'Afferenti'!$A$46&amp;"*"), Afferenti!$E$1:'Afferenti'!$E$46, ""))</f>
        <v>1</v>
      </c>
      <c r="Y758" s="5" t="str" cm="1">
        <f t="array" ref="Y758">_xlfn.TEXTJOIN(", ",TRUE, IF(COUNTIF(A758,"*"&amp;Afferenti!$A$1:'Afferenti'!$A$46&amp;"*"), Afferenti!$F$1:'Afferenti'!$F$46, ""))</f>
        <v>0</v>
      </c>
    </row>
    <row r="759" spans="1:25" x14ac:dyDescent="0.2">
      <c r="A759" s="2" t="s">
        <v>1315</v>
      </c>
      <c r="B759" s="2" t="s">
        <v>1068</v>
      </c>
      <c r="C759" s="2" t="s">
        <v>1147</v>
      </c>
      <c r="E759" s="2" t="s">
        <v>8</v>
      </c>
      <c r="F759" s="2" t="s">
        <v>590</v>
      </c>
      <c r="G759" s="2" t="s">
        <v>1342</v>
      </c>
      <c r="H759" s="2">
        <v>4</v>
      </c>
      <c r="I759" s="2" t="s">
        <v>1349</v>
      </c>
      <c r="J759" s="2" t="s">
        <v>11</v>
      </c>
      <c r="K759" s="2">
        <v>2017</v>
      </c>
      <c r="L759" s="2" t="s">
        <v>1327</v>
      </c>
      <c r="M759" s="2">
        <v>30</v>
      </c>
      <c r="N759" s="2">
        <v>22.498000000000001</v>
      </c>
      <c r="O759" s="2" t="s">
        <v>13</v>
      </c>
      <c r="P759" s="2">
        <v>40.335999999999999</v>
      </c>
      <c r="Q759" s="2" t="s">
        <v>14</v>
      </c>
      <c r="R759" s="2">
        <v>27</v>
      </c>
      <c r="S759" s="2">
        <v>24.67</v>
      </c>
      <c r="T759" s="2" t="s">
        <v>13</v>
      </c>
      <c r="U759" s="2">
        <v>14.393939</v>
      </c>
      <c r="V759" s="2" t="s">
        <v>13</v>
      </c>
      <c r="W759" s="5" t="str" cm="1">
        <f t="array" ref="W759">_xlfn.TEXTJOIN(", ",TRUE, IF(COUNTIF(G759,"*"&amp;Afferenti!$A$1:'Afferenti'!$A$46&amp;"*"), Afferenti!$A$1:'Afferenti'!$A$46, ""))</f>
        <v>PAOLETTI</v>
      </c>
      <c r="X759" s="5" t="str" cm="1">
        <f t="array" ref="X759">_xlfn.TEXTJOIN(", ",TRUE, IF(COUNTIF(A759,"*"&amp;Afferenti!$A$1:'Afferenti'!$A$46&amp;"*"), Afferenti!$E$1:'Afferenti'!$E$46, ""))</f>
        <v>1</v>
      </c>
      <c r="Y759" s="5" t="str" cm="1">
        <f t="array" ref="Y759">_xlfn.TEXTJOIN(", ",TRUE, IF(COUNTIF(A759,"*"&amp;Afferenti!$A$1:'Afferenti'!$A$46&amp;"*"), Afferenti!$F$1:'Afferenti'!$F$46, ""))</f>
        <v>0</v>
      </c>
    </row>
    <row r="760" spans="1:25" x14ac:dyDescent="0.2">
      <c r="A760" s="2" t="s">
        <v>1315</v>
      </c>
      <c r="B760" s="2" t="s">
        <v>1068</v>
      </c>
      <c r="C760" s="2" t="s">
        <v>1147</v>
      </c>
      <c r="E760" s="2" t="s">
        <v>8</v>
      </c>
      <c r="F760" s="2" t="s">
        <v>590</v>
      </c>
      <c r="G760" s="2" t="s">
        <v>1342</v>
      </c>
      <c r="H760" s="2">
        <v>4</v>
      </c>
      <c r="I760" s="2" t="s">
        <v>1350</v>
      </c>
      <c r="J760" s="2" t="s">
        <v>11</v>
      </c>
      <c r="K760" s="2">
        <v>2017</v>
      </c>
      <c r="L760" s="2" t="s">
        <v>1327</v>
      </c>
      <c r="M760" s="2">
        <v>48</v>
      </c>
      <c r="N760" s="2">
        <v>11.425000000000001</v>
      </c>
      <c r="O760" s="2" t="s">
        <v>13</v>
      </c>
      <c r="P760" s="2">
        <v>40.335999999999999</v>
      </c>
      <c r="Q760" s="2" t="s">
        <v>14</v>
      </c>
      <c r="R760" s="2">
        <v>43</v>
      </c>
      <c r="W760" s="5" t="str" cm="1">
        <f t="array" ref="W760">_xlfn.TEXTJOIN(", ",TRUE, IF(COUNTIF(G760,"*"&amp;Afferenti!$A$1:'Afferenti'!$A$46&amp;"*"), Afferenti!$A$1:'Afferenti'!$A$46, ""))</f>
        <v>PAOLETTI</v>
      </c>
      <c r="X760" s="5" t="str" cm="1">
        <f t="array" ref="X760">_xlfn.TEXTJOIN(", ",TRUE, IF(COUNTIF(A760,"*"&amp;Afferenti!$A$1:'Afferenti'!$A$46&amp;"*"), Afferenti!$E$1:'Afferenti'!$E$46, ""))</f>
        <v>1</v>
      </c>
      <c r="Y760" s="5" t="str" cm="1">
        <f t="array" ref="Y760">_xlfn.TEXTJOIN(", ",TRUE, IF(COUNTIF(A760,"*"&amp;Afferenti!$A$1:'Afferenti'!$A$46&amp;"*"), Afferenti!$F$1:'Afferenti'!$F$46, ""))</f>
        <v>0</v>
      </c>
    </row>
    <row r="761" spans="1:25" x14ac:dyDescent="0.2">
      <c r="A761" s="2" t="s">
        <v>1315</v>
      </c>
      <c r="B761" s="2" t="s">
        <v>1068</v>
      </c>
      <c r="C761" s="2" t="s">
        <v>1147</v>
      </c>
      <c r="E761" s="2" t="s">
        <v>8</v>
      </c>
      <c r="F761" s="2" t="s">
        <v>590</v>
      </c>
      <c r="G761" s="2" t="s">
        <v>1342</v>
      </c>
      <c r="H761" s="2">
        <v>4</v>
      </c>
      <c r="I761" s="2" t="s">
        <v>1351</v>
      </c>
      <c r="J761" s="2" t="s">
        <v>11</v>
      </c>
      <c r="K761" s="2">
        <v>2016</v>
      </c>
      <c r="L761" s="2" t="s">
        <v>230</v>
      </c>
      <c r="M761" s="2">
        <v>40</v>
      </c>
      <c r="N761" s="2">
        <v>4.3609999999999998</v>
      </c>
      <c r="O761" s="2" t="s">
        <v>13</v>
      </c>
      <c r="P761" s="2">
        <v>45.822000000000003</v>
      </c>
      <c r="Q761" s="2" t="s">
        <v>14</v>
      </c>
      <c r="R761" s="2">
        <v>22</v>
      </c>
      <c r="W761" s="5" t="str" cm="1">
        <f t="array" ref="W761">_xlfn.TEXTJOIN(", ",TRUE, IF(COUNTIF(G761,"*"&amp;Afferenti!$A$1:'Afferenti'!$A$46&amp;"*"), Afferenti!$A$1:'Afferenti'!$A$46, ""))</f>
        <v>PAOLETTI</v>
      </c>
      <c r="X761" s="5" t="str" cm="1">
        <f t="array" ref="X761">_xlfn.TEXTJOIN(", ",TRUE, IF(COUNTIF(A761,"*"&amp;Afferenti!$A$1:'Afferenti'!$A$46&amp;"*"), Afferenti!$E$1:'Afferenti'!$E$46, ""))</f>
        <v>1</v>
      </c>
      <c r="Y761" s="5" t="str" cm="1">
        <f t="array" ref="Y761">_xlfn.TEXTJOIN(", ",TRUE, IF(COUNTIF(A761,"*"&amp;Afferenti!$A$1:'Afferenti'!$A$46&amp;"*"), Afferenti!$F$1:'Afferenti'!$F$46, ""))</f>
        <v>0</v>
      </c>
    </row>
    <row r="762" spans="1:25" x14ac:dyDescent="0.2">
      <c r="A762" s="2" t="s">
        <v>1315</v>
      </c>
      <c r="B762" s="2" t="s">
        <v>1068</v>
      </c>
      <c r="C762" s="2" t="s">
        <v>1147</v>
      </c>
      <c r="E762" s="2" t="s">
        <v>8</v>
      </c>
      <c r="F762" s="2" t="s">
        <v>590</v>
      </c>
      <c r="G762" s="2" t="s">
        <v>1342</v>
      </c>
      <c r="H762" s="2">
        <v>4</v>
      </c>
      <c r="I762" s="2" t="s">
        <v>1352</v>
      </c>
      <c r="J762" s="2" t="s">
        <v>11</v>
      </c>
      <c r="K762" s="2">
        <v>2018</v>
      </c>
      <c r="L762" s="2" t="s">
        <v>1327</v>
      </c>
      <c r="M762" s="2">
        <v>18</v>
      </c>
      <c r="N762" s="2">
        <v>34.319000000000003</v>
      </c>
      <c r="O762" s="2" t="s">
        <v>14</v>
      </c>
      <c r="P762" s="2">
        <v>38.997</v>
      </c>
      <c r="Q762" s="2" t="s">
        <v>14</v>
      </c>
      <c r="R762" s="2">
        <v>14</v>
      </c>
      <c r="W762" s="5" t="str" cm="1">
        <f t="array" ref="W762">_xlfn.TEXTJOIN(", ",TRUE, IF(COUNTIF(G762,"*"&amp;Afferenti!$A$1:'Afferenti'!$A$46&amp;"*"), Afferenti!$A$1:'Afferenti'!$A$46, ""))</f>
        <v>PAOLETTI</v>
      </c>
      <c r="X762" s="5" t="str" cm="1">
        <f t="array" ref="X762">_xlfn.TEXTJOIN(", ",TRUE, IF(COUNTIF(A762,"*"&amp;Afferenti!$A$1:'Afferenti'!$A$46&amp;"*"), Afferenti!$E$1:'Afferenti'!$E$46, ""))</f>
        <v>1</v>
      </c>
      <c r="Y762" s="5" t="str" cm="1">
        <f t="array" ref="Y762">_xlfn.TEXTJOIN(", ",TRUE, IF(COUNTIF(A762,"*"&amp;Afferenti!$A$1:'Afferenti'!$A$46&amp;"*"), Afferenti!$F$1:'Afferenti'!$F$46, ""))</f>
        <v>0</v>
      </c>
    </row>
    <row r="763" spans="1:25" x14ac:dyDescent="0.2">
      <c r="A763" s="2" t="s">
        <v>1315</v>
      </c>
      <c r="B763" s="2" t="s">
        <v>1068</v>
      </c>
      <c r="C763" s="2" t="s">
        <v>1147</v>
      </c>
      <c r="E763" s="2" t="s">
        <v>8</v>
      </c>
      <c r="F763" s="2" t="s">
        <v>590</v>
      </c>
      <c r="G763" s="2" t="s">
        <v>1342</v>
      </c>
      <c r="H763" s="2">
        <v>4</v>
      </c>
      <c r="I763" s="2" t="s">
        <v>1353</v>
      </c>
      <c r="J763" s="2" t="s">
        <v>11</v>
      </c>
      <c r="K763" s="2">
        <v>2015</v>
      </c>
      <c r="L763" s="2" t="s">
        <v>1325</v>
      </c>
      <c r="M763" s="2">
        <v>23</v>
      </c>
      <c r="N763" s="2">
        <v>37.444000000000003</v>
      </c>
      <c r="O763" s="2" t="s">
        <v>14</v>
      </c>
      <c r="P763" s="2">
        <v>21.486999999999998</v>
      </c>
      <c r="Q763" s="2" t="s">
        <v>13</v>
      </c>
      <c r="R763" s="2">
        <v>22</v>
      </c>
      <c r="S763" s="2">
        <v>40.78</v>
      </c>
      <c r="T763" s="2" t="s">
        <v>14</v>
      </c>
      <c r="U763" s="2">
        <v>20.161000000000001</v>
      </c>
      <c r="V763" s="2" t="s">
        <v>13</v>
      </c>
      <c r="W763" s="5" t="str" cm="1">
        <f t="array" ref="W763">_xlfn.TEXTJOIN(", ",TRUE, IF(COUNTIF(G763,"*"&amp;Afferenti!$A$1:'Afferenti'!$A$46&amp;"*"), Afferenti!$A$1:'Afferenti'!$A$46, ""))</f>
        <v>PAOLETTI</v>
      </c>
      <c r="X763" s="5" t="str" cm="1">
        <f t="array" ref="X763">_xlfn.TEXTJOIN(", ",TRUE, IF(COUNTIF(A763,"*"&amp;Afferenti!$A$1:'Afferenti'!$A$46&amp;"*"), Afferenti!$E$1:'Afferenti'!$E$46, ""))</f>
        <v>1</v>
      </c>
      <c r="Y763" s="5" t="str" cm="1">
        <f t="array" ref="Y763">_xlfn.TEXTJOIN(", ",TRUE, IF(COUNTIF(A763,"*"&amp;Afferenti!$A$1:'Afferenti'!$A$46&amp;"*"), Afferenti!$F$1:'Afferenti'!$F$46, ""))</f>
        <v>0</v>
      </c>
    </row>
    <row r="764" spans="1:25" x14ac:dyDescent="0.2">
      <c r="A764" s="2" t="s">
        <v>1315</v>
      </c>
      <c r="B764" s="2" t="s">
        <v>1068</v>
      </c>
      <c r="C764" s="2" t="s">
        <v>1147</v>
      </c>
      <c r="E764" s="2" t="s">
        <v>8</v>
      </c>
      <c r="F764" s="2" t="s">
        <v>590</v>
      </c>
      <c r="G764" s="2" t="s">
        <v>1342</v>
      </c>
      <c r="H764" s="2">
        <v>4</v>
      </c>
      <c r="I764" s="2" t="s">
        <v>1354</v>
      </c>
      <c r="J764" s="2" t="s">
        <v>11</v>
      </c>
      <c r="K764" s="2">
        <v>2015</v>
      </c>
      <c r="L764" s="2" t="s">
        <v>1327</v>
      </c>
      <c r="M764" s="2">
        <v>25</v>
      </c>
      <c r="N764" s="2">
        <v>34.862000000000002</v>
      </c>
      <c r="O764" s="2" t="s">
        <v>14</v>
      </c>
      <c r="P764" s="2">
        <v>36.777999999999999</v>
      </c>
      <c r="Q764" s="2" t="s">
        <v>14</v>
      </c>
      <c r="R764" s="2">
        <v>21</v>
      </c>
      <c r="S764" s="2">
        <v>40.78</v>
      </c>
      <c r="T764" s="2" t="s">
        <v>14</v>
      </c>
      <c r="W764" s="5" t="str" cm="1">
        <f t="array" ref="W764">_xlfn.TEXTJOIN(", ",TRUE, IF(COUNTIF(G764,"*"&amp;Afferenti!$A$1:'Afferenti'!$A$46&amp;"*"), Afferenti!$A$1:'Afferenti'!$A$46, ""))</f>
        <v>PAOLETTI</v>
      </c>
      <c r="X764" s="5" t="str" cm="1">
        <f t="array" ref="X764">_xlfn.TEXTJOIN(", ",TRUE, IF(COUNTIF(A764,"*"&amp;Afferenti!$A$1:'Afferenti'!$A$46&amp;"*"), Afferenti!$E$1:'Afferenti'!$E$46, ""))</f>
        <v>1</v>
      </c>
      <c r="Y764" s="5" t="str" cm="1">
        <f t="array" ref="Y764">_xlfn.TEXTJOIN(", ",TRUE, IF(COUNTIF(A764,"*"&amp;Afferenti!$A$1:'Afferenti'!$A$46&amp;"*"), Afferenti!$F$1:'Afferenti'!$F$46, ""))</f>
        <v>0</v>
      </c>
    </row>
    <row r="765" spans="1:25" x14ac:dyDescent="0.2">
      <c r="A765" s="2" t="s">
        <v>1315</v>
      </c>
      <c r="B765" s="2" t="s">
        <v>1068</v>
      </c>
      <c r="C765" s="2" t="s">
        <v>1147</v>
      </c>
      <c r="E765" s="2" t="s">
        <v>8</v>
      </c>
      <c r="F765" s="2" t="s">
        <v>590</v>
      </c>
      <c r="G765" s="2" t="s">
        <v>1342</v>
      </c>
      <c r="H765" s="2">
        <v>4</v>
      </c>
      <c r="I765" s="2" t="s">
        <v>1355</v>
      </c>
      <c r="J765" s="2" t="s">
        <v>11</v>
      </c>
      <c r="K765" s="2">
        <v>2016</v>
      </c>
      <c r="L765" s="2" t="s">
        <v>1327</v>
      </c>
      <c r="M765" s="2">
        <v>25</v>
      </c>
      <c r="N765" s="2">
        <v>30.738</v>
      </c>
      <c r="O765" s="2" t="s">
        <v>14</v>
      </c>
      <c r="P765" s="2">
        <v>35.734000000000002</v>
      </c>
      <c r="Q765" s="2" t="s">
        <v>14</v>
      </c>
      <c r="R765" s="2">
        <v>17</v>
      </c>
      <c r="S765" s="2">
        <v>43.89</v>
      </c>
      <c r="T765" s="2" t="s">
        <v>14</v>
      </c>
      <c r="W765" s="5" t="str" cm="1">
        <f t="array" ref="W765">_xlfn.TEXTJOIN(", ",TRUE, IF(COUNTIF(G765,"*"&amp;Afferenti!$A$1:'Afferenti'!$A$46&amp;"*"), Afferenti!$A$1:'Afferenti'!$A$46, ""))</f>
        <v>PAOLETTI</v>
      </c>
      <c r="X765" s="5" t="str" cm="1">
        <f t="array" ref="X765">_xlfn.TEXTJOIN(", ",TRUE, IF(COUNTIF(A765,"*"&amp;Afferenti!$A$1:'Afferenti'!$A$46&amp;"*"), Afferenti!$E$1:'Afferenti'!$E$46, ""))</f>
        <v>1</v>
      </c>
      <c r="Y765" s="5" t="str" cm="1">
        <f t="array" ref="Y765">_xlfn.TEXTJOIN(", ",TRUE, IF(COUNTIF(A765,"*"&amp;Afferenti!$A$1:'Afferenti'!$A$46&amp;"*"), Afferenti!$F$1:'Afferenti'!$F$46, ""))</f>
        <v>0</v>
      </c>
    </row>
    <row r="766" spans="1:25" x14ac:dyDescent="0.2">
      <c r="A766" s="2" t="s">
        <v>1315</v>
      </c>
      <c r="B766" s="2" t="s">
        <v>1068</v>
      </c>
      <c r="C766" s="2" t="s">
        <v>1147</v>
      </c>
      <c r="E766" s="2" t="s">
        <v>8</v>
      </c>
      <c r="F766" s="2" t="s">
        <v>590</v>
      </c>
      <c r="G766" s="2" t="s">
        <v>1342</v>
      </c>
      <c r="H766" s="2">
        <v>4</v>
      </c>
      <c r="I766" s="2" t="s">
        <v>1356</v>
      </c>
      <c r="J766" s="2" t="s">
        <v>11</v>
      </c>
      <c r="K766" s="2">
        <v>2015</v>
      </c>
      <c r="L766" s="2" t="s">
        <v>1357</v>
      </c>
      <c r="M766" s="2">
        <v>78</v>
      </c>
      <c r="N766" s="2">
        <v>7.806</v>
      </c>
      <c r="O766" s="2" t="s">
        <v>13</v>
      </c>
      <c r="P766" s="2">
        <v>68.347999999999999</v>
      </c>
      <c r="Q766" s="2" t="s">
        <v>26</v>
      </c>
      <c r="R766" s="2">
        <v>53</v>
      </c>
      <c r="W766" s="5" t="str" cm="1">
        <f t="array" ref="W766">_xlfn.TEXTJOIN(", ",TRUE, IF(COUNTIF(G766,"*"&amp;Afferenti!$A$1:'Afferenti'!$A$46&amp;"*"), Afferenti!$A$1:'Afferenti'!$A$46, ""))</f>
        <v>PAOLETTI</v>
      </c>
      <c r="X766" s="5" t="str" cm="1">
        <f t="array" ref="X766">_xlfn.TEXTJOIN(", ",TRUE, IF(COUNTIF(A766,"*"&amp;Afferenti!$A$1:'Afferenti'!$A$46&amp;"*"), Afferenti!$E$1:'Afferenti'!$E$46, ""))</f>
        <v>1</v>
      </c>
      <c r="Y766" s="5" t="str" cm="1">
        <f t="array" ref="Y766">_xlfn.TEXTJOIN(", ",TRUE, IF(COUNTIF(A766,"*"&amp;Afferenti!$A$1:'Afferenti'!$A$46&amp;"*"), Afferenti!$F$1:'Afferenti'!$F$46, ""))</f>
        <v>0</v>
      </c>
    </row>
    <row r="767" spans="1:25" x14ac:dyDescent="0.2">
      <c r="A767" s="2" t="s">
        <v>1315</v>
      </c>
      <c r="B767" s="2" t="s">
        <v>1068</v>
      </c>
      <c r="C767" s="2" t="s">
        <v>1147</v>
      </c>
      <c r="E767" s="2" t="s">
        <v>8</v>
      </c>
      <c r="F767" s="2" t="s">
        <v>590</v>
      </c>
      <c r="G767" s="2" t="s">
        <v>1342</v>
      </c>
      <c r="H767" s="2">
        <v>4</v>
      </c>
      <c r="I767" s="2" t="s">
        <v>1358</v>
      </c>
      <c r="J767" s="2" t="s">
        <v>11</v>
      </c>
      <c r="K767" s="2">
        <v>2017</v>
      </c>
      <c r="L767" s="2" t="s">
        <v>1325</v>
      </c>
      <c r="M767" s="2">
        <v>5</v>
      </c>
      <c r="N767" s="2">
        <v>72.605000000000004</v>
      </c>
      <c r="O767" s="2" t="s">
        <v>26</v>
      </c>
      <c r="P767" s="2">
        <v>19.658000000000001</v>
      </c>
      <c r="Q767" s="2" t="s">
        <v>13</v>
      </c>
      <c r="R767" s="2">
        <v>10</v>
      </c>
      <c r="S767" s="2">
        <v>62.4</v>
      </c>
      <c r="T767" s="2" t="s">
        <v>26</v>
      </c>
      <c r="U767" s="2">
        <v>17.424242</v>
      </c>
      <c r="V767" s="2" t="s">
        <v>13</v>
      </c>
      <c r="W767" s="5" t="str" cm="1">
        <f t="array" ref="W767">_xlfn.TEXTJOIN(", ",TRUE, IF(COUNTIF(G767,"*"&amp;Afferenti!$A$1:'Afferenti'!$A$46&amp;"*"), Afferenti!$A$1:'Afferenti'!$A$46, ""))</f>
        <v>PAOLETTI</v>
      </c>
      <c r="X767" s="5" t="str" cm="1">
        <f t="array" ref="X767">_xlfn.TEXTJOIN(", ",TRUE, IF(COUNTIF(A767,"*"&amp;Afferenti!$A$1:'Afferenti'!$A$46&amp;"*"), Afferenti!$E$1:'Afferenti'!$E$46, ""))</f>
        <v>1</v>
      </c>
      <c r="Y767" s="5" t="str" cm="1">
        <f t="array" ref="Y767">_xlfn.TEXTJOIN(", ",TRUE, IF(COUNTIF(A767,"*"&amp;Afferenti!$A$1:'Afferenti'!$A$46&amp;"*"), Afferenti!$F$1:'Afferenti'!$F$46, ""))</f>
        <v>0</v>
      </c>
    </row>
    <row r="768" spans="1:25" x14ac:dyDescent="0.2">
      <c r="A768" s="2" t="s">
        <v>1315</v>
      </c>
      <c r="B768" s="2" t="s">
        <v>1068</v>
      </c>
      <c r="C768" s="2" t="s">
        <v>1147</v>
      </c>
      <c r="E768" s="2" t="s">
        <v>8</v>
      </c>
      <c r="F768" s="2" t="s">
        <v>590</v>
      </c>
      <c r="G768" s="2" t="s">
        <v>1342</v>
      </c>
      <c r="H768" s="2">
        <v>4</v>
      </c>
      <c r="I768" s="2" t="s">
        <v>1359</v>
      </c>
      <c r="J768" s="2" t="s">
        <v>11</v>
      </c>
      <c r="K768" s="2">
        <v>2017</v>
      </c>
      <c r="L768" s="2" t="s">
        <v>1325</v>
      </c>
      <c r="M768" s="2">
        <v>5</v>
      </c>
      <c r="N768" s="2">
        <v>72.605000000000004</v>
      </c>
      <c r="O768" s="2" t="s">
        <v>26</v>
      </c>
      <c r="P768" s="2">
        <v>19.658000000000001</v>
      </c>
      <c r="Q768" s="2" t="s">
        <v>13</v>
      </c>
      <c r="R768" s="2">
        <v>5</v>
      </c>
      <c r="S768" s="2">
        <v>77.41</v>
      </c>
      <c r="T768" s="2" t="s">
        <v>33</v>
      </c>
      <c r="U768" s="2">
        <v>17.424242</v>
      </c>
      <c r="V768" s="2" t="s">
        <v>13</v>
      </c>
      <c r="W768" s="5" t="str" cm="1">
        <f t="array" ref="W768">_xlfn.TEXTJOIN(", ",TRUE, IF(COUNTIF(G768,"*"&amp;Afferenti!$A$1:'Afferenti'!$A$46&amp;"*"), Afferenti!$A$1:'Afferenti'!$A$46, ""))</f>
        <v>PAOLETTI</v>
      </c>
      <c r="X768" s="5" t="str" cm="1">
        <f t="array" ref="X768">_xlfn.TEXTJOIN(", ",TRUE, IF(COUNTIF(A768,"*"&amp;Afferenti!$A$1:'Afferenti'!$A$46&amp;"*"), Afferenti!$E$1:'Afferenti'!$E$46, ""))</f>
        <v>1</v>
      </c>
      <c r="Y768" s="5" t="str" cm="1">
        <f t="array" ref="Y768">_xlfn.TEXTJOIN(", ",TRUE, IF(COUNTIF(A768,"*"&amp;Afferenti!$A$1:'Afferenti'!$A$46&amp;"*"), Afferenti!$F$1:'Afferenti'!$F$46, ""))</f>
        <v>0</v>
      </c>
    </row>
    <row r="769" spans="1:25" x14ac:dyDescent="0.2">
      <c r="A769" s="2" t="s">
        <v>1315</v>
      </c>
      <c r="B769" s="2" t="s">
        <v>1068</v>
      </c>
      <c r="C769" s="2" t="s">
        <v>1147</v>
      </c>
      <c r="E769" s="2" t="s">
        <v>8</v>
      </c>
      <c r="F769" s="2" t="s">
        <v>590</v>
      </c>
      <c r="G769" s="2" t="s">
        <v>1342</v>
      </c>
      <c r="H769" s="2">
        <v>4</v>
      </c>
      <c r="I769" s="2" t="s">
        <v>1360</v>
      </c>
      <c r="J769" s="2" t="s">
        <v>11</v>
      </c>
      <c r="K769" s="2">
        <v>2017</v>
      </c>
      <c r="L769" s="2" t="s">
        <v>1327</v>
      </c>
      <c r="M769" s="2">
        <v>2</v>
      </c>
      <c r="N769" s="2">
        <v>84.168000000000006</v>
      </c>
      <c r="O769" s="2" t="s">
        <v>33</v>
      </c>
      <c r="P769" s="2">
        <v>40.335999999999999</v>
      </c>
      <c r="Q769" s="2" t="s">
        <v>14</v>
      </c>
      <c r="R769" s="2">
        <v>2</v>
      </c>
      <c r="W769" s="5" t="str" cm="1">
        <f t="array" ref="W769">_xlfn.TEXTJOIN(", ",TRUE, IF(COUNTIF(G769,"*"&amp;Afferenti!$A$1:'Afferenti'!$A$46&amp;"*"), Afferenti!$A$1:'Afferenti'!$A$46, ""))</f>
        <v>PAOLETTI</v>
      </c>
      <c r="X769" s="5" t="str" cm="1">
        <f t="array" ref="X769">_xlfn.TEXTJOIN(", ",TRUE, IF(COUNTIF(A769,"*"&amp;Afferenti!$A$1:'Afferenti'!$A$46&amp;"*"), Afferenti!$E$1:'Afferenti'!$E$46, ""))</f>
        <v>1</v>
      </c>
      <c r="Y769" s="5" t="str" cm="1">
        <f t="array" ref="Y769">_xlfn.TEXTJOIN(", ",TRUE, IF(COUNTIF(A769,"*"&amp;Afferenti!$A$1:'Afferenti'!$A$46&amp;"*"), Afferenti!$F$1:'Afferenti'!$F$46, ""))</f>
        <v>0</v>
      </c>
    </row>
    <row r="770" spans="1:25" x14ac:dyDescent="0.2">
      <c r="A770" s="2" t="s">
        <v>1315</v>
      </c>
      <c r="B770" s="2" t="s">
        <v>1068</v>
      </c>
      <c r="C770" s="2" t="s">
        <v>1147</v>
      </c>
      <c r="E770" s="2" t="s">
        <v>8</v>
      </c>
      <c r="F770" s="2" t="s">
        <v>590</v>
      </c>
      <c r="G770" s="2" t="s">
        <v>1342</v>
      </c>
      <c r="H770" s="2">
        <v>4</v>
      </c>
      <c r="I770" s="2" t="s">
        <v>1361</v>
      </c>
      <c r="J770" s="2" t="s">
        <v>11</v>
      </c>
      <c r="K770" s="2">
        <v>2016</v>
      </c>
      <c r="L770" s="2" t="s">
        <v>1327</v>
      </c>
      <c r="M770" s="2">
        <v>45</v>
      </c>
      <c r="N770" s="2">
        <v>15</v>
      </c>
      <c r="O770" s="2" t="s">
        <v>13</v>
      </c>
      <c r="P770" s="2">
        <v>35.734000000000002</v>
      </c>
      <c r="Q770" s="2" t="s">
        <v>14</v>
      </c>
      <c r="R770" s="2">
        <v>39</v>
      </c>
      <c r="W770" s="5" t="str" cm="1">
        <f t="array" ref="W770">_xlfn.TEXTJOIN(", ",TRUE, IF(COUNTIF(G770,"*"&amp;Afferenti!$A$1:'Afferenti'!$A$46&amp;"*"), Afferenti!$A$1:'Afferenti'!$A$46, ""))</f>
        <v>PAOLETTI</v>
      </c>
      <c r="X770" s="5" t="str" cm="1">
        <f t="array" ref="X770">_xlfn.TEXTJOIN(", ",TRUE, IF(COUNTIF(A770,"*"&amp;Afferenti!$A$1:'Afferenti'!$A$46&amp;"*"), Afferenti!$E$1:'Afferenti'!$E$46, ""))</f>
        <v>1</v>
      </c>
      <c r="Y770" s="5" t="str" cm="1">
        <f t="array" ref="Y770">_xlfn.TEXTJOIN(", ",TRUE, IF(COUNTIF(A770,"*"&amp;Afferenti!$A$1:'Afferenti'!$A$46&amp;"*"), Afferenti!$F$1:'Afferenti'!$F$46, ""))</f>
        <v>0</v>
      </c>
    </row>
    <row r="771" spans="1:25" x14ac:dyDescent="0.2">
      <c r="A771" s="2" t="s">
        <v>1315</v>
      </c>
      <c r="B771" s="2" t="s">
        <v>1068</v>
      </c>
      <c r="C771" s="2" t="s">
        <v>1147</v>
      </c>
      <c r="E771" s="2" t="s">
        <v>8</v>
      </c>
      <c r="F771" s="2" t="s">
        <v>590</v>
      </c>
      <c r="G771" s="2" t="s">
        <v>1342</v>
      </c>
      <c r="H771" s="2">
        <v>4</v>
      </c>
      <c r="I771" s="2" t="s">
        <v>1362</v>
      </c>
      <c r="J771" s="2" t="s">
        <v>11</v>
      </c>
      <c r="K771" s="2">
        <v>2015</v>
      </c>
      <c r="L771" s="2" t="s">
        <v>1325</v>
      </c>
      <c r="M771" s="2">
        <v>21</v>
      </c>
      <c r="N771" s="2">
        <v>40.276000000000003</v>
      </c>
      <c r="O771" s="2" t="s">
        <v>14</v>
      </c>
      <c r="P771" s="2">
        <v>21.486999999999998</v>
      </c>
      <c r="Q771" s="2" t="s">
        <v>13</v>
      </c>
      <c r="R771" s="2">
        <v>20</v>
      </c>
      <c r="W771" s="5" t="str" cm="1">
        <f t="array" ref="W771">_xlfn.TEXTJOIN(", ",TRUE, IF(COUNTIF(G771,"*"&amp;Afferenti!$A$1:'Afferenti'!$A$46&amp;"*"), Afferenti!$A$1:'Afferenti'!$A$46, ""))</f>
        <v>PAOLETTI</v>
      </c>
      <c r="X771" s="5" t="str" cm="1">
        <f t="array" ref="X771">_xlfn.TEXTJOIN(", ",TRUE, IF(COUNTIF(A771,"*"&amp;Afferenti!$A$1:'Afferenti'!$A$46&amp;"*"), Afferenti!$E$1:'Afferenti'!$E$46, ""))</f>
        <v>1</v>
      </c>
      <c r="Y771" s="5" t="str" cm="1">
        <f t="array" ref="Y771">_xlfn.TEXTJOIN(", ",TRUE, IF(COUNTIF(A771,"*"&amp;Afferenti!$A$1:'Afferenti'!$A$46&amp;"*"), Afferenti!$F$1:'Afferenti'!$F$46, ""))</f>
        <v>0</v>
      </c>
    </row>
    <row r="772" spans="1:25" x14ac:dyDescent="0.2">
      <c r="A772" s="2" t="s">
        <v>1315</v>
      </c>
      <c r="B772" s="2" t="s">
        <v>1068</v>
      </c>
      <c r="C772" s="2" t="s">
        <v>1147</v>
      </c>
      <c r="E772" s="2" t="s">
        <v>8</v>
      </c>
      <c r="F772" s="2" t="s">
        <v>590</v>
      </c>
      <c r="G772" s="2" t="s">
        <v>1342</v>
      </c>
      <c r="H772" s="2">
        <v>4</v>
      </c>
      <c r="I772" s="2" t="s">
        <v>1363</v>
      </c>
      <c r="J772" s="2" t="s">
        <v>11</v>
      </c>
      <c r="K772" s="2">
        <v>2016</v>
      </c>
      <c r="L772" s="2" t="s">
        <v>274</v>
      </c>
      <c r="M772" s="2">
        <v>94</v>
      </c>
      <c r="N772" s="2">
        <v>3.9489999999999998</v>
      </c>
      <c r="O772" s="2" t="s">
        <v>13</v>
      </c>
      <c r="P772" s="2">
        <v>4.4550000000000001</v>
      </c>
      <c r="Q772" s="2" t="s">
        <v>13</v>
      </c>
      <c r="R772" s="2">
        <v>68</v>
      </c>
      <c r="W772" s="5" t="str" cm="1">
        <f t="array" ref="W772">_xlfn.TEXTJOIN(", ",TRUE, IF(COUNTIF(G772,"*"&amp;Afferenti!$A$1:'Afferenti'!$A$46&amp;"*"), Afferenti!$A$1:'Afferenti'!$A$46, ""))</f>
        <v>PAOLETTI</v>
      </c>
      <c r="X772" s="5" t="str" cm="1">
        <f t="array" ref="X772">_xlfn.TEXTJOIN(", ",TRUE, IF(COUNTIF(A772,"*"&amp;Afferenti!$A$1:'Afferenti'!$A$46&amp;"*"), Afferenti!$E$1:'Afferenti'!$E$46, ""))</f>
        <v>1</v>
      </c>
      <c r="Y772" s="5" t="str" cm="1">
        <f t="array" ref="Y772">_xlfn.TEXTJOIN(", ",TRUE, IF(COUNTIF(A772,"*"&amp;Afferenti!$A$1:'Afferenti'!$A$46&amp;"*"), Afferenti!$F$1:'Afferenti'!$F$46, ""))</f>
        <v>0</v>
      </c>
    </row>
    <row r="773" spans="1:25" x14ac:dyDescent="0.2">
      <c r="A773" s="2" t="s">
        <v>1315</v>
      </c>
      <c r="B773" s="2" t="s">
        <v>1068</v>
      </c>
      <c r="C773" s="2" t="s">
        <v>1147</v>
      </c>
      <c r="E773" s="2" t="s">
        <v>8</v>
      </c>
      <c r="F773" s="2" t="s">
        <v>590</v>
      </c>
      <c r="G773" s="2" t="s">
        <v>1342</v>
      </c>
      <c r="H773" s="2">
        <v>4</v>
      </c>
      <c r="I773" s="2" t="s">
        <v>1364</v>
      </c>
      <c r="J773" s="2" t="s">
        <v>11</v>
      </c>
      <c r="K773" s="2">
        <v>2015</v>
      </c>
      <c r="L773" s="2" t="s">
        <v>265</v>
      </c>
      <c r="M773" s="2">
        <v>83</v>
      </c>
      <c r="N773" s="2">
        <v>6.5410000000000004</v>
      </c>
      <c r="O773" s="2" t="s">
        <v>13</v>
      </c>
      <c r="P773" s="2">
        <v>18.184000000000001</v>
      </c>
      <c r="Q773" s="2" t="s">
        <v>13</v>
      </c>
      <c r="R773" s="2">
        <v>73</v>
      </c>
      <c r="W773" s="5" t="str" cm="1">
        <f t="array" ref="W773">_xlfn.TEXTJOIN(", ",TRUE, IF(COUNTIF(G773,"*"&amp;Afferenti!$A$1:'Afferenti'!$A$46&amp;"*"), Afferenti!$A$1:'Afferenti'!$A$46, ""))</f>
        <v>PAOLETTI</v>
      </c>
      <c r="X773" s="5" t="str" cm="1">
        <f t="array" ref="X773">_xlfn.TEXTJOIN(", ",TRUE, IF(COUNTIF(A773,"*"&amp;Afferenti!$A$1:'Afferenti'!$A$46&amp;"*"), Afferenti!$E$1:'Afferenti'!$E$46, ""))</f>
        <v>1</v>
      </c>
      <c r="Y773" s="5" t="str" cm="1">
        <f t="array" ref="Y773">_xlfn.TEXTJOIN(", ",TRUE, IF(COUNTIF(A773,"*"&amp;Afferenti!$A$1:'Afferenti'!$A$46&amp;"*"), Afferenti!$F$1:'Afferenti'!$F$46, ""))</f>
        <v>0</v>
      </c>
    </row>
    <row r="774" spans="1:25" x14ac:dyDescent="0.2">
      <c r="A774" s="2" t="s">
        <v>1315</v>
      </c>
      <c r="B774" s="2" t="s">
        <v>1068</v>
      </c>
      <c r="C774" s="2" t="s">
        <v>1147</v>
      </c>
      <c r="E774" s="2" t="s">
        <v>8</v>
      </c>
      <c r="F774" s="2" t="s">
        <v>590</v>
      </c>
      <c r="G774" s="2" t="s">
        <v>1342</v>
      </c>
      <c r="H774" s="2">
        <v>4</v>
      </c>
      <c r="I774" s="2" t="s">
        <v>1365</v>
      </c>
      <c r="J774" s="2" t="s">
        <v>11</v>
      </c>
      <c r="K774" s="2">
        <v>2017</v>
      </c>
      <c r="L774" s="2" t="s">
        <v>274</v>
      </c>
      <c r="M774" s="2">
        <v>24</v>
      </c>
      <c r="N774" s="2">
        <v>29.109000000000002</v>
      </c>
      <c r="O774" s="2" t="s">
        <v>14</v>
      </c>
      <c r="P774" s="2">
        <v>4.58</v>
      </c>
      <c r="Q774" s="2" t="s">
        <v>13</v>
      </c>
      <c r="R774" s="2">
        <v>18</v>
      </c>
      <c r="S774" s="2">
        <v>38.369999999999997</v>
      </c>
      <c r="T774" s="2" t="s">
        <v>14</v>
      </c>
      <c r="U774" s="2">
        <v>15.909091</v>
      </c>
      <c r="V774" s="2" t="s">
        <v>13</v>
      </c>
      <c r="W774" s="5" t="str" cm="1">
        <f t="array" ref="W774">_xlfn.TEXTJOIN(", ",TRUE, IF(COUNTIF(G774,"*"&amp;Afferenti!$A$1:'Afferenti'!$A$46&amp;"*"), Afferenti!$A$1:'Afferenti'!$A$46, ""))</f>
        <v>PAOLETTI</v>
      </c>
      <c r="X774" s="5" t="str" cm="1">
        <f t="array" ref="X774">_xlfn.TEXTJOIN(", ",TRUE, IF(COUNTIF(A774,"*"&amp;Afferenti!$A$1:'Afferenti'!$A$46&amp;"*"), Afferenti!$E$1:'Afferenti'!$E$46, ""))</f>
        <v>1</v>
      </c>
      <c r="Y774" s="5" t="str" cm="1">
        <f t="array" ref="Y774">_xlfn.TEXTJOIN(", ",TRUE, IF(COUNTIF(A774,"*"&amp;Afferenti!$A$1:'Afferenti'!$A$46&amp;"*"), Afferenti!$F$1:'Afferenti'!$F$46, ""))</f>
        <v>0</v>
      </c>
    </row>
    <row r="775" spans="1:25" x14ac:dyDescent="0.2">
      <c r="A775" s="2" t="s">
        <v>1315</v>
      </c>
      <c r="B775" s="2" t="s">
        <v>1068</v>
      </c>
      <c r="C775" s="2" t="s">
        <v>1147</v>
      </c>
      <c r="E775" s="2" t="s">
        <v>8</v>
      </c>
      <c r="F775" s="2" t="s">
        <v>590</v>
      </c>
      <c r="G775" s="2" t="s">
        <v>1342</v>
      </c>
      <c r="H775" s="2">
        <v>4</v>
      </c>
      <c r="I775" s="2" t="s">
        <v>1366</v>
      </c>
      <c r="J775" s="2" t="s">
        <v>11</v>
      </c>
      <c r="K775" s="2">
        <v>2016</v>
      </c>
      <c r="L775" s="2" t="s">
        <v>1327</v>
      </c>
      <c r="M775" s="2">
        <v>43</v>
      </c>
      <c r="N775" s="2">
        <v>15.964</v>
      </c>
      <c r="O775" s="2" t="s">
        <v>13</v>
      </c>
      <c r="P775" s="2">
        <v>35.734000000000002</v>
      </c>
      <c r="Q775" s="2" t="s">
        <v>14</v>
      </c>
      <c r="R775" s="2">
        <v>39</v>
      </c>
      <c r="W775" s="5" t="str" cm="1">
        <f t="array" ref="W775">_xlfn.TEXTJOIN(", ",TRUE, IF(COUNTIF(G775,"*"&amp;Afferenti!$A$1:'Afferenti'!$A$46&amp;"*"), Afferenti!$A$1:'Afferenti'!$A$46, ""))</f>
        <v>PAOLETTI</v>
      </c>
      <c r="X775" s="5" t="str" cm="1">
        <f t="array" ref="X775">_xlfn.TEXTJOIN(", ",TRUE, IF(COUNTIF(A775,"*"&amp;Afferenti!$A$1:'Afferenti'!$A$46&amp;"*"), Afferenti!$E$1:'Afferenti'!$E$46, ""))</f>
        <v>1</v>
      </c>
      <c r="Y775" s="5" t="str" cm="1">
        <f t="array" ref="Y775">_xlfn.TEXTJOIN(", ",TRUE, IF(COUNTIF(A775,"*"&amp;Afferenti!$A$1:'Afferenti'!$A$46&amp;"*"), Afferenti!$F$1:'Afferenti'!$F$46, ""))</f>
        <v>0</v>
      </c>
    </row>
    <row r="776" spans="1:25" x14ac:dyDescent="0.2">
      <c r="A776" s="2" t="s">
        <v>1315</v>
      </c>
      <c r="B776" s="2" t="s">
        <v>1068</v>
      </c>
      <c r="C776" s="2" t="s">
        <v>1147</v>
      </c>
      <c r="E776" s="2" t="s">
        <v>8</v>
      </c>
      <c r="F776" s="2" t="s">
        <v>590</v>
      </c>
      <c r="G776" s="2" t="s">
        <v>1342</v>
      </c>
      <c r="H776" s="2">
        <v>4</v>
      </c>
      <c r="I776" s="2" t="s">
        <v>1367</v>
      </c>
      <c r="J776" s="2" t="s">
        <v>11</v>
      </c>
      <c r="K776" s="2">
        <v>2016</v>
      </c>
      <c r="L776" s="2" t="s">
        <v>1327</v>
      </c>
      <c r="M776" s="2">
        <v>67</v>
      </c>
      <c r="N776" s="2">
        <v>7.7880000000000003</v>
      </c>
      <c r="O776" s="2" t="s">
        <v>13</v>
      </c>
      <c r="P776" s="2">
        <v>35.734000000000002</v>
      </c>
      <c r="Q776" s="2" t="s">
        <v>14</v>
      </c>
      <c r="R776" s="2">
        <v>50</v>
      </c>
      <c r="W776" s="5" t="str" cm="1">
        <f t="array" ref="W776">_xlfn.TEXTJOIN(", ",TRUE, IF(COUNTIF(G776,"*"&amp;Afferenti!$A$1:'Afferenti'!$A$46&amp;"*"), Afferenti!$A$1:'Afferenti'!$A$46, ""))</f>
        <v>PAOLETTI</v>
      </c>
      <c r="X776" s="5" t="str" cm="1">
        <f t="array" ref="X776">_xlfn.TEXTJOIN(", ",TRUE, IF(COUNTIF(A776,"*"&amp;Afferenti!$A$1:'Afferenti'!$A$46&amp;"*"), Afferenti!$E$1:'Afferenti'!$E$46, ""))</f>
        <v>1</v>
      </c>
      <c r="Y776" s="5" t="str" cm="1">
        <f t="array" ref="Y776">_xlfn.TEXTJOIN(", ",TRUE, IF(COUNTIF(A776,"*"&amp;Afferenti!$A$1:'Afferenti'!$A$46&amp;"*"), Afferenti!$F$1:'Afferenti'!$F$46, ""))</f>
        <v>0</v>
      </c>
    </row>
    <row r="777" spans="1:25" x14ac:dyDescent="0.2">
      <c r="A777" s="2" t="s">
        <v>1315</v>
      </c>
      <c r="B777" s="2" t="s">
        <v>1068</v>
      </c>
      <c r="C777" s="2" t="s">
        <v>1147</v>
      </c>
      <c r="E777" s="2" t="s">
        <v>8</v>
      </c>
      <c r="F777" s="2" t="s">
        <v>590</v>
      </c>
      <c r="G777" s="2" t="s">
        <v>1368</v>
      </c>
      <c r="H777" s="2">
        <v>4</v>
      </c>
      <c r="I777" s="2" t="s">
        <v>1369</v>
      </c>
      <c r="J777" s="2" t="s">
        <v>11</v>
      </c>
      <c r="K777" s="2">
        <v>2017</v>
      </c>
      <c r="L777" s="2" t="s">
        <v>242</v>
      </c>
      <c r="M777" s="2">
        <v>57</v>
      </c>
      <c r="N777" s="2">
        <v>9.2029999999999994</v>
      </c>
      <c r="O777" s="2" t="s">
        <v>13</v>
      </c>
      <c r="P777" s="2">
        <v>56.600999999999999</v>
      </c>
      <c r="Q777" s="2" t="s">
        <v>26</v>
      </c>
      <c r="R777" s="2">
        <v>38</v>
      </c>
      <c r="W777" s="5" t="str" cm="1">
        <f t="array" ref="W777">_xlfn.TEXTJOIN(", ",TRUE, IF(COUNTIF(G777,"*"&amp;Afferenti!$A$1:'Afferenti'!$A$46&amp;"*"), Afferenti!$A$1:'Afferenti'!$A$46, ""))</f>
        <v>PAOLETTI</v>
      </c>
      <c r="X777" s="5" t="str" cm="1">
        <f t="array" ref="X777">_xlfn.TEXTJOIN(", ",TRUE, IF(COUNTIF(A777,"*"&amp;Afferenti!$A$1:'Afferenti'!$A$46&amp;"*"), Afferenti!$E$1:'Afferenti'!$E$46, ""))</f>
        <v>1</v>
      </c>
      <c r="Y777" s="5" t="str" cm="1">
        <f t="array" ref="Y777">_xlfn.TEXTJOIN(", ",TRUE, IF(COUNTIF(A777,"*"&amp;Afferenti!$A$1:'Afferenti'!$A$46&amp;"*"), Afferenti!$F$1:'Afferenti'!$F$46, ""))</f>
        <v>0</v>
      </c>
    </row>
    <row r="778" spans="1:25" x14ac:dyDescent="0.2">
      <c r="A778" s="2" t="s">
        <v>1315</v>
      </c>
      <c r="B778" s="2" t="s">
        <v>1068</v>
      </c>
      <c r="C778" s="2" t="s">
        <v>1147</v>
      </c>
      <c r="E778" s="2" t="s">
        <v>8</v>
      </c>
      <c r="F778" s="2" t="s">
        <v>590</v>
      </c>
      <c r="G778" s="2" t="s">
        <v>1370</v>
      </c>
      <c r="H778" s="2">
        <v>5</v>
      </c>
      <c r="I778" s="2" t="s">
        <v>1371</v>
      </c>
      <c r="J778" s="2" t="s">
        <v>11</v>
      </c>
      <c r="K778" s="2">
        <v>2015</v>
      </c>
      <c r="L778" s="2" t="s">
        <v>1327</v>
      </c>
      <c r="M778" s="2">
        <v>49</v>
      </c>
      <c r="N778" s="2">
        <v>15.967000000000001</v>
      </c>
      <c r="O778" s="2" t="s">
        <v>13</v>
      </c>
      <c r="P778" s="2">
        <v>36.777999999999999</v>
      </c>
      <c r="Q778" s="2" t="s">
        <v>14</v>
      </c>
      <c r="R778" s="2">
        <v>46</v>
      </c>
      <c r="S778" s="2">
        <v>16.98</v>
      </c>
      <c r="T778" s="2" t="s">
        <v>13</v>
      </c>
      <c r="W778" s="5" t="str" cm="1">
        <f t="array" ref="W778">_xlfn.TEXTJOIN(", ",TRUE, IF(COUNTIF(G778,"*"&amp;Afferenti!$A$1:'Afferenti'!$A$46&amp;"*"), Afferenti!$A$1:'Afferenti'!$A$46, ""))</f>
        <v>PAOLETTI</v>
      </c>
      <c r="X778" s="5" t="str" cm="1">
        <f t="array" ref="X778">_xlfn.TEXTJOIN(", ",TRUE, IF(COUNTIF(A778,"*"&amp;Afferenti!$A$1:'Afferenti'!$A$46&amp;"*"), Afferenti!$E$1:'Afferenti'!$E$46, ""))</f>
        <v>1</v>
      </c>
      <c r="Y778" s="5" t="str" cm="1">
        <f t="array" ref="Y778">_xlfn.TEXTJOIN(", ",TRUE, IF(COUNTIF(A778,"*"&amp;Afferenti!$A$1:'Afferenti'!$A$46&amp;"*"), Afferenti!$F$1:'Afferenti'!$F$46, ""))</f>
        <v>0</v>
      </c>
    </row>
    <row r="779" spans="1:25" x14ac:dyDescent="0.2">
      <c r="A779" s="2" t="s">
        <v>1315</v>
      </c>
      <c r="B779" s="2" t="s">
        <v>1068</v>
      </c>
      <c r="C779" s="2" t="s">
        <v>1147</v>
      </c>
      <c r="E779" s="2" t="s">
        <v>8</v>
      </c>
      <c r="F779" s="2" t="s">
        <v>590</v>
      </c>
      <c r="G779" s="2" t="s">
        <v>1370</v>
      </c>
      <c r="H779" s="2">
        <v>5</v>
      </c>
      <c r="I779" s="2" t="s">
        <v>1372</v>
      </c>
      <c r="J779" s="2" t="s">
        <v>11</v>
      </c>
      <c r="K779" s="2">
        <v>2015</v>
      </c>
      <c r="L779" s="2" t="s">
        <v>1327</v>
      </c>
      <c r="M779" s="2">
        <v>89</v>
      </c>
      <c r="N779" s="2">
        <v>5.7389999999999999</v>
      </c>
      <c r="O779" s="2" t="s">
        <v>13</v>
      </c>
      <c r="P779" s="2">
        <v>36.777999999999999</v>
      </c>
      <c r="Q779" s="2" t="s">
        <v>14</v>
      </c>
      <c r="R779" s="2">
        <v>72</v>
      </c>
      <c r="S779" s="2">
        <v>8.3699999999999992</v>
      </c>
      <c r="T779" s="2" t="s">
        <v>13</v>
      </c>
      <c r="U779" s="2">
        <v>18.547999999999998</v>
      </c>
      <c r="V779" s="2" t="s">
        <v>13</v>
      </c>
      <c r="W779" s="5" t="str" cm="1">
        <f t="array" ref="W779">_xlfn.TEXTJOIN(", ",TRUE, IF(COUNTIF(G779,"*"&amp;Afferenti!$A$1:'Afferenti'!$A$46&amp;"*"), Afferenti!$A$1:'Afferenti'!$A$46, ""))</f>
        <v>PAOLETTI</v>
      </c>
      <c r="X779" s="5" t="str" cm="1">
        <f t="array" ref="X779">_xlfn.TEXTJOIN(", ",TRUE, IF(COUNTIF(A779,"*"&amp;Afferenti!$A$1:'Afferenti'!$A$46&amp;"*"), Afferenti!$E$1:'Afferenti'!$E$46, ""))</f>
        <v>1</v>
      </c>
      <c r="Y779" s="5" t="str" cm="1">
        <f t="array" ref="Y779">_xlfn.TEXTJOIN(", ",TRUE, IF(COUNTIF(A779,"*"&amp;Afferenti!$A$1:'Afferenti'!$A$46&amp;"*"), Afferenti!$F$1:'Afferenti'!$F$46, ""))</f>
        <v>0</v>
      </c>
    </row>
    <row r="780" spans="1:25" x14ac:dyDescent="0.2">
      <c r="A780" s="2" t="s">
        <v>1315</v>
      </c>
      <c r="B780" s="2" t="s">
        <v>1068</v>
      </c>
      <c r="C780" s="2" t="s">
        <v>1147</v>
      </c>
      <c r="E780" s="2" t="s">
        <v>8</v>
      </c>
      <c r="F780" s="2" t="s">
        <v>590</v>
      </c>
      <c r="G780" s="2" t="s">
        <v>1373</v>
      </c>
      <c r="H780" s="2">
        <v>5</v>
      </c>
      <c r="I780" s="2" t="s">
        <v>1374</v>
      </c>
      <c r="J780" s="2" t="s">
        <v>11</v>
      </c>
      <c r="K780" s="2">
        <v>2018</v>
      </c>
      <c r="L780" s="2" t="s">
        <v>1184</v>
      </c>
      <c r="M780" s="2">
        <v>810</v>
      </c>
      <c r="N780" s="2">
        <v>0.156</v>
      </c>
      <c r="O780" s="2" t="s">
        <v>13</v>
      </c>
      <c r="P780" s="2">
        <v>4.8710000000000004</v>
      </c>
      <c r="Q780" s="2" t="s">
        <v>13</v>
      </c>
      <c r="R780" s="2">
        <v>117</v>
      </c>
      <c r="S780" s="2">
        <v>2.64</v>
      </c>
      <c r="T780" s="2" t="s">
        <v>13</v>
      </c>
      <c r="U780" s="2">
        <v>2.1739130000000002</v>
      </c>
      <c r="V780" s="2" t="s">
        <v>13</v>
      </c>
      <c r="W780" s="5" t="str" cm="1">
        <f t="array" ref="W780">_xlfn.TEXTJOIN(", ",TRUE, IF(COUNTIF(G780,"*"&amp;Afferenti!$A$1:'Afferenti'!$A$46&amp;"*"), Afferenti!$A$1:'Afferenti'!$A$46, ""))</f>
        <v>PAOLETTI</v>
      </c>
      <c r="X780" s="5" t="str" cm="1">
        <f t="array" ref="X780">_xlfn.TEXTJOIN(", ",TRUE, IF(COUNTIF(A780,"*"&amp;Afferenti!$A$1:'Afferenti'!$A$46&amp;"*"), Afferenti!$E$1:'Afferenti'!$E$46, ""))</f>
        <v>1</v>
      </c>
      <c r="Y780" s="5" t="str" cm="1">
        <f t="array" ref="Y780">_xlfn.TEXTJOIN(", ",TRUE, IF(COUNTIF(A780,"*"&amp;Afferenti!$A$1:'Afferenti'!$A$46&amp;"*"), Afferenti!$F$1:'Afferenti'!$F$46, ""))</f>
        <v>0</v>
      </c>
    </row>
    <row r="781" spans="1:25" x14ac:dyDescent="0.2">
      <c r="A781" s="2" t="s">
        <v>1315</v>
      </c>
      <c r="B781" s="2" t="s">
        <v>1068</v>
      </c>
      <c r="C781" s="2" t="s">
        <v>1147</v>
      </c>
      <c r="E781" s="2" t="s">
        <v>8</v>
      </c>
      <c r="F781" s="2" t="s">
        <v>590</v>
      </c>
      <c r="G781" s="2" t="s">
        <v>1375</v>
      </c>
      <c r="H781" s="2">
        <v>6</v>
      </c>
      <c r="I781" s="2" t="s">
        <v>1376</v>
      </c>
      <c r="J781" s="2" t="s">
        <v>11</v>
      </c>
      <c r="K781" s="2">
        <v>2019</v>
      </c>
      <c r="L781" s="2" t="s">
        <v>1325</v>
      </c>
      <c r="M781" s="2">
        <v>9</v>
      </c>
      <c r="N781" s="2">
        <v>48.709000000000003</v>
      </c>
      <c r="O781" s="2" t="s">
        <v>14</v>
      </c>
      <c r="P781" s="2">
        <v>32.878999999999998</v>
      </c>
      <c r="Q781" s="2" t="s">
        <v>14</v>
      </c>
      <c r="R781" s="2">
        <v>7</v>
      </c>
      <c r="W781" s="5" t="str" cm="1">
        <f t="array" ref="W781">_xlfn.TEXTJOIN(", ",TRUE, IF(COUNTIF(G781,"*"&amp;Afferenti!$A$1:'Afferenti'!$A$46&amp;"*"), Afferenti!$A$1:'Afferenti'!$A$46, ""))</f>
        <v>PAOLETTI</v>
      </c>
      <c r="X781" s="5" t="str" cm="1">
        <f t="array" ref="X781">_xlfn.TEXTJOIN(", ",TRUE, IF(COUNTIF(A781,"*"&amp;Afferenti!$A$1:'Afferenti'!$A$46&amp;"*"), Afferenti!$E$1:'Afferenti'!$E$46, ""))</f>
        <v>1</v>
      </c>
      <c r="Y781" s="5" t="str" cm="1">
        <f t="array" ref="Y781">_xlfn.TEXTJOIN(", ",TRUE, IF(COUNTIF(A781,"*"&amp;Afferenti!$A$1:'Afferenti'!$A$46&amp;"*"), Afferenti!$F$1:'Afferenti'!$F$46, ""))</f>
        <v>0</v>
      </c>
    </row>
    <row r="782" spans="1:25" x14ac:dyDescent="0.2">
      <c r="A782" s="2" t="s">
        <v>1315</v>
      </c>
      <c r="B782" s="2" t="s">
        <v>1068</v>
      </c>
      <c r="C782" s="2" t="s">
        <v>1147</v>
      </c>
      <c r="E782" s="2" t="s">
        <v>8</v>
      </c>
      <c r="F782" s="2" t="s">
        <v>590</v>
      </c>
      <c r="G782" s="2" t="s">
        <v>1375</v>
      </c>
      <c r="H782" s="2">
        <v>6</v>
      </c>
      <c r="I782" s="2" t="s">
        <v>1377</v>
      </c>
      <c r="J782" s="2" t="s">
        <v>11</v>
      </c>
      <c r="K782" s="2">
        <v>2018</v>
      </c>
      <c r="L782" s="2" t="s">
        <v>1327</v>
      </c>
      <c r="M782" s="2">
        <v>34</v>
      </c>
      <c r="N782" s="2">
        <v>15.327</v>
      </c>
      <c r="O782" s="2" t="s">
        <v>13</v>
      </c>
      <c r="P782" s="2">
        <v>38.997</v>
      </c>
      <c r="Q782" s="2" t="s">
        <v>14</v>
      </c>
      <c r="R782" s="2">
        <v>18</v>
      </c>
      <c r="S782" s="2">
        <v>34.08</v>
      </c>
      <c r="T782" s="2" t="s">
        <v>14</v>
      </c>
      <c r="U782" s="2">
        <v>13.768115999999999</v>
      </c>
      <c r="V782" s="2" t="s">
        <v>13</v>
      </c>
      <c r="W782" s="5" t="str" cm="1">
        <f t="array" ref="W782">_xlfn.TEXTJOIN(", ",TRUE, IF(COUNTIF(G782,"*"&amp;Afferenti!$A$1:'Afferenti'!$A$46&amp;"*"), Afferenti!$A$1:'Afferenti'!$A$46, ""))</f>
        <v>PAOLETTI</v>
      </c>
      <c r="X782" s="5" t="str" cm="1">
        <f t="array" ref="X782">_xlfn.TEXTJOIN(", ",TRUE, IF(COUNTIF(A782,"*"&amp;Afferenti!$A$1:'Afferenti'!$A$46&amp;"*"), Afferenti!$E$1:'Afferenti'!$E$46, ""))</f>
        <v>1</v>
      </c>
      <c r="Y782" s="5" t="str" cm="1">
        <f t="array" ref="Y782">_xlfn.TEXTJOIN(", ",TRUE, IF(COUNTIF(A782,"*"&amp;Afferenti!$A$1:'Afferenti'!$A$46&amp;"*"), Afferenti!$F$1:'Afferenti'!$F$46, ""))</f>
        <v>0</v>
      </c>
    </row>
    <row r="783" spans="1:25" x14ac:dyDescent="0.2">
      <c r="A783" s="2" t="s">
        <v>1315</v>
      </c>
      <c r="B783" s="2" t="s">
        <v>1068</v>
      </c>
      <c r="C783" s="2" t="s">
        <v>1147</v>
      </c>
      <c r="E783" s="2" t="s">
        <v>8</v>
      </c>
      <c r="F783" s="2" t="s">
        <v>590</v>
      </c>
      <c r="G783" s="2" t="s">
        <v>1375</v>
      </c>
      <c r="H783" s="2">
        <v>6</v>
      </c>
      <c r="I783" s="2" t="s">
        <v>1378</v>
      </c>
      <c r="J783" s="2" t="s">
        <v>11</v>
      </c>
      <c r="K783" s="2">
        <v>2019</v>
      </c>
      <c r="L783" s="2" t="s">
        <v>1325</v>
      </c>
      <c r="M783" s="2">
        <v>8</v>
      </c>
      <c r="N783" s="2">
        <v>52.271000000000001</v>
      </c>
      <c r="O783" s="2" t="s">
        <v>26</v>
      </c>
      <c r="P783" s="2">
        <v>32.878999999999998</v>
      </c>
      <c r="Q783" s="2" t="s">
        <v>14</v>
      </c>
      <c r="R783" s="2">
        <v>5</v>
      </c>
      <c r="S783" s="2">
        <v>70.87</v>
      </c>
      <c r="T783" s="2" t="s">
        <v>26</v>
      </c>
      <c r="U783" s="2">
        <v>16.911999999999999</v>
      </c>
      <c r="V783" s="2" t="s">
        <v>13</v>
      </c>
      <c r="W783" s="5" t="str" cm="1">
        <f t="array" ref="W783">_xlfn.TEXTJOIN(", ",TRUE, IF(COUNTIF(G783,"*"&amp;Afferenti!$A$1:'Afferenti'!$A$46&amp;"*"), Afferenti!$A$1:'Afferenti'!$A$46, ""))</f>
        <v>PAOLETTI</v>
      </c>
      <c r="X783" s="5" t="str" cm="1">
        <f t="array" ref="X783">_xlfn.TEXTJOIN(", ",TRUE, IF(COUNTIF(A783,"*"&amp;Afferenti!$A$1:'Afferenti'!$A$46&amp;"*"), Afferenti!$E$1:'Afferenti'!$E$46, ""))</f>
        <v>1</v>
      </c>
      <c r="Y783" s="5" t="str" cm="1">
        <f t="array" ref="Y783">_xlfn.TEXTJOIN(", ",TRUE, IF(COUNTIF(A783,"*"&amp;Afferenti!$A$1:'Afferenti'!$A$46&amp;"*"), Afferenti!$F$1:'Afferenti'!$F$46, ""))</f>
        <v>0</v>
      </c>
    </row>
    <row r="784" spans="1:25" x14ac:dyDescent="0.2">
      <c r="A784" s="2" t="s">
        <v>1315</v>
      </c>
      <c r="B784" s="2" t="s">
        <v>1068</v>
      </c>
      <c r="C784" s="2" t="s">
        <v>1147</v>
      </c>
      <c r="E784" s="2" t="s">
        <v>8</v>
      </c>
      <c r="F784" s="2" t="s">
        <v>590</v>
      </c>
      <c r="G784" s="2" t="s">
        <v>1375</v>
      </c>
      <c r="H784" s="2">
        <v>6</v>
      </c>
      <c r="I784" s="2" t="s">
        <v>1379</v>
      </c>
      <c r="J784" s="2" t="s">
        <v>11</v>
      </c>
      <c r="K784" s="2">
        <v>2018</v>
      </c>
      <c r="L784" s="2" t="s">
        <v>242</v>
      </c>
      <c r="M784" s="2">
        <v>18</v>
      </c>
      <c r="N784" s="2">
        <v>34.319000000000003</v>
      </c>
      <c r="O784" s="2" t="s">
        <v>14</v>
      </c>
      <c r="P784" s="2">
        <v>54.762</v>
      </c>
      <c r="Q784" s="2" t="s">
        <v>26</v>
      </c>
      <c r="R784" s="2">
        <v>14</v>
      </c>
      <c r="S784" s="2">
        <v>37.43</v>
      </c>
      <c r="T784" s="2" t="s">
        <v>14</v>
      </c>
      <c r="U784" s="2">
        <v>42.753624000000002</v>
      </c>
      <c r="V784" s="2" t="s">
        <v>14</v>
      </c>
      <c r="W784" s="5" t="str" cm="1">
        <f t="array" ref="W784">_xlfn.TEXTJOIN(", ",TRUE, IF(COUNTIF(G784,"*"&amp;Afferenti!$A$1:'Afferenti'!$A$46&amp;"*"), Afferenti!$A$1:'Afferenti'!$A$46, ""))</f>
        <v>PAOLETTI</v>
      </c>
      <c r="X784" s="5" t="str" cm="1">
        <f t="array" ref="X784">_xlfn.TEXTJOIN(", ",TRUE, IF(COUNTIF(A784,"*"&amp;Afferenti!$A$1:'Afferenti'!$A$46&amp;"*"), Afferenti!$E$1:'Afferenti'!$E$46, ""))</f>
        <v>1</v>
      </c>
      <c r="Y784" s="5" t="str" cm="1">
        <f t="array" ref="Y784">_xlfn.TEXTJOIN(", ",TRUE, IF(COUNTIF(A784,"*"&amp;Afferenti!$A$1:'Afferenti'!$A$46&amp;"*"), Afferenti!$F$1:'Afferenti'!$F$46, ""))</f>
        <v>0</v>
      </c>
    </row>
    <row r="785" spans="1:25" x14ac:dyDescent="0.2">
      <c r="A785" s="2" t="s">
        <v>1315</v>
      </c>
      <c r="B785" s="2" t="s">
        <v>1068</v>
      </c>
      <c r="C785" s="2" t="s">
        <v>1147</v>
      </c>
      <c r="E785" s="2" t="s">
        <v>8</v>
      </c>
      <c r="F785" s="2" t="s">
        <v>590</v>
      </c>
      <c r="G785" s="2" t="s">
        <v>1375</v>
      </c>
      <c r="H785" s="2">
        <v>6</v>
      </c>
      <c r="I785" s="2" t="s">
        <v>1380</v>
      </c>
      <c r="J785" s="2" t="s">
        <v>11</v>
      </c>
      <c r="K785" s="2">
        <v>2018</v>
      </c>
      <c r="L785" s="2" t="s">
        <v>1325</v>
      </c>
      <c r="M785" s="2">
        <v>41</v>
      </c>
      <c r="N785" s="2">
        <v>11.454000000000001</v>
      </c>
      <c r="O785" s="2" t="s">
        <v>13</v>
      </c>
      <c r="P785" s="2">
        <v>19.550999999999998</v>
      </c>
      <c r="Q785" s="2" t="s">
        <v>13</v>
      </c>
      <c r="R785" s="2">
        <v>17</v>
      </c>
      <c r="W785" s="5" t="str" cm="1">
        <f t="array" ref="W785">_xlfn.TEXTJOIN(", ",TRUE, IF(COUNTIF(G785,"*"&amp;Afferenti!$A$1:'Afferenti'!$A$46&amp;"*"), Afferenti!$A$1:'Afferenti'!$A$46, ""))</f>
        <v>PAOLETTI</v>
      </c>
      <c r="X785" s="5" t="str" cm="1">
        <f t="array" ref="X785">_xlfn.TEXTJOIN(", ",TRUE, IF(COUNTIF(A785,"*"&amp;Afferenti!$A$1:'Afferenti'!$A$46&amp;"*"), Afferenti!$E$1:'Afferenti'!$E$46, ""))</f>
        <v>1</v>
      </c>
      <c r="Y785" s="5" t="str" cm="1">
        <f t="array" ref="Y785">_xlfn.TEXTJOIN(", ",TRUE, IF(COUNTIF(A785,"*"&amp;Afferenti!$A$1:'Afferenti'!$A$46&amp;"*"), Afferenti!$F$1:'Afferenti'!$F$46, ""))</f>
        <v>0</v>
      </c>
    </row>
    <row r="786" spans="1:25" x14ac:dyDescent="0.2">
      <c r="A786" s="2" t="s">
        <v>1315</v>
      </c>
      <c r="B786" s="2" t="s">
        <v>1068</v>
      </c>
      <c r="C786" s="2" t="s">
        <v>1147</v>
      </c>
      <c r="E786" s="2" t="s">
        <v>8</v>
      </c>
      <c r="F786" s="2" t="s">
        <v>590</v>
      </c>
      <c r="G786" s="2" t="s">
        <v>1375</v>
      </c>
      <c r="H786" s="2">
        <v>6</v>
      </c>
      <c r="I786" s="2" t="s">
        <v>1381</v>
      </c>
      <c r="J786" s="2" t="s">
        <v>11</v>
      </c>
      <c r="K786" s="2">
        <v>2018</v>
      </c>
      <c r="L786" s="2" t="s">
        <v>265</v>
      </c>
      <c r="M786" s="2">
        <v>41</v>
      </c>
      <c r="N786" s="2">
        <v>11.454000000000001</v>
      </c>
      <c r="O786" s="2" t="s">
        <v>13</v>
      </c>
      <c r="P786" s="2">
        <v>1.992</v>
      </c>
      <c r="Q786" s="2" t="s">
        <v>13</v>
      </c>
      <c r="R786" s="2">
        <v>31</v>
      </c>
      <c r="S786" s="2">
        <v>17.690000000000001</v>
      </c>
      <c r="T786" s="2" t="s">
        <v>13</v>
      </c>
      <c r="U786" s="2">
        <v>7.9710144999999999</v>
      </c>
      <c r="V786" s="2" t="s">
        <v>13</v>
      </c>
      <c r="W786" s="5" t="str" cm="1">
        <f t="array" ref="W786">_xlfn.TEXTJOIN(", ",TRUE, IF(COUNTIF(G786,"*"&amp;Afferenti!$A$1:'Afferenti'!$A$46&amp;"*"), Afferenti!$A$1:'Afferenti'!$A$46, ""))</f>
        <v>PAOLETTI</v>
      </c>
      <c r="X786" s="5" t="str" cm="1">
        <f t="array" ref="X786">_xlfn.TEXTJOIN(", ",TRUE, IF(COUNTIF(A786,"*"&amp;Afferenti!$A$1:'Afferenti'!$A$46&amp;"*"), Afferenti!$E$1:'Afferenti'!$E$46, ""))</f>
        <v>1</v>
      </c>
      <c r="Y786" s="5" t="str" cm="1">
        <f t="array" ref="Y786">_xlfn.TEXTJOIN(", ",TRUE, IF(COUNTIF(A786,"*"&amp;Afferenti!$A$1:'Afferenti'!$A$46&amp;"*"), Afferenti!$F$1:'Afferenti'!$F$46, ""))</f>
        <v>0</v>
      </c>
    </row>
    <row r="787" spans="1:25" x14ac:dyDescent="0.2">
      <c r="A787" s="2" t="s">
        <v>1315</v>
      </c>
      <c r="B787" s="2" t="s">
        <v>1068</v>
      </c>
      <c r="C787" s="2" t="s">
        <v>1147</v>
      </c>
      <c r="E787" s="2" t="s">
        <v>8</v>
      </c>
      <c r="F787" s="2" t="s">
        <v>590</v>
      </c>
      <c r="G787" s="2" t="s">
        <v>1375</v>
      </c>
      <c r="H787" s="2">
        <v>6</v>
      </c>
      <c r="I787" s="2" t="s">
        <v>1382</v>
      </c>
      <c r="J787" s="2" t="s">
        <v>11</v>
      </c>
      <c r="K787" s="2">
        <v>2018</v>
      </c>
      <c r="L787" s="2" t="s">
        <v>1327</v>
      </c>
      <c r="M787" s="2">
        <v>20</v>
      </c>
      <c r="N787" s="2">
        <v>30.962</v>
      </c>
      <c r="O787" s="2" t="s">
        <v>14</v>
      </c>
      <c r="P787" s="2">
        <v>38.997</v>
      </c>
      <c r="Q787" s="2" t="s">
        <v>14</v>
      </c>
      <c r="R787" s="2">
        <v>25</v>
      </c>
      <c r="S787" s="2">
        <v>24.59</v>
      </c>
      <c r="T787" s="2" t="s">
        <v>13</v>
      </c>
      <c r="U787" s="2">
        <v>13.768115999999999</v>
      </c>
      <c r="V787" s="2" t="s">
        <v>13</v>
      </c>
      <c r="W787" s="5" t="str" cm="1">
        <f t="array" ref="W787">_xlfn.TEXTJOIN(", ",TRUE, IF(COUNTIF(G787,"*"&amp;Afferenti!$A$1:'Afferenti'!$A$46&amp;"*"), Afferenti!$A$1:'Afferenti'!$A$46, ""))</f>
        <v>PAOLETTI</v>
      </c>
      <c r="X787" s="5" t="str" cm="1">
        <f t="array" ref="X787">_xlfn.TEXTJOIN(", ",TRUE, IF(COUNTIF(A787,"*"&amp;Afferenti!$A$1:'Afferenti'!$A$46&amp;"*"), Afferenti!$E$1:'Afferenti'!$E$46, ""))</f>
        <v>1</v>
      </c>
      <c r="Y787" s="5" t="str" cm="1">
        <f t="array" ref="Y787">_xlfn.TEXTJOIN(", ",TRUE, IF(COUNTIF(A787,"*"&amp;Afferenti!$A$1:'Afferenti'!$A$46&amp;"*"), Afferenti!$F$1:'Afferenti'!$F$46, ""))</f>
        <v>0</v>
      </c>
    </row>
    <row r="788" spans="1:25" x14ac:dyDescent="0.2">
      <c r="A788" s="2" t="s">
        <v>1315</v>
      </c>
      <c r="B788" s="2" t="s">
        <v>1068</v>
      </c>
      <c r="C788" s="2" t="s">
        <v>1147</v>
      </c>
      <c r="E788" s="2" t="s">
        <v>8</v>
      </c>
      <c r="F788" s="2" t="s">
        <v>590</v>
      </c>
      <c r="G788" s="2" t="s">
        <v>1375</v>
      </c>
      <c r="H788" s="2">
        <v>6</v>
      </c>
      <c r="I788" s="2" t="s">
        <v>1383</v>
      </c>
      <c r="J788" s="2" t="s">
        <v>11</v>
      </c>
      <c r="K788" s="2">
        <v>2018</v>
      </c>
      <c r="L788" s="2" t="s">
        <v>1336</v>
      </c>
      <c r="M788" s="2">
        <v>26</v>
      </c>
      <c r="N788" s="2">
        <v>22.904</v>
      </c>
      <c r="O788" s="2" t="s">
        <v>13</v>
      </c>
      <c r="P788" s="2">
        <v>22.311</v>
      </c>
      <c r="Q788" s="2" t="s">
        <v>13</v>
      </c>
      <c r="R788" s="2">
        <v>22</v>
      </c>
      <c r="W788" s="5" t="str" cm="1">
        <f t="array" ref="W788">_xlfn.TEXTJOIN(", ",TRUE, IF(COUNTIF(G788,"*"&amp;Afferenti!$A$1:'Afferenti'!$A$46&amp;"*"), Afferenti!$A$1:'Afferenti'!$A$46, ""))</f>
        <v>PAOLETTI</v>
      </c>
      <c r="X788" s="5" t="str" cm="1">
        <f t="array" ref="X788">_xlfn.TEXTJOIN(", ",TRUE, IF(COUNTIF(A788,"*"&amp;Afferenti!$A$1:'Afferenti'!$A$46&amp;"*"), Afferenti!$E$1:'Afferenti'!$E$46, ""))</f>
        <v>1</v>
      </c>
      <c r="Y788" s="5" t="str" cm="1">
        <f t="array" ref="Y788">_xlfn.TEXTJOIN(", ",TRUE, IF(COUNTIF(A788,"*"&amp;Afferenti!$A$1:'Afferenti'!$A$46&amp;"*"), Afferenti!$F$1:'Afferenti'!$F$46, ""))</f>
        <v>0</v>
      </c>
    </row>
    <row r="789" spans="1:25" x14ac:dyDescent="0.2">
      <c r="A789" s="2" t="s">
        <v>1315</v>
      </c>
      <c r="B789" s="2" t="s">
        <v>1068</v>
      </c>
      <c r="C789" s="2" t="s">
        <v>1147</v>
      </c>
      <c r="E789" s="2" t="s">
        <v>8</v>
      </c>
      <c r="F789" s="2" t="s">
        <v>590</v>
      </c>
      <c r="G789" s="2" t="s">
        <v>1375</v>
      </c>
      <c r="H789" s="2">
        <v>6</v>
      </c>
      <c r="I789" s="2" t="s">
        <v>1384</v>
      </c>
      <c r="J789" s="2" t="s">
        <v>11</v>
      </c>
      <c r="K789" s="2">
        <v>2019</v>
      </c>
      <c r="L789" s="2" t="s">
        <v>1325</v>
      </c>
      <c r="M789" s="2">
        <v>6</v>
      </c>
      <c r="N789" s="2">
        <v>60.415999999999997</v>
      </c>
      <c r="O789" s="2" t="s">
        <v>26</v>
      </c>
      <c r="P789" s="2">
        <v>32.878999999999998</v>
      </c>
      <c r="Q789" s="2" t="s">
        <v>14</v>
      </c>
      <c r="R789" s="2">
        <v>2</v>
      </c>
      <c r="S789" s="2">
        <v>87.18</v>
      </c>
      <c r="T789" s="2" t="s">
        <v>33</v>
      </c>
      <c r="U789" s="2">
        <v>16.911999999999999</v>
      </c>
      <c r="V789" s="2" t="s">
        <v>13</v>
      </c>
      <c r="W789" s="5" t="str" cm="1">
        <f t="array" ref="W789">_xlfn.TEXTJOIN(", ",TRUE, IF(COUNTIF(G789,"*"&amp;Afferenti!$A$1:'Afferenti'!$A$46&amp;"*"), Afferenti!$A$1:'Afferenti'!$A$46, ""))</f>
        <v>PAOLETTI</v>
      </c>
      <c r="X789" s="5" t="str" cm="1">
        <f t="array" ref="X789">_xlfn.TEXTJOIN(", ",TRUE, IF(COUNTIF(A789,"*"&amp;Afferenti!$A$1:'Afferenti'!$A$46&amp;"*"), Afferenti!$E$1:'Afferenti'!$E$46, ""))</f>
        <v>1</v>
      </c>
      <c r="Y789" s="5" t="str" cm="1">
        <f t="array" ref="Y789">_xlfn.TEXTJOIN(", ",TRUE, IF(COUNTIF(A789,"*"&amp;Afferenti!$A$1:'Afferenti'!$A$46&amp;"*"), Afferenti!$F$1:'Afferenti'!$F$46, ""))</f>
        <v>0</v>
      </c>
    </row>
    <row r="790" spans="1:25" x14ac:dyDescent="0.2">
      <c r="A790" s="2" t="s">
        <v>1315</v>
      </c>
      <c r="B790" s="2" t="s">
        <v>1068</v>
      </c>
      <c r="C790" s="2" t="s">
        <v>1147</v>
      </c>
      <c r="E790" s="2" t="s">
        <v>8</v>
      </c>
      <c r="F790" s="2" t="s">
        <v>590</v>
      </c>
      <c r="G790" s="2" t="s">
        <v>1375</v>
      </c>
      <c r="H790" s="2">
        <v>6</v>
      </c>
      <c r="I790" s="2" t="s">
        <v>1385</v>
      </c>
      <c r="J790" s="2" t="s">
        <v>11</v>
      </c>
      <c r="K790" s="2">
        <v>2018</v>
      </c>
      <c r="L790" s="2" t="s">
        <v>1325</v>
      </c>
      <c r="M790" s="2">
        <v>10</v>
      </c>
      <c r="N790" s="2">
        <v>53.540999999999997</v>
      </c>
      <c r="O790" s="2" t="s">
        <v>26</v>
      </c>
      <c r="P790" s="2">
        <v>19.550999999999998</v>
      </c>
      <c r="Q790" s="2" t="s">
        <v>13</v>
      </c>
      <c r="R790" s="2">
        <v>10</v>
      </c>
      <c r="S790" s="2">
        <v>55.58</v>
      </c>
      <c r="T790" s="2" t="s">
        <v>26</v>
      </c>
      <c r="U790" s="2">
        <v>21.014492000000001</v>
      </c>
      <c r="V790" s="2" t="s">
        <v>13</v>
      </c>
      <c r="W790" s="5" t="str" cm="1">
        <f t="array" ref="W790">_xlfn.TEXTJOIN(", ",TRUE, IF(COUNTIF(G790,"*"&amp;Afferenti!$A$1:'Afferenti'!$A$46&amp;"*"), Afferenti!$A$1:'Afferenti'!$A$46, ""))</f>
        <v>PAOLETTI</v>
      </c>
      <c r="X790" s="5" t="str" cm="1">
        <f t="array" ref="X790">_xlfn.TEXTJOIN(", ",TRUE, IF(COUNTIF(A790,"*"&amp;Afferenti!$A$1:'Afferenti'!$A$46&amp;"*"), Afferenti!$E$1:'Afferenti'!$E$46, ""))</f>
        <v>1</v>
      </c>
      <c r="Y790" s="5" t="str" cm="1">
        <f t="array" ref="Y790">_xlfn.TEXTJOIN(", ",TRUE, IF(COUNTIF(A790,"*"&amp;Afferenti!$A$1:'Afferenti'!$A$46&amp;"*"), Afferenti!$F$1:'Afferenti'!$F$46, ""))</f>
        <v>0</v>
      </c>
    </row>
    <row r="791" spans="1:25" x14ac:dyDescent="0.2">
      <c r="A791" s="2" t="s">
        <v>1315</v>
      </c>
      <c r="B791" s="2" t="s">
        <v>1068</v>
      </c>
      <c r="C791" s="2" t="s">
        <v>1147</v>
      </c>
      <c r="E791" s="2" t="s">
        <v>8</v>
      </c>
      <c r="F791" s="2" t="s">
        <v>590</v>
      </c>
      <c r="G791" s="2" t="s">
        <v>1375</v>
      </c>
      <c r="H791" s="2">
        <v>6</v>
      </c>
      <c r="I791" s="2" t="s">
        <v>1386</v>
      </c>
      <c r="J791" s="2" t="s">
        <v>11</v>
      </c>
      <c r="K791" s="2">
        <v>2019</v>
      </c>
      <c r="L791" s="2" t="s">
        <v>1327</v>
      </c>
      <c r="M791" s="2">
        <v>18</v>
      </c>
      <c r="N791" s="2">
        <v>27.276</v>
      </c>
      <c r="O791" s="2" t="s">
        <v>14</v>
      </c>
      <c r="P791" s="2">
        <v>5.3070000000000004</v>
      </c>
      <c r="Q791" s="2" t="s">
        <v>13</v>
      </c>
      <c r="R791" s="2">
        <v>10</v>
      </c>
      <c r="S791" s="2">
        <v>52.64</v>
      </c>
      <c r="T791" s="2" t="s">
        <v>26</v>
      </c>
      <c r="W791" s="5" t="str" cm="1">
        <f t="array" ref="W791">_xlfn.TEXTJOIN(", ",TRUE, IF(COUNTIF(G791,"*"&amp;Afferenti!$A$1:'Afferenti'!$A$46&amp;"*"), Afferenti!$A$1:'Afferenti'!$A$46, ""))</f>
        <v>PAOLETTI</v>
      </c>
      <c r="X791" s="5" t="str" cm="1">
        <f t="array" ref="X791">_xlfn.TEXTJOIN(", ",TRUE, IF(COUNTIF(A791,"*"&amp;Afferenti!$A$1:'Afferenti'!$A$46&amp;"*"), Afferenti!$E$1:'Afferenti'!$E$46, ""))</f>
        <v>1</v>
      </c>
      <c r="Y791" s="5" t="str" cm="1">
        <f t="array" ref="Y791">_xlfn.TEXTJOIN(", ",TRUE, IF(COUNTIF(A791,"*"&amp;Afferenti!$A$1:'Afferenti'!$A$46&amp;"*"), Afferenti!$F$1:'Afferenti'!$F$46, ""))</f>
        <v>0</v>
      </c>
    </row>
    <row r="792" spans="1:25" x14ac:dyDescent="0.2">
      <c r="A792" s="2" t="s">
        <v>1315</v>
      </c>
      <c r="B792" s="2" t="s">
        <v>1068</v>
      </c>
      <c r="C792" s="2" t="s">
        <v>1147</v>
      </c>
      <c r="E792" s="2" t="s">
        <v>8</v>
      </c>
      <c r="F792" s="2" t="s">
        <v>590</v>
      </c>
      <c r="G792" s="2" t="s">
        <v>1375</v>
      </c>
      <c r="H792" s="2">
        <v>6</v>
      </c>
      <c r="I792" s="2" t="s">
        <v>1387</v>
      </c>
      <c r="J792" s="2" t="s">
        <v>11</v>
      </c>
      <c r="K792" s="2">
        <v>2018</v>
      </c>
      <c r="L792" s="2" t="s">
        <v>1327</v>
      </c>
      <c r="M792" s="2">
        <v>8</v>
      </c>
      <c r="N792" s="2">
        <v>59.991</v>
      </c>
      <c r="O792" s="2" t="s">
        <v>26</v>
      </c>
      <c r="P792" s="2">
        <v>38.997</v>
      </c>
      <c r="Q792" s="2" t="s">
        <v>14</v>
      </c>
      <c r="R792" s="2">
        <v>8</v>
      </c>
      <c r="W792" s="5" t="str" cm="1">
        <f t="array" ref="W792">_xlfn.TEXTJOIN(", ",TRUE, IF(COUNTIF(G792,"*"&amp;Afferenti!$A$1:'Afferenti'!$A$46&amp;"*"), Afferenti!$A$1:'Afferenti'!$A$46, ""))</f>
        <v>PAOLETTI</v>
      </c>
      <c r="X792" s="5" t="str" cm="1">
        <f t="array" ref="X792">_xlfn.TEXTJOIN(", ",TRUE, IF(COUNTIF(A792,"*"&amp;Afferenti!$A$1:'Afferenti'!$A$46&amp;"*"), Afferenti!$E$1:'Afferenti'!$E$46, ""))</f>
        <v>1</v>
      </c>
      <c r="Y792" s="5" t="str" cm="1">
        <f t="array" ref="Y792">_xlfn.TEXTJOIN(", ",TRUE, IF(COUNTIF(A792,"*"&amp;Afferenti!$A$1:'Afferenti'!$A$46&amp;"*"), Afferenti!$F$1:'Afferenti'!$F$46, ""))</f>
        <v>0</v>
      </c>
    </row>
    <row r="793" spans="1:25" x14ac:dyDescent="0.2">
      <c r="A793" s="2" t="s">
        <v>1315</v>
      </c>
      <c r="B793" s="2" t="s">
        <v>1068</v>
      </c>
      <c r="C793" s="2" t="s">
        <v>1147</v>
      </c>
      <c r="E793" s="2" t="s">
        <v>8</v>
      </c>
      <c r="F793" s="2" t="s">
        <v>590</v>
      </c>
      <c r="G793" s="2" t="s">
        <v>1375</v>
      </c>
      <c r="H793" s="2">
        <v>6</v>
      </c>
      <c r="I793" s="2" t="s">
        <v>1388</v>
      </c>
      <c r="J793" s="2" t="s">
        <v>11</v>
      </c>
      <c r="K793" s="2">
        <v>2018</v>
      </c>
      <c r="L793" s="2" t="s">
        <v>265</v>
      </c>
      <c r="M793" s="2">
        <v>157</v>
      </c>
      <c r="N793" s="2">
        <v>0.81599999999999995</v>
      </c>
      <c r="O793" s="2" t="s">
        <v>13</v>
      </c>
      <c r="P793" s="2">
        <v>1.992</v>
      </c>
      <c r="Q793" s="2" t="s">
        <v>13</v>
      </c>
      <c r="R793" s="2">
        <v>73</v>
      </c>
      <c r="S793" s="2">
        <v>4.45</v>
      </c>
      <c r="T793" s="2" t="s">
        <v>13</v>
      </c>
      <c r="U793" s="2">
        <v>7.9710144999999999</v>
      </c>
      <c r="V793" s="2" t="s">
        <v>13</v>
      </c>
      <c r="W793" s="5" t="str" cm="1">
        <f t="array" ref="W793">_xlfn.TEXTJOIN(", ",TRUE, IF(COUNTIF(G793,"*"&amp;Afferenti!$A$1:'Afferenti'!$A$46&amp;"*"), Afferenti!$A$1:'Afferenti'!$A$46, ""))</f>
        <v>PAOLETTI</v>
      </c>
      <c r="X793" s="5" t="str" cm="1">
        <f t="array" ref="X793">_xlfn.TEXTJOIN(", ",TRUE, IF(COUNTIF(A793,"*"&amp;Afferenti!$A$1:'Afferenti'!$A$46&amp;"*"), Afferenti!$E$1:'Afferenti'!$E$46, ""))</f>
        <v>1</v>
      </c>
      <c r="Y793" s="5" t="str" cm="1">
        <f t="array" ref="Y793">_xlfn.TEXTJOIN(", ",TRUE, IF(COUNTIF(A793,"*"&amp;Afferenti!$A$1:'Afferenti'!$A$46&amp;"*"), Afferenti!$F$1:'Afferenti'!$F$46, ""))</f>
        <v>0</v>
      </c>
    </row>
    <row r="794" spans="1:25" x14ac:dyDescent="0.2">
      <c r="A794" s="2" t="s">
        <v>1315</v>
      </c>
      <c r="B794" s="2" t="s">
        <v>1068</v>
      </c>
      <c r="C794" s="2" t="s">
        <v>1147</v>
      </c>
      <c r="E794" s="2" t="s">
        <v>8</v>
      </c>
      <c r="F794" s="2" t="s">
        <v>590</v>
      </c>
      <c r="G794" s="2" t="s">
        <v>1375</v>
      </c>
      <c r="H794" s="2">
        <v>6</v>
      </c>
      <c r="I794" s="2" t="s">
        <v>1389</v>
      </c>
      <c r="J794" s="2" t="s">
        <v>11</v>
      </c>
      <c r="K794" s="2">
        <v>2018</v>
      </c>
      <c r="L794" s="2" t="s">
        <v>1327</v>
      </c>
      <c r="M794" s="2">
        <v>30</v>
      </c>
      <c r="N794" s="2">
        <v>18.611999999999998</v>
      </c>
      <c r="O794" s="2" t="s">
        <v>13</v>
      </c>
      <c r="P794" s="2">
        <v>38.997</v>
      </c>
      <c r="Q794" s="2" t="s">
        <v>14</v>
      </c>
      <c r="R794" s="2">
        <v>18</v>
      </c>
      <c r="W794" s="5" t="str" cm="1">
        <f t="array" ref="W794">_xlfn.TEXTJOIN(", ",TRUE, IF(COUNTIF(G794,"*"&amp;Afferenti!$A$1:'Afferenti'!$A$46&amp;"*"), Afferenti!$A$1:'Afferenti'!$A$46, ""))</f>
        <v>PAOLETTI</v>
      </c>
      <c r="X794" s="5" t="str" cm="1">
        <f t="array" ref="X794">_xlfn.TEXTJOIN(", ",TRUE, IF(COUNTIF(A794,"*"&amp;Afferenti!$A$1:'Afferenti'!$A$46&amp;"*"), Afferenti!$E$1:'Afferenti'!$E$46, ""))</f>
        <v>1</v>
      </c>
      <c r="Y794" s="5" t="str" cm="1">
        <f t="array" ref="Y794">_xlfn.TEXTJOIN(", ",TRUE, IF(COUNTIF(A794,"*"&amp;Afferenti!$A$1:'Afferenti'!$A$46&amp;"*"), Afferenti!$F$1:'Afferenti'!$F$46, ""))</f>
        <v>0</v>
      </c>
    </row>
    <row r="795" spans="1:25" x14ac:dyDescent="0.2">
      <c r="A795" s="2" t="s">
        <v>1315</v>
      </c>
      <c r="B795" s="2" t="s">
        <v>1068</v>
      </c>
      <c r="C795" s="2" t="s">
        <v>1147</v>
      </c>
      <c r="E795" s="2" t="s">
        <v>8</v>
      </c>
      <c r="F795" s="2" t="s">
        <v>590</v>
      </c>
      <c r="G795" s="2" t="s">
        <v>1390</v>
      </c>
      <c r="H795" s="2">
        <v>7</v>
      </c>
      <c r="I795" s="2" t="s">
        <v>1391</v>
      </c>
      <c r="J795" s="2" t="s">
        <v>11</v>
      </c>
      <c r="K795" s="2">
        <v>2019</v>
      </c>
      <c r="L795" s="2" t="s">
        <v>1392</v>
      </c>
      <c r="M795" s="2">
        <v>193</v>
      </c>
      <c r="N795" s="2">
        <v>1.31</v>
      </c>
      <c r="O795" s="2" t="s">
        <v>13</v>
      </c>
      <c r="P795" s="2">
        <v>2E-3</v>
      </c>
      <c r="Q795" s="2" t="s">
        <v>13</v>
      </c>
      <c r="R795" s="2">
        <v>172</v>
      </c>
      <c r="S795" s="2">
        <v>1.3</v>
      </c>
      <c r="T795" s="2" t="s">
        <v>13</v>
      </c>
      <c r="U795" s="2">
        <v>0.70399999999999996</v>
      </c>
      <c r="V795" s="2" t="s">
        <v>13</v>
      </c>
      <c r="W795" s="5" t="str" cm="1">
        <f t="array" ref="W795">_xlfn.TEXTJOIN(", ",TRUE, IF(COUNTIF(G795,"*"&amp;Afferenti!$A$1:'Afferenti'!$A$46&amp;"*"), Afferenti!$A$1:'Afferenti'!$A$46, ""))</f>
        <v>PAOLETTI</v>
      </c>
      <c r="X795" s="5" t="str" cm="1">
        <f t="array" ref="X795">_xlfn.TEXTJOIN(", ",TRUE, IF(COUNTIF(A795,"*"&amp;Afferenti!$A$1:'Afferenti'!$A$46&amp;"*"), Afferenti!$E$1:'Afferenti'!$E$46, ""))</f>
        <v>1</v>
      </c>
      <c r="Y795" s="5" t="str" cm="1">
        <f t="array" ref="Y795">_xlfn.TEXTJOIN(", ",TRUE, IF(COUNTIF(A795,"*"&amp;Afferenti!$A$1:'Afferenti'!$A$46&amp;"*"), Afferenti!$F$1:'Afferenti'!$F$46, ""))</f>
        <v>0</v>
      </c>
    </row>
    <row r="796" spans="1:25" x14ac:dyDescent="0.2">
      <c r="A796" s="2" t="s">
        <v>1315</v>
      </c>
      <c r="B796" s="2" t="s">
        <v>1068</v>
      </c>
      <c r="C796" s="2" t="s">
        <v>1147</v>
      </c>
      <c r="E796" s="2" t="s">
        <v>8</v>
      </c>
      <c r="F796" s="2" t="s">
        <v>590</v>
      </c>
      <c r="G796" s="2" t="s">
        <v>1390</v>
      </c>
      <c r="H796" s="2">
        <v>7</v>
      </c>
      <c r="I796" s="2" t="s">
        <v>1393</v>
      </c>
      <c r="J796" s="2" t="s">
        <v>11</v>
      </c>
      <c r="K796" s="2">
        <v>2019</v>
      </c>
      <c r="L796" s="2" t="s">
        <v>1392</v>
      </c>
      <c r="M796" s="2">
        <v>133</v>
      </c>
      <c r="N796" s="2">
        <v>2.222</v>
      </c>
      <c r="O796" s="2" t="s">
        <v>13</v>
      </c>
      <c r="P796" s="2">
        <v>2E-3</v>
      </c>
      <c r="Q796" s="2" t="s">
        <v>13</v>
      </c>
      <c r="R796" s="2">
        <v>113</v>
      </c>
      <c r="S796" s="2">
        <v>1.99</v>
      </c>
      <c r="T796" s="2" t="s">
        <v>13</v>
      </c>
      <c r="U796" s="2">
        <v>0.70399999999999996</v>
      </c>
      <c r="V796" s="2" t="s">
        <v>13</v>
      </c>
      <c r="W796" s="5" t="str" cm="1">
        <f t="array" ref="W796">_xlfn.TEXTJOIN(", ",TRUE, IF(COUNTIF(G796,"*"&amp;Afferenti!$A$1:'Afferenti'!$A$46&amp;"*"), Afferenti!$A$1:'Afferenti'!$A$46, ""))</f>
        <v>PAOLETTI</v>
      </c>
      <c r="X796" s="5" t="str" cm="1">
        <f t="array" ref="X796">_xlfn.TEXTJOIN(", ",TRUE, IF(COUNTIF(A796,"*"&amp;Afferenti!$A$1:'Afferenti'!$A$46&amp;"*"), Afferenti!$E$1:'Afferenti'!$E$46, ""))</f>
        <v>1</v>
      </c>
      <c r="Y796" s="5" t="str" cm="1">
        <f t="array" ref="Y796">_xlfn.TEXTJOIN(", ",TRUE, IF(COUNTIF(A796,"*"&amp;Afferenti!$A$1:'Afferenti'!$A$46&amp;"*"), Afferenti!$F$1:'Afferenti'!$F$46, ""))</f>
        <v>0</v>
      </c>
    </row>
    <row r="797" spans="1:25" x14ac:dyDescent="0.2">
      <c r="A797" s="2" t="s">
        <v>1315</v>
      </c>
      <c r="B797" s="2" t="s">
        <v>1068</v>
      </c>
      <c r="C797" s="2" t="s">
        <v>1147</v>
      </c>
      <c r="E797" s="2" t="s">
        <v>8</v>
      </c>
      <c r="F797" s="2" t="s">
        <v>590</v>
      </c>
      <c r="G797" s="2" t="s">
        <v>1390</v>
      </c>
      <c r="H797" s="2">
        <v>7</v>
      </c>
      <c r="I797" s="2" t="s">
        <v>1394</v>
      </c>
      <c r="J797" s="2" t="s">
        <v>11</v>
      </c>
      <c r="K797" s="2">
        <v>2019</v>
      </c>
      <c r="L797" s="2" t="s">
        <v>242</v>
      </c>
      <c r="M797" s="2">
        <v>58</v>
      </c>
      <c r="N797" s="2">
        <v>4.6589999999999998</v>
      </c>
      <c r="O797" s="2" t="s">
        <v>13</v>
      </c>
      <c r="P797" s="2">
        <v>59.125</v>
      </c>
      <c r="Q797" s="2" t="s">
        <v>26</v>
      </c>
      <c r="R797" s="2">
        <v>27</v>
      </c>
      <c r="S797" s="2">
        <v>14.67</v>
      </c>
      <c r="T797" s="2" t="s">
        <v>13</v>
      </c>
      <c r="U797" s="2">
        <v>36.207000000000001</v>
      </c>
      <c r="V797" s="2" t="s">
        <v>14</v>
      </c>
      <c r="W797" s="5" t="str" cm="1">
        <f t="array" ref="W797">_xlfn.TEXTJOIN(", ",TRUE, IF(COUNTIF(G797,"*"&amp;Afferenti!$A$1:'Afferenti'!$A$46&amp;"*"), Afferenti!$A$1:'Afferenti'!$A$46, ""))</f>
        <v>PAOLETTI</v>
      </c>
      <c r="X797" s="5" t="str" cm="1">
        <f t="array" ref="X797">_xlfn.TEXTJOIN(", ",TRUE, IF(COUNTIF(A797,"*"&amp;Afferenti!$A$1:'Afferenti'!$A$46&amp;"*"), Afferenti!$E$1:'Afferenti'!$E$46, ""))</f>
        <v>1</v>
      </c>
      <c r="Y797" s="5" t="str" cm="1">
        <f t="array" ref="Y797">_xlfn.TEXTJOIN(", ",TRUE, IF(COUNTIF(A797,"*"&amp;Afferenti!$A$1:'Afferenti'!$A$46&amp;"*"), Afferenti!$F$1:'Afferenti'!$F$46, ""))</f>
        <v>0</v>
      </c>
    </row>
    <row r="798" spans="1:25" x14ac:dyDescent="0.2">
      <c r="A798" s="2" t="s">
        <v>1315</v>
      </c>
      <c r="B798" s="2" t="s">
        <v>1068</v>
      </c>
      <c r="C798" s="2" t="s">
        <v>1147</v>
      </c>
      <c r="E798" s="2" t="s">
        <v>8</v>
      </c>
      <c r="F798" s="2" t="s">
        <v>590</v>
      </c>
      <c r="G798" s="2" t="s">
        <v>1390</v>
      </c>
      <c r="H798" s="2">
        <v>7</v>
      </c>
      <c r="I798" s="2" t="s">
        <v>1395</v>
      </c>
      <c r="J798" s="2" t="s">
        <v>11</v>
      </c>
      <c r="K798" s="2">
        <v>2019</v>
      </c>
      <c r="L798" s="2" t="s">
        <v>274</v>
      </c>
      <c r="M798" s="2">
        <v>17</v>
      </c>
      <c r="N798" s="2">
        <v>29.158999999999999</v>
      </c>
      <c r="O798" s="2" t="s">
        <v>14</v>
      </c>
      <c r="P798" s="2">
        <v>14.441000000000001</v>
      </c>
      <c r="Q798" s="2" t="s">
        <v>13</v>
      </c>
      <c r="R798" s="2">
        <v>16</v>
      </c>
      <c r="S798" s="2">
        <v>36.659999999999997</v>
      </c>
      <c r="T798" s="2" t="s">
        <v>14</v>
      </c>
      <c r="U798" s="2">
        <v>13.971</v>
      </c>
      <c r="V798" s="2" t="s">
        <v>13</v>
      </c>
      <c r="W798" s="5" t="str" cm="1">
        <f t="array" ref="W798">_xlfn.TEXTJOIN(", ",TRUE, IF(COUNTIF(G798,"*"&amp;Afferenti!$A$1:'Afferenti'!$A$46&amp;"*"), Afferenti!$A$1:'Afferenti'!$A$46, ""))</f>
        <v>PAOLETTI</v>
      </c>
      <c r="X798" s="5" t="str" cm="1">
        <f t="array" ref="X798">_xlfn.TEXTJOIN(", ",TRUE, IF(COUNTIF(A798,"*"&amp;Afferenti!$A$1:'Afferenti'!$A$46&amp;"*"), Afferenti!$E$1:'Afferenti'!$E$46, ""))</f>
        <v>1</v>
      </c>
      <c r="Y798" s="5" t="str" cm="1">
        <f t="array" ref="Y798">_xlfn.TEXTJOIN(", ",TRUE, IF(COUNTIF(A798,"*"&amp;Afferenti!$A$1:'Afferenti'!$A$46&amp;"*"), Afferenti!$F$1:'Afferenti'!$F$46, ""))</f>
        <v>0</v>
      </c>
    </row>
    <row r="799" spans="1:25" x14ac:dyDescent="0.2">
      <c r="A799" s="2" t="s">
        <v>1315</v>
      </c>
      <c r="B799" s="2" t="s">
        <v>1068</v>
      </c>
      <c r="C799" s="2" t="s">
        <v>1147</v>
      </c>
      <c r="E799" s="2" t="s">
        <v>8</v>
      </c>
      <c r="F799" s="2" t="s">
        <v>590</v>
      </c>
      <c r="G799" s="2" t="s">
        <v>1390</v>
      </c>
      <c r="H799" s="2">
        <v>7</v>
      </c>
      <c r="I799" s="2" t="s">
        <v>1396</v>
      </c>
      <c r="J799" s="2" t="s">
        <v>11</v>
      </c>
      <c r="K799" s="2">
        <v>2019</v>
      </c>
      <c r="L799" s="2" t="s">
        <v>1325</v>
      </c>
      <c r="M799" s="2">
        <v>60</v>
      </c>
      <c r="N799" s="2">
        <v>3.677</v>
      </c>
      <c r="O799" s="2" t="s">
        <v>13</v>
      </c>
      <c r="P799" s="2">
        <v>32.878999999999998</v>
      </c>
      <c r="Q799" s="2" t="s">
        <v>14</v>
      </c>
      <c r="R799" s="2">
        <v>52</v>
      </c>
      <c r="S799" s="2">
        <v>5.36</v>
      </c>
      <c r="T799" s="2" t="s">
        <v>13</v>
      </c>
      <c r="U799" s="2">
        <v>16.911999999999999</v>
      </c>
      <c r="V799" s="2" t="s">
        <v>13</v>
      </c>
      <c r="W799" s="5" t="str" cm="1">
        <f t="array" ref="W799">_xlfn.TEXTJOIN(", ",TRUE, IF(COUNTIF(G799,"*"&amp;Afferenti!$A$1:'Afferenti'!$A$46&amp;"*"), Afferenti!$A$1:'Afferenti'!$A$46, ""))</f>
        <v>PAOLETTI</v>
      </c>
      <c r="X799" s="5" t="str" cm="1">
        <f t="array" ref="X799">_xlfn.TEXTJOIN(", ",TRUE, IF(COUNTIF(A799,"*"&amp;Afferenti!$A$1:'Afferenti'!$A$46&amp;"*"), Afferenti!$E$1:'Afferenti'!$E$46, ""))</f>
        <v>1</v>
      </c>
      <c r="Y799" s="5" t="str" cm="1">
        <f t="array" ref="Y799">_xlfn.TEXTJOIN(", ",TRUE, IF(COUNTIF(A799,"*"&amp;Afferenti!$A$1:'Afferenti'!$A$46&amp;"*"), Afferenti!$F$1:'Afferenti'!$F$46, ""))</f>
        <v>0</v>
      </c>
    </row>
    <row r="800" spans="1:25" x14ac:dyDescent="0.2">
      <c r="A800" s="2" t="s">
        <v>1315</v>
      </c>
      <c r="B800" s="2" t="s">
        <v>1068</v>
      </c>
      <c r="C800" s="2" t="s">
        <v>1147</v>
      </c>
      <c r="E800" s="2" t="s">
        <v>8</v>
      </c>
      <c r="F800" s="2" t="s">
        <v>590</v>
      </c>
      <c r="G800" s="2" t="s">
        <v>1390</v>
      </c>
      <c r="H800" s="2">
        <v>7</v>
      </c>
      <c r="I800" s="2" t="s">
        <v>1397</v>
      </c>
      <c r="J800" s="2" t="s">
        <v>11</v>
      </c>
      <c r="K800" s="2">
        <v>2019</v>
      </c>
      <c r="L800" s="2" t="s">
        <v>1325</v>
      </c>
      <c r="M800" s="2">
        <v>21</v>
      </c>
      <c r="N800" s="2">
        <v>22.39</v>
      </c>
      <c r="O800" s="2" t="s">
        <v>13</v>
      </c>
      <c r="P800" s="2">
        <v>32.878999999999998</v>
      </c>
      <c r="Q800" s="2" t="s">
        <v>14</v>
      </c>
      <c r="R800" s="2">
        <v>14</v>
      </c>
      <c r="S800" s="2">
        <v>36.659999999999997</v>
      </c>
      <c r="T800" s="2" t="s">
        <v>14</v>
      </c>
      <c r="U800" s="2">
        <v>16.911999999999999</v>
      </c>
      <c r="V800" s="2" t="s">
        <v>13</v>
      </c>
      <c r="W800" s="5" t="str" cm="1">
        <f t="array" ref="W800">_xlfn.TEXTJOIN(", ",TRUE, IF(COUNTIF(G800,"*"&amp;Afferenti!$A$1:'Afferenti'!$A$46&amp;"*"), Afferenti!$A$1:'Afferenti'!$A$46, ""))</f>
        <v>PAOLETTI</v>
      </c>
      <c r="X800" s="5" t="str" cm="1">
        <f t="array" ref="X800">_xlfn.TEXTJOIN(", ",TRUE, IF(COUNTIF(A800,"*"&amp;Afferenti!$A$1:'Afferenti'!$A$46&amp;"*"), Afferenti!$E$1:'Afferenti'!$E$46, ""))</f>
        <v>1</v>
      </c>
      <c r="Y800" s="5" t="str" cm="1">
        <f t="array" ref="Y800">_xlfn.TEXTJOIN(", ",TRUE, IF(COUNTIF(A800,"*"&amp;Afferenti!$A$1:'Afferenti'!$A$46&amp;"*"), Afferenti!$F$1:'Afferenti'!$F$46, ""))</f>
        <v>0</v>
      </c>
    </row>
    <row r="801" spans="1:25" x14ac:dyDescent="0.2">
      <c r="A801" s="2" t="s">
        <v>1315</v>
      </c>
      <c r="B801" s="2" t="s">
        <v>1068</v>
      </c>
      <c r="C801" s="2" t="s">
        <v>1147</v>
      </c>
      <c r="E801" s="2" t="s">
        <v>8</v>
      </c>
      <c r="F801" s="2" t="s">
        <v>590</v>
      </c>
      <c r="G801" s="2" t="s">
        <v>1398</v>
      </c>
      <c r="H801" s="2">
        <v>7</v>
      </c>
      <c r="I801" s="2" t="s">
        <v>1399</v>
      </c>
      <c r="J801" s="2" t="s">
        <v>11</v>
      </c>
      <c r="K801" s="2">
        <v>2018</v>
      </c>
      <c r="L801" s="2" t="s">
        <v>1400</v>
      </c>
      <c r="M801" s="2">
        <v>27</v>
      </c>
      <c r="N801" s="2">
        <v>21.564</v>
      </c>
      <c r="O801" s="2" t="s">
        <v>13</v>
      </c>
      <c r="P801" s="2">
        <v>35.951999999999998</v>
      </c>
      <c r="Q801" s="2" t="s">
        <v>14</v>
      </c>
      <c r="R801" s="2">
        <v>21</v>
      </c>
      <c r="S801" s="2">
        <v>32.19</v>
      </c>
      <c r="T801" s="2" t="s">
        <v>14</v>
      </c>
      <c r="U801" s="2">
        <v>15.217390999999999</v>
      </c>
      <c r="V801" s="2" t="s">
        <v>13</v>
      </c>
      <c r="W801" s="5" t="str" cm="1">
        <f t="array" ref="W801">_xlfn.TEXTJOIN(", ",TRUE, IF(COUNTIF(G801,"*"&amp;Afferenti!$A$1:'Afferenti'!$A$46&amp;"*"), Afferenti!$A$1:'Afferenti'!$A$46, ""))</f>
        <v>PAOLETTI</v>
      </c>
      <c r="X801" s="5" t="str" cm="1">
        <f t="array" ref="X801">_xlfn.TEXTJOIN(", ",TRUE, IF(COUNTIF(A801,"*"&amp;Afferenti!$A$1:'Afferenti'!$A$46&amp;"*"), Afferenti!$E$1:'Afferenti'!$E$46, ""))</f>
        <v>1</v>
      </c>
      <c r="Y801" s="5" t="str" cm="1">
        <f t="array" ref="Y801">_xlfn.TEXTJOIN(", ",TRUE, IF(COUNTIF(A801,"*"&amp;Afferenti!$A$1:'Afferenti'!$A$46&amp;"*"), Afferenti!$F$1:'Afferenti'!$F$46, ""))</f>
        <v>0</v>
      </c>
    </row>
    <row r="802" spans="1:25" x14ac:dyDescent="0.2">
      <c r="A802" s="2" t="s">
        <v>1026</v>
      </c>
      <c r="B802" s="2" t="s">
        <v>1027</v>
      </c>
      <c r="C802" s="2" t="s">
        <v>1028</v>
      </c>
      <c r="E802" s="2" t="s">
        <v>69</v>
      </c>
      <c r="F802" s="2" t="s">
        <v>1029</v>
      </c>
      <c r="G802" s="2" t="s">
        <v>1030</v>
      </c>
      <c r="H802" s="2">
        <v>1</v>
      </c>
      <c r="I802" s="2" t="s">
        <v>1031</v>
      </c>
      <c r="J802" s="2" t="s">
        <v>11</v>
      </c>
      <c r="K802" s="2">
        <v>2016</v>
      </c>
      <c r="L802" s="2" t="s">
        <v>75</v>
      </c>
      <c r="W802" s="5" t="str" cm="1">
        <f t="array" ref="W802">_xlfn.TEXTJOIN(", ",TRUE, IF(COUNTIF(G802,"*"&amp;Afferenti!$A$1:'Afferenti'!$A$46&amp;"*"), Afferenti!$A$1:'Afferenti'!$A$46, ""))</f>
        <v>PROTANO</v>
      </c>
      <c r="X802" s="5" t="str" cm="1">
        <f t="array" ref="X802">_xlfn.TEXTJOIN(", ",TRUE, IF(COUNTIF(A802,"*"&amp;Afferenti!$A$1:'Afferenti'!$A$46&amp;"*"), Afferenti!$E$1:'Afferenti'!$E$46, ""))</f>
        <v>1</v>
      </c>
      <c r="Y802" s="5" t="str" cm="1">
        <f t="array" ref="Y802">_xlfn.TEXTJOIN(", ",TRUE, IF(COUNTIF(A802,"*"&amp;Afferenti!$A$1:'Afferenti'!$A$46&amp;"*"), Afferenti!$F$1:'Afferenti'!$F$46, ""))</f>
        <v>0</v>
      </c>
    </row>
    <row r="803" spans="1:25" x14ac:dyDescent="0.2">
      <c r="A803" s="2" t="s">
        <v>1026</v>
      </c>
      <c r="B803" s="2" t="s">
        <v>1027</v>
      </c>
      <c r="C803" s="2" t="s">
        <v>1028</v>
      </c>
      <c r="E803" s="2" t="s">
        <v>69</v>
      </c>
      <c r="F803" s="2" t="s">
        <v>1029</v>
      </c>
      <c r="G803" s="2" t="s">
        <v>1030</v>
      </c>
      <c r="H803" s="2">
        <v>1</v>
      </c>
      <c r="I803" s="2" t="s">
        <v>1032</v>
      </c>
      <c r="J803" s="2" t="s">
        <v>11</v>
      </c>
      <c r="K803" s="2">
        <v>2015</v>
      </c>
      <c r="L803" s="2" t="s">
        <v>1033</v>
      </c>
      <c r="M803" s="2">
        <v>2</v>
      </c>
      <c r="N803" s="2">
        <v>74.534999999999997</v>
      </c>
      <c r="O803" s="2" t="s">
        <v>26</v>
      </c>
      <c r="R803" s="2">
        <v>1</v>
      </c>
      <c r="S803" s="2">
        <v>95.32</v>
      </c>
      <c r="T803" s="2" t="s">
        <v>33</v>
      </c>
      <c r="W803" s="5" t="str" cm="1">
        <f t="array" ref="W803">_xlfn.TEXTJOIN(", ",TRUE, IF(COUNTIF(G803,"*"&amp;Afferenti!$A$1:'Afferenti'!$A$46&amp;"*"), Afferenti!$A$1:'Afferenti'!$A$46, ""))</f>
        <v>PROTANO</v>
      </c>
      <c r="X803" s="5" t="str" cm="1">
        <f t="array" ref="X803">_xlfn.TEXTJOIN(", ",TRUE, IF(COUNTIF(A803,"*"&amp;Afferenti!$A$1:'Afferenti'!$A$46&amp;"*"), Afferenti!$E$1:'Afferenti'!$E$46, ""))</f>
        <v>1</v>
      </c>
      <c r="Y803" s="5" t="str" cm="1">
        <f t="array" ref="Y803">_xlfn.TEXTJOIN(", ",TRUE, IF(COUNTIF(A803,"*"&amp;Afferenti!$A$1:'Afferenti'!$A$46&amp;"*"), Afferenti!$F$1:'Afferenti'!$F$46, ""))</f>
        <v>0</v>
      </c>
    </row>
    <row r="804" spans="1:25" x14ac:dyDescent="0.2">
      <c r="A804" s="2" t="s">
        <v>1026</v>
      </c>
      <c r="B804" s="2" t="s">
        <v>1027</v>
      </c>
      <c r="C804" s="2" t="s">
        <v>1028</v>
      </c>
      <c r="E804" s="2" t="s">
        <v>69</v>
      </c>
      <c r="F804" s="2" t="s">
        <v>1029</v>
      </c>
      <c r="G804" s="2" t="s">
        <v>1030</v>
      </c>
      <c r="H804" s="2">
        <v>1</v>
      </c>
      <c r="I804" s="2" t="s">
        <v>1034</v>
      </c>
      <c r="J804" s="2" t="s">
        <v>43</v>
      </c>
      <c r="K804" s="2">
        <v>2019</v>
      </c>
      <c r="W804" s="5" t="str" cm="1">
        <f t="array" ref="W804">_xlfn.TEXTJOIN(", ",TRUE, IF(COUNTIF(G804,"*"&amp;Afferenti!$A$1:'Afferenti'!$A$46&amp;"*"), Afferenti!$A$1:'Afferenti'!$A$46, ""))</f>
        <v>PROTANO</v>
      </c>
      <c r="X804" s="5" t="str" cm="1">
        <f t="array" ref="X804">_xlfn.TEXTJOIN(", ",TRUE, IF(COUNTIF(A804,"*"&amp;Afferenti!$A$1:'Afferenti'!$A$46&amp;"*"), Afferenti!$E$1:'Afferenti'!$E$46, ""))</f>
        <v>1</v>
      </c>
      <c r="Y804" s="5" t="str" cm="1">
        <f t="array" ref="Y804">_xlfn.TEXTJOIN(", ",TRUE, IF(COUNTIF(A804,"*"&amp;Afferenti!$A$1:'Afferenti'!$A$46&amp;"*"), Afferenti!$F$1:'Afferenti'!$F$46, ""))</f>
        <v>0</v>
      </c>
    </row>
    <row r="805" spans="1:25" x14ac:dyDescent="0.2">
      <c r="A805" s="2" t="s">
        <v>1026</v>
      </c>
      <c r="B805" s="2" t="s">
        <v>1027</v>
      </c>
      <c r="C805" s="2" t="s">
        <v>1028</v>
      </c>
      <c r="E805" s="2" t="s">
        <v>69</v>
      </c>
      <c r="F805" s="2" t="s">
        <v>1029</v>
      </c>
      <c r="G805" s="2" t="s">
        <v>1030</v>
      </c>
      <c r="H805" s="2">
        <v>1</v>
      </c>
      <c r="I805" s="2" t="s">
        <v>1035</v>
      </c>
      <c r="J805" s="2" t="s">
        <v>43</v>
      </c>
      <c r="K805" s="2">
        <v>2019</v>
      </c>
      <c r="W805" s="5" t="str" cm="1">
        <f t="array" ref="W805">_xlfn.TEXTJOIN(", ",TRUE, IF(COUNTIF(G805,"*"&amp;Afferenti!$A$1:'Afferenti'!$A$46&amp;"*"), Afferenti!$A$1:'Afferenti'!$A$46, ""))</f>
        <v>PROTANO</v>
      </c>
      <c r="X805" s="5" t="str" cm="1">
        <f t="array" ref="X805">_xlfn.TEXTJOIN(", ",TRUE, IF(COUNTIF(A805,"*"&amp;Afferenti!$A$1:'Afferenti'!$A$46&amp;"*"), Afferenti!$E$1:'Afferenti'!$E$46, ""))</f>
        <v>1</v>
      </c>
      <c r="Y805" s="5" t="str" cm="1">
        <f t="array" ref="Y805">_xlfn.TEXTJOIN(", ",TRUE, IF(COUNTIF(A805,"*"&amp;Afferenti!$A$1:'Afferenti'!$A$46&amp;"*"), Afferenti!$F$1:'Afferenti'!$F$46, ""))</f>
        <v>0</v>
      </c>
    </row>
    <row r="806" spans="1:25" x14ac:dyDescent="0.2">
      <c r="A806" s="2" t="s">
        <v>1026</v>
      </c>
      <c r="B806" s="2" t="s">
        <v>1027</v>
      </c>
      <c r="C806" s="2" t="s">
        <v>1028</v>
      </c>
      <c r="E806" s="2" t="s">
        <v>69</v>
      </c>
      <c r="F806" s="2" t="s">
        <v>1029</v>
      </c>
      <c r="G806" s="2" t="s">
        <v>1030</v>
      </c>
      <c r="H806" s="2">
        <v>1</v>
      </c>
      <c r="I806" s="2" t="s">
        <v>1036</v>
      </c>
      <c r="J806" s="2" t="s">
        <v>43</v>
      </c>
      <c r="K806" s="2">
        <v>2019</v>
      </c>
      <c r="W806" s="5" t="str" cm="1">
        <f t="array" ref="W806">_xlfn.TEXTJOIN(", ",TRUE, IF(COUNTIF(G806,"*"&amp;Afferenti!$A$1:'Afferenti'!$A$46&amp;"*"), Afferenti!$A$1:'Afferenti'!$A$46, ""))</f>
        <v>PROTANO</v>
      </c>
      <c r="X806" s="5" t="str" cm="1">
        <f t="array" ref="X806">_xlfn.TEXTJOIN(", ",TRUE, IF(COUNTIF(A806,"*"&amp;Afferenti!$A$1:'Afferenti'!$A$46&amp;"*"), Afferenti!$E$1:'Afferenti'!$E$46, ""))</f>
        <v>1</v>
      </c>
      <c r="Y806" s="5" t="str" cm="1">
        <f t="array" ref="Y806">_xlfn.TEXTJOIN(", ",TRUE, IF(COUNTIF(A806,"*"&amp;Afferenti!$A$1:'Afferenti'!$A$46&amp;"*"), Afferenti!$F$1:'Afferenti'!$F$46, ""))</f>
        <v>0</v>
      </c>
    </row>
    <row r="807" spans="1:25" x14ac:dyDescent="0.2">
      <c r="A807" s="2" t="s">
        <v>1026</v>
      </c>
      <c r="B807" s="2" t="s">
        <v>1027</v>
      </c>
      <c r="C807" s="2" t="s">
        <v>1028</v>
      </c>
      <c r="E807" s="2" t="s">
        <v>69</v>
      </c>
      <c r="F807" s="2" t="s">
        <v>1029</v>
      </c>
      <c r="G807" s="2" t="s">
        <v>1030</v>
      </c>
      <c r="H807" s="2">
        <v>1</v>
      </c>
      <c r="I807" s="2" t="s">
        <v>1037</v>
      </c>
      <c r="J807" s="2" t="s">
        <v>43</v>
      </c>
      <c r="K807" s="2">
        <v>2019</v>
      </c>
      <c r="W807" s="5" t="str" cm="1">
        <f t="array" ref="W807">_xlfn.TEXTJOIN(", ",TRUE, IF(COUNTIF(G807,"*"&amp;Afferenti!$A$1:'Afferenti'!$A$46&amp;"*"), Afferenti!$A$1:'Afferenti'!$A$46, ""))</f>
        <v>PROTANO</v>
      </c>
      <c r="X807" s="5" t="str" cm="1">
        <f t="array" ref="X807">_xlfn.TEXTJOIN(", ",TRUE, IF(COUNTIF(A807,"*"&amp;Afferenti!$A$1:'Afferenti'!$A$46&amp;"*"), Afferenti!$E$1:'Afferenti'!$E$46, ""))</f>
        <v>1</v>
      </c>
      <c r="Y807" s="5" t="str" cm="1">
        <f t="array" ref="Y807">_xlfn.TEXTJOIN(", ",TRUE, IF(COUNTIF(A807,"*"&amp;Afferenti!$A$1:'Afferenti'!$A$46&amp;"*"), Afferenti!$F$1:'Afferenti'!$F$46, ""))</f>
        <v>0</v>
      </c>
    </row>
    <row r="808" spans="1:25" x14ac:dyDescent="0.2">
      <c r="A808" s="2" t="s">
        <v>1026</v>
      </c>
      <c r="B808" s="2" t="s">
        <v>1027</v>
      </c>
      <c r="C808" s="2" t="s">
        <v>1028</v>
      </c>
      <c r="E808" s="2" t="s">
        <v>69</v>
      </c>
      <c r="F808" s="2" t="s">
        <v>1029</v>
      </c>
      <c r="G808" s="2" t="s">
        <v>1038</v>
      </c>
      <c r="H808" s="2">
        <v>2</v>
      </c>
      <c r="I808" s="2" t="s">
        <v>1039</v>
      </c>
      <c r="J808" s="2" t="s">
        <v>43</v>
      </c>
      <c r="K808" s="2">
        <v>2015</v>
      </c>
      <c r="L808" s="2" t="s">
        <v>303</v>
      </c>
      <c r="W808" s="5" t="str" cm="1">
        <f t="array" ref="W808">_xlfn.TEXTJOIN(", ",TRUE, IF(COUNTIF(G808,"*"&amp;Afferenti!$A$1:'Afferenti'!$A$46&amp;"*"), Afferenti!$A$1:'Afferenti'!$A$46, ""))</f>
        <v>PROTANO</v>
      </c>
      <c r="X808" s="5" t="str" cm="1">
        <f t="array" ref="X808">_xlfn.TEXTJOIN(", ",TRUE, IF(COUNTIF(A808,"*"&amp;Afferenti!$A$1:'Afferenti'!$A$46&amp;"*"), Afferenti!$E$1:'Afferenti'!$E$46, ""))</f>
        <v>1</v>
      </c>
      <c r="Y808" s="5" t="str" cm="1">
        <f t="array" ref="Y808">_xlfn.TEXTJOIN(", ",TRUE, IF(COUNTIF(A808,"*"&amp;Afferenti!$A$1:'Afferenti'!$A$46&amp;"*"), Afferenti!$F$1:'Afferenti'!$F$46, ""))</f>
        <v>0</v>
      </c>
    </row>
    <row r="809" spans="1:25" x14ac:dyDescent="0.2">
      <c r="A809" s="2" t="s">
        <v>1026</v>
      </c>
      <c r="B809" s="2" t="s">
        <v>1027</v>
      </c>
      <c r="C809" s="2" t="s">
        <v>1028</v>
      </c>
      <c r="E809" s="2" t="s">
        <v>69</v>
      </c>
      <c r="F809" s="2" t="s">
        <v>1029</v>
      </c>
      <c r="G809" s="2" t="s">
        <v>1038</v>
      </c>
      <c r="H809" s="2">
        <v>2</v>
      </c>
      <c r="I809" s="2" t="s">
        <v>1040</v>
      </c>
      <c r="J809" s="2" t="s">
        <v>11</v>
      </c>
      <c r="K809" s="2">
        <v>2016</v>
      </c>
      <c r="L809" s="2" t="s">
        <v>328</v>
      </c>
      <c r="M809" s="2">
        <v>63</v>
      </c>
      <c r="N809" s="2">
        <v>10.247</v>
      </c>
      <c r="O809" s="2" t="s">
        <v>13</v>
      </c>
      <c r="P809" s="2">
        <v>17.59</v>
      </c>
      <c r="Q809" s="2" t="s">
        <v>13</v>
      </c>
      <c r="R809" s="2">
        <v>55</v>
      </c>
      <c r="S809" s="2">
        <v>12.13</v>
      </c>
      <c r="T809" s="2" t="s">
        <v>13</v>
      </c>
      <c r="U809" s="2">
        <v>9.3886459999999996</v>
      </c>
      <c r="V809" s="2" t="s">
        <v>13</v>
      </c>
      <c r="W809" s="5" t="str" cm="1">
        <f t="array" ref="W809">_xlfn.TEXTJOIN(", ",TRUE, IF(COUNTIF(G809,"*"&amp;Afferenti!$A$1:'Afferenti'!$A$46&amp;"*"), Afferenti!$A$1:'Afferenti'!$A$46, ""))</f>
        <v>PROTANO</v>
      </c>
      <c r="X809" s="5" t="str" cm="1">
        <f t="array" ref="X809">_xlfn.TEXTJOIN(", ",TRUE, IF(COUNTIF(A809,"*"&amp;Afferenti!$A$1:'Afferenti'!$A$46&amp;"*"), Afferenti!$E$1:'Afferenti'!$E$46, ""))</f>
        <v>1</v>
      </c>
      <c r="Y809" s="5" t="str" cm="1">
        <f t="array" ref="Y809">_xlfn.TEXTJOIN(", ",TRUE, IF(COUNTIF(A809,"*"&amp;Afferenti!$A$1:'Afferenti'!$A$46&amp;"*"), Afferenti!$F$1:'Afferenti'!$F$46, ""))</f>
        <v>0</v>
      </c>
    </row>
    <row r="810" spans="1:25" x14ac:dyDescent="0.2">
      <c r="A810" s="2" t="s">
        <v>1026</v>
      </c>
      <c r="B810" s="2" t="s">
        <v>1027</v>
      </c>
      <c r="C810" s="2" t="s">
        <v>1028</v>
      </c>
      <c r="E810" s="2" t="s">
        <v>69</v>
      </c>
      <c r="F810" s="2" t="s">
        <v>1029</v>
      </c>
      <c r="G810" s="2" t="s">
        <v>1038</v>
      </c>
      <c r="H810" s="2">
        <v>2</v>
      </c>
      <c r="I810" s="2" t="s">
        <v>1041</v>
      </c>
      <c r="J810" s="2" t="s">
        <v>11</v>
      </c>
      <c r="K810" s="2">
        <v>2015</v>
      </c>
      <c r="L810" s="2" t="s">
        <v>342</v>
      </c>
      <c r="M810" s="2">
        <v>27</v>
      </c>
      <c r="N810" s="2">
        <v>34.533999999999999</v>
      </c>
      <c r="O810" s="2" t="s">
        <v>14</v>
      </c>
      <c r="P810" s="2">
        <v>32.587000000000003</v>
      </c>
      <c r="Q810" s="2" t="s">
        <v>14</v>
      </c>
      <c r="R810" s="2">
        <v>26</v>
      </c>
      <c r="S810" s="2">
        <v>38.6</v>
      </c>
      <c r="T810" s="2" t="s">
        <v>14</v>
      </c>
      <c r="U810" s="2">
        <v>14.888999999999999</v>
      </c>
      <c r="V810" s="2" t="s">
        <v>13</v>
      </c>
      <c r="W810" s="5" t="str" cm="1">
        <f t="array" ref="W810">_xlfn.TEXTJOIN(", ",TRUE, IF(COUNTIF(G810,"*"&amp;Afferenti!$A$1:'Afferenti'!$A$46&amp;"*"), Afferenti!$A$1:'Afferenti'!$A$46, ""))</f>
        <v>PROTANO</v>
      </c>
      <c r="X810" s="5" t="str" cm="1">
        <f t="array" ref="X810">_xlfn.TEXTJOIN(", ",TRUE, IF(COUNTIF(A810,"*"&amp;Afferenti!$A$1:'Afferenti'!$A$46&amp;"*"), Afferenti!$E$1:'Afferenti'!$E$46, ""))</f>
        <v>1</v>
      </c>
      <c r="Y810" s="5" t="str" cm="1">
        <f t="array" ref="Y810">_xlfn.TEXTJOIN(", ",TRUE, IF(COUNTIF(A810,"*"&amp;Afferenti!$A$1:'Afferenti'!$A$46&amp;"*"), Afferenti!$F$1:'Afferenti'!$F$46, ""))</f>
        <v>0</v>
      </c>
    </row>
    <row r="811" spans="1:25" x14ac:dyDescent="0.2">
      <c r="A811" s="2" t="s">
        <v>1026</v>
      </c>
      <c r="B811" s="2" t="s">
        <v>1027</v>
      </c>
      <c r="C811" s="2" t="s">
        <v>1028</v>
      </c>
      <c r="E811" s="2" t="s">
        <v>69</v>
      </c>
      <c r="F811" s="2" t="s">
        <v>1029</v>
      </c>
      <c r="G811" s="2" t="s">
        <v>1038</v>
      </c>
      <c r="H811" s="2">
        <v>2</v>
      </c>
      <c r="I811" s="2" t="s">
        <v>1042</v>
      </c>
      <c r="J811" s="2" t="s">
        <v>11</v>
      </c>
      <c r="K811" s="2">
        <v>2017</v>
      </c>
      <c r="L811" s="2" t="s">
        <v>1043</v>
      </c>
      <c r="M811" s="2">
        <v>5</v>
      </c>
      <c r="N811" s="2">
        <v>64.778000000000006</v>
      </c>
      <c r="O811" s="2" t="s">
        <v>26</v>
      </c>
      <c r="P811" s="2">
        <v>26.821000000000002</v>
      </c>
      <c r="Q811" s="2" t="s">
        <v>14</v>
      </c>
      <c r="R811" s="2">
        <v>4</v>
      </c>
      <c r="S811" s="2">
        <v>85.37</v>
      </c>
      <c r="T811" s="2" t="s">
        <v>33</v>
      </c>
      <c r="U811" s="2">
        <v>50.619835000000002</v>
      </c>
      <c r="V811" s="2" t="s">
        <v>26</v>
      </c>
      <c r="W811" s="5" t="str" cm="1">
        <f t="array" ref="W811">_xlfn.TEXTJOIN(", ",TRUE, IF(COUNTIF(G811,"*"&amp;Afferenti!$A$1:'Afferenti'!$A$46&amp;"*"), Afferenti!$A$1:'Afferenti'!$A$46, ""))</f>
        <v>PROTANO</v>
      </c>
      <c r="X811" s="5" t="str" cm="1">
        <f t="array" ref="X811">_xlfn.TEXTJOIN(", ",TRUE, IF(COUNTIF(A811,"*"&amp;Afferenti!$A$1:'Afferenti'!$A$46&amp;"*"), Afferenti!$E$1:'Afferenti'!$E$46, ""))</f>
        <v>1</v>
      </c>
      <c r="Y811" s="5" t="str" cm="1">
        <f t="array" ref="Y811">_xlfn.TEXTJOIN(", ",TRUE, IF(COUNTIF(A811,"*"&amp;Afferenti!$A$1:'Afferenti'!$A$46&amp;"*"), Afferenti!$F$1:'Afferenti'!$F$46, ""))</f>
        <v>0</v>
      </c>
    </row>
    <row r="812" spans="1:25" x14ac:dyDescent="0.2">
      <c r="A812" s="2" t="s">
        <v>1026</v>
      </c>
      <c r="B812" s="2" t="s">
        <v>1027</v>
      </c>
      <c r="C812" s="2" t="s">
        <v>1028</v>
      </c>
      <c r="E812" s="2" t="s">
        <v>69</v>
      </c>
      <c r="F812" s="2" t="s">
        <v>1029</v>
      </c>
      <c r="G812" s="2" t="s">
        <v>1038</v>
      </c>
      <c r="H812" s="2">
        <v>2</v>
      </c>
      <c r="I812" s="2" t="s">
        <v>1044</v>
      </c>
      <c r="J812" s="2" t="s">
        <v>11</v>
      </c>
      <c r="K812" s="2">
        <v>2015</v>
      </c>
      <c r="L812" s="2" t="s">
        <v>413</v>
      </c>
      <c r="M812" s="2">
        <v>11</v>
      </c>
      <c r="N812" s="2">
        <v>49.813000000000002</v>
      </c>
      <c r="O812" s="2" t="s">
        <v>14</v>
      </c>
      <c r="P812" s="2">
        <v>2.2890000000000001</v>
      </c>
      <c r="Q812" s="2" t="s">
        <v>13</v>
      </c>
      <c r="R812" s="2">
        <v>9</v>
      </c>
      <c r="S812" s="2">
        <v>61.07</v>
      </c>
      <c r="T812" s="2" t="s">
        <v>26</v>
      </c>
      <c r="U812" s="2">
        <v>22.888999999999999</v>
      </c>
      <c r="V812" s="2" t="s">
        <v>13</v>
      </c>
      <c r="W812" s="5" t="str" cm="1">
        <f t="array" ref="W812">_xlfn.TEXTJOIN(", ",TRUE, IF(COUNTIF(G812,"*"&amp;Afferenti!$A$1:'Afferenti'!$A$46&amp;"*"), Afferenti!$A$1:'Afferenti'!$A$46, ""))</f>
        <v>PROTANO</v>
      </c>
      <c r="X812" s="5" t="str" cm="1">
        <f t="array" ref="X812">_xlfn.TEXTJOIN(", ",TRUE, IF(COUNTIF(A812,"*"&amp;Afferenti!$A$1:'Afferenti'!$A$46&amp;"*"), Afferenti!$E$1:'Afferenti'!$E$46, ""))</f>
        <v>1</v>
      </c>
      <c r="Y812" s="5" t="str" cm="1">
        <f t="array" ref="Y812">_xlfn.TEXTJOIN(", ",TRUE, IF(COUNTIF(A812,"*"&amp;Afferenti!$A$1:'Afferenti'!$A$46&amp;"*"), Afferenti!$F$1:'Afferenti'!$F$46, ""))</f>
        <v>0</v>
      </c>
    </row>
    <row r="813" spans="1:25" x14ac:dyDescent="0.2">
      <c r="A813" s="2" t="s">
        <v>1026</v>
      </c>
      <c r="B813" s="2" t="s">
        <v>1027</v>
      </c>
      <c r="C813" s="2" t="s">
        <v>1028</v>
      </c>
      <c r="E813" s="2" t="s">
        <v>69</v>
      </c>
      <c r="F813" s="2" t="s">
        <v>1029</v>
      </c>
      <c r="G813" s="2" t="s">
        <v>1045</v>
      </c>
      <c r="H813" s="2">
        <v>2</v>
      </c>
      <c r="I813" s="2" t="s">
        <v>1046</v>
      </c>
      <c r="J813" s="2" t="s">
        <v>11</v>
      </c>
      <c r="K813" s="2">
        <v>2018</v>
      </c>
      <c r="L813" s="2" t="s">
        <v>461</v>
      </c>
      <c r="M813" s="2">
        <v>36</v>
      </c>
      <c r="N813" s="2">
        <v>8.2260000000000009</v>
      </c>
      <c r="O813" s="2" t="s">
        <v>13</v>
      </c>
      <c r="P813" s="2">
        <v>3.9470000000000001</v>
      </c>
      <c r="Q813" s="2" t="s">
        <v>13</v>
      </c>
      <c r="R813" s="2">
        <v>35</v>
      </c>
      <c r="S813" s="2">
        <v>18.47</v>
      </c>
      <c r="T813" s="2" t="s">
        <v>13</v>
      </c>
      <c r="U813" s="2">
        <v>12.549801</v>
      </c>
      <c r="V813" s="2" t="s">
        <v>13</v>
      </c>
      <c r="W813" s="5" t="str" cm="1">
        <f t="array" ref="W813">_xlfn.TEXTJOIN(", ",TRUE, IF(COUNTIF(G813,"*"&amp;Afferenti!$A$1:'Afferenti'!$A$46&amp;"*"), Afferenti!$A$1:'Afferenti'!$A$46, ""))</f>
        <v>PROTANO</v>
      </c>
      <c r="X813" s="5" t="str" cm="1">
        <f t="array" ref="X813">_xlfn.TEXTJOIN(", ",TRUE, IF(COUNTIF(A813,"*"&amp;Afferenti!$A$1:'Afferenti'!$A$46&amp;"*"), Afferenti!$E$1:'Afferenti'!$E$46, ""))</f>
        <v>1</v>
      </c>
      <c r="Y813" s="5" t="str" cm="1">
        <f t="array" ref="Y813">_xlfn.TEXTJOIN(", ",TRUE, IF(COUNTIF(A813,"*"&amp;Afferenti!$A$1:'Afferenti'!$A$46&amp;"*"), Afferenti!$F$1:'Afferenti'!$F$46, ""))</f>
        <v>0</v>
      </c>
    </row>
    <row r="814" spans="1:25" x14ac:dyDescent="0.2">
      <c r="A814" s="2" t="s">
        <v>1026</v>
      </c>
      <c r="B814" s="2" t="s">
        <v>1027</v>
      </c>
      <c r="C814" s="2" t="s">
        <v>1028</v>
      </c>
      <c r="E814" s="2" t="s">
        <v>69</v>
      </c>
      <c r="F814" s="2" t="s">
        <v>1029</v>
      </c>
      <c r="G814" s="2" t="s">
        <v>1047</v>
      </c>
      <c r="H814" s="2">
        <v>2</v>
      </c>
      <c r="I814" s="2" t="s">
        <v>1048</v>
      </c>
      <c r="J814" s="2" t="s">
        <v>11</v>
      </c>
      <c r="K814" s="2">
        <v>2017</v>
      </c>
      <c r="L814" s="2" t="s">
        <v>303</v>
      </c>
      <c r="M814" s="2">
        <v>1</v>
      </c>
      <c r="N814" s="2">
        <v>87.375</v>
      </c>
      <c r="O814" s="2" t="s">
        <v>33</v>
      </c>
      <c r="P814" s="2">
        <v>79.641999999999996</v>
      </c>
      <c r="Q814" s="2" t="s">
        <v>33</v>
      </c>
      <c r="R814" s="2">
        <v>1</v>
      </c>
      <c r="S814" s="2">
        <v>96.47</v>
      </c>
      <c r="T814" s="2" t="s">
        <v>33</v>
      </c>
      <c r="W814" s="5" t="str" cm="1">
        <f t="array" ref="W814">_xlfn.TEXTJOIN(", ",TRUE, IF(COUNTIF(G814,"*"&amp;Afferenti!$A$1:'Afferenti'!$A$46&amp;"*"), Afferenti!$A$1:'Afferenti'!$A$46, ""))</f>
        <v>PROTANO, SALLEOLINI</v>
      </c>
      <c r="X814" s="5" t="str" cm="1">
        <f t="array" ref="X814">_xlfn.TEXTJOIN(", ",TRUE, IF(COUNTIF(A814,"*"&amp;Afferenti!$A$1:'Afferenti'!$A$46&amp;"*"), Afferenti!$E$1:'Afferenti'!$E$46, ""))</f>
        <v>1</v>
      </c>
      <c r="Y814" s="5" t="str" cm="1">
        <f t="array" ref="Y814">_xlfn.TEXTJOIN(", ",TRUE, IF(COUNTIF(A814,"*"&amp;Afferenti!$A$1:'Afferenti'!$A$46&amp;"*"), Afferenti!$F$1:'Afferenti'!$F$46, ""))</f>
        <v>0</v>
      </c>
    </row>
    <row r="815" spans="1:25" x14ac:dyDescent="0.2">
      <c r="A815" s="2" t="s">
        <v>1026</v>
      </c>
      <c r="B815" s="2" t="s">
        <v>1027</v>
      </c>
      <c r="C815" s="2" t="s">
        <v>1028</v>
      </c>
      <c r="E815" s="2" t="s">
        <v>69</v>
      </c>
      <c r="F815" s="2" t="s">
        <v>1029</v>
      </c>
      <c r="G815" s="2" t="s">
        <v>1047</v>
      </c>
      <c r="H815" s="2">
        <v>2</v>
      </c>
      <c r="I815" s="2" t="s">
        <v>1049</v>
      </c>
      <c r="J815" s="2" t="s">
        <v>43</v>
      </c>
      <c r="K815" s="2">
        <v>2015</v>
      </c>
      <c r="L815" s="2" t="s">
        <v>303</v>
      </c>
      <c r="W815" s="5" t="str" cm="1">
        <f t="array" ref="W815">_xlfn.TEXTJOIN(", ",TRUE, IF(COUNTIF(G815,"*"&amp;Afferenti!$A$1:'Afferenti'!$A$46&amp;"*"), Afferenti!$A$1:'Afferenti'!$A$46, ""))</f>
        <v>PROTANO, SALLEOLINI</v>
      </c>
      <c r="X815" s="5" t="str" cm="1">
        <f t="array" ref="X815">_xlfn.TEXTJOIN(", ",TRUE, IF(COUNTIF(A815,"*"&amp;Afferenti!$A$1:'Afferenti'!$A$46&amp;"*"), Afferenti!$E$1:'Afferenti'!$E$46, ""))</f>
        <v>1</v>
      </c>
      <c r="Y815" s="5" t="str" cm="1">
        <f t="array" ref="Y815">_xlfn.TEXTJOIN(", ",TRUE, IF(COUNTIF(A815,"*"&amp;Afferenti!$A$1:'Afferenti'!$A$46&amp;"*"), Afferenti!$F$1:'Afferenti'!$F$46, ""))</f>
        <v>0</v>
      </c>
    </row>
    <row r="816" spans="1:25" x14ac:dyDescent="0.2">
      <c r="A816" s="2" t="s">
        <v>1026</v>
      </c>
      <c r="B816" s="2" t="s">
        <v>1027</v>
      </c>
      <c r="C816" s="2" t="s">
        <v>1028</v>
      </c>
      <c r="E816" s="2" t="s">
        <v>69</v>
      </c>
      <c r="F816" s="2" t="s">
        <v>1029</v>
      </c>
      <c r="G816" s="2" t="s">
        <v>1047</v>
      </c>
      <c r="H816" s="2">
        <v>2</v>
      </c>
      <c r="I816" s="2" t="s">
        <v>1050</v>
      </c>
      <c r="J816" s="2" t="s">
        <v>476</v>
      </c>
      <c r="K816" s="2">
        <v>2015</v>
      </c>
      <c r="W816" s="5" t="str" cm="1">
        <f t="array" ref="W816">_xlfn.TEXTJOIN(", ",TRUE, IF(COUNTIF(G816,"*"&amp;Afferenti!$A$1:'Afferenti'!$A$46&amp;"*"), Afferenti!$A$1:'Afferenti'!$A$46, ""))</f>
        <v>PROTANO, SALLEOLINI</v>
      </c>
      <c r="X816" s="5" t="str" cm="1">
        <f t="array" ref="X816">_xlfn.TEXTJOIN(", ",TRUE, IF(COUNTIF(A816,"*"&amp;Afferenti!$A$1:'Afferenti'!$A$46&amp;"*"), Afferenti!$E$1:'Afferenti'!$E$46, ""))</f>
        <v>1</v>
      </c>
      <c r="Y816" s="5" t="str" cm="1">
        <f t="array" ref="Y816">_xlfn.TEXTJOIN(", ",TRUE, IF(COUNTIF(A816,"*"&amp;Afferenti!$A$1:'Afferenti'!$A$46&amp;"*"), Afferenti!$F$1:'Afferenti'!$F$46, ""))</f>
        <v>0</v>
      </c>
    </row>
    <row r="817" spans="1:25" x14ac:dyDescent="0.2">
      <c r="A817" s="2" t="s">
        <v>1026</v>
      </c>
      <c r="B817" s="2" t="s">
        <v>1027</v>
      </c>
      <c r="C817" s="2" t="s">
        <v>1028</v>
      </c>
      <c r="E817" s="2" t="s">
        <v>69</v>
      </c>
      <c r="F817" s="2" t="s">
        <v>1029</v>
      </c>
      <c r="G817" s="2" t="s">
        <v>1051</v>
      </c>
      <c r="H817" s="2">
        <v>3</v>
      </c>
      <c r="I817" s="2" t="s">
        <v>1052</v>
      </c>
      <c r="J817" s="2" t="s">
        <v>11</v>
      </c>
      <c r="K817" s="2">
        <v>2016</v>
      </c>
      <c r="L817" s="2" t="s">
        <v>521</v>
      </c>
      <c r="M817" s="2">
        <v>26</v>
      </c>
      <c r="N817" s="2">
        <v>31.797000000000001</v>
      </c>
      <c r="O817" s="2" t="s">
        <v>14</v>
      </c>
      <c r="P817" s="2">
        <v>40.536999999999999</v>
      </c>
      <c r="Q817" s="2" t="s">
        <v>14</v>
      </c>
      <c r="R817" s="2">
        <v>23</v>
      </c>
      <c r="S817" s="2">
        <v>38.94</v>
      </c>
      <c r="T817" s="2" t="s">
        <v>14</v>
      </c>
      <c r="U817" s="2">
        <v>34.279476000000003</v>
      </c>
      <c r="V817" s="2" t="s">
        <v>14</v>
      </c>
      <c r="W817" s="5" t="str" cm="1">
        <f t="array" ref="W817">_xlfn.TEXTJOIN(", ",TRUE, IF(COUNTIF(G817,"*"&amp;Afferenti!$A$1:'Afferenti'!$A$46&amp;"*"), Afferenti!$A$1:'Afferenti'!$A$46, ""))</f>
        <v>PROTANO, ROSSI</v>
      </c>
      <c r="X817" s="5" t="str" cm="1">
        <f t="array" ref="X817">_xlfn.TEXTJOIN(", ",TRUE, IF(COUNTIF(A817,"*"&amp;Afferenti!$A$1:'Afferenti'!$A$46&amp;"*"), Afferenti!$E$1:'Afferenti'!$E$46, ""))</f>
        <v>1</v>
      </c>
      <c r="Y817" s="5" t="str" cm="1">
        <f t="array" ref="Y817">_xlfn.TEXTJOIN(", ",TRUE, IF(COUNTIF(A817,"*"&amp;Afferenti!$A$1:'Afferenti'!$A$46&amp;"*"), Afferenti!$F$1:'Afferenti'!$F$46, ""))</f>
        <v>0</v>
      </c>
    </row>
    <row r="818" spans="1:25" x14ac:dyDescent="0.2">
      <c r="A818" s="2" t="s">
        <v>1026</v>
      </c>
      <c r="B818" s="2" t="s">
        <v>1027</v>
      </c>
      <c r="C818" s="2" t="s">
        <v>1028</v>
      </c>
      <c r="E818" s="2" t="s">
        <v>69</v>
      </c>
      <c r="F818" s="2" t="s">
        <v>1029</v>
      </c>
      <c r="G818" s="2" t="s">
        <v>1053</v>
      </c>
      <c r="H818" s="2">
        <v>5</v>
      </c>
      <c r="I818" s="2" t="s">
        <v>1054</v>
      </c>
      <c r="J818" s="2" t="s">
        <v>11</v>
      </c>
      <c r="K818" s="2">
        <v>2015</v>
      </c>
      <c r="L818" s="2" t="s">
        <v>1055</v>
      </c>
      <c r="M818" s="2">
        <v>5</v>
      </c>
      <c r="N818" s="2">
        <v>68.248000000000005</v>
      </c>
      <c r="O818" s="2" t="s">
        <v>26</v>
      </c>
      <c r="P818" s="2">
        <v>46.625999999999998</v>
      </c>
      <c r="Q818" s="2" t="s">
        <v>14</v>
      </c>
      <c r="R818" s="2">
        <v>4</v>
      </c>
      <c r="S818" s="2">
        <v>82.43</v>
      </c>
      <c r="T818" s="2" t="s">
        <v>33</v>
      </c>
      <c r="U818" s="2">
        <v>38.994999999999997</v>
      </c>
      <c r="V818" s="2" t="s">
        <v>14</v>
      </c>
      <c r="W818" s="5" t="str" cm="1">
        <f t="array" ref="W818">_xlfn.TEXTJOIN(", ",TRUE, IF(COUNTIF(G818,"*"&amp;Afferenti!$A$1:'Afferenti'!$A$46&amp;"*"), Afferenti!$A$1:'Afferenti'!$A$46, ""))</f>
        <v>PROTANO</v>
      </c>
      <c r="X818" s="5" t="str" cm="1">
        <f t="array" ref="X818">_xlfn.TEXTJOIN(", ",TRUE, IF(COUNTIF(A818,"*"&amp;Afferenti!$A$1:'Afferenti'!$A$46&amp;"*"), Afferenti!$E$1:'Afferenti'!$E$46, ""))</f>
        <v>1</v>
      </c>
      <c r="Y818" s="5" t="str" cm="1">
        <f t="array" ref="Y818">_xlfn.TEXTJOIN(", ",TRUE, IF(COUNTIF(A818,"*"&amp;Afferenti!$A$1:'Afferenti'!$A$46&amp;"*"), Afferenti!$F$1:'Afferenti'!$F$46, ""))</f>
        <v>0</v>
      </c>
    </row>
    <row r="819" spans="1:25" x14ac:dyDescent="0.2">
      <c r="A819" s="2" t="s">
        <v>1026</v>
      </c>
      <c r="B819" s="2" t="s">
        <v>1027</v>
      </c>
      <c r="C819" s="2" t="s">
        <v>1028</v>
      </c>
      <c r="E819" s="2" t="s">
        <v>69</v>
      </c>
      <c r="F819" s="2" t="s">
        <v>1029</v>
      </c>
      <c r="G819" s="2" t="s">
        <v>1056</v>
      </c>
      <c r="H819" s="2">
        <v>5</v>
      </c>
      <c r="I819" s="2" t="s">
        <v>1057</v>
      </c>
      <c r="J819" s="2" t="s">
        <v>11</v>
      </c>
      <c r="K819" s="2">
        <v>2019</v>
      </c>
      <c r="L819" s="2" t="s">
        <v>1058</v>
      </c>
      <c r="M819" s="2">
        <v>11</v>
      </c>
      <c r="N819" s="2">
        <v>32.792999999999999</v>
      </c>
      <c r="O819" s="2" t="s">
        <v>14</v>
      </c>
      <c r="P819" s="2">
        <v>26.893000000000001</v>
      </c>
      <c r="Q819" s="2" t="s">
        <v>14</v>
      </c>
      <c r="R819" s="2">
        <v>10</v>
      </c>
      <c r="S819" s="2">
        <v>43.86</v>
      </c>
      <c r="T819" s="2" t="s">
        <v>14</v>
      </c>
      <c r="U819" s="2">
        <v>61.784999999999997</v>
      </c>
      <c r="V819" s="2" t="s">
        <v>26</v>
      </c>
      <c r="W819" s="5" t="str" cm="1">
        <f t="array" ref="W819">_xlfn.TEXTJOIN(", ",TRUE, IF(COUNTIF(G819,"*"&amp;Afferenti!$A$1:'Afferenti'!$A$46&amp;"*"), Afferenti!$A$1:'Afferenti'!$A$46, ""))</f>
        <v>PROTANO</v>
      </c>
      <c r="X819" s="5" t="str" cm="1">
        <f t="array" ref="X819">_xlfn.TEXTJOIN(", ",TRUE, IF(COUNTIF(A819,"*"&amp;Afferenti!$A$1:'Afferenti'!$A$46&amp;"*"), Afferenti!$E$1:'Afferenti'!$E$46, ""))</f>
        <v>1</v>
      </c>
      <c r="Y819" s="5" t="str" cm="1">
        <f t="array" ref="Y819">_xlfn.TEXTJOIN(", ",TRUE, IF(COUNTIF(A819,"*"&amp;Afferenti!$A$1:'Afferenti'!$A$46&amp;"*"), Afferenti!$F$1:'Afferenti'!$F$46, ""))</f>
        <v>0</v>
      </c>
    </row>
    <row r="820" spans="1:25" x14ac:dyDescent="0.2">
      <c r="A820" s="2" t="s">
        <v>1026</v>
      </c>
      <c r="B820" s="2" t="s">
        <v>1027</v>
      </c>
      <c r="C820" s="2" t="s">
        <v>1028</v>
      </c>
      <c r="E820" s="2" t="s">
        <v>69</v>
      </c>
      <c r="F820" s="2" t="s">
        <v>1029</v>
      </c>
      <c r="G820" s="2" t="s">
        <v>1059</v>
      </c>
      <c r="H820" s="2">
        <v>5</v>
      </c>
      <c r="I820" s="2" t="s">
        <v>1060</v>
      </c>
      <c r="J820" s="2" t="s">
        <v>11</v>
      </c>
      <c r="K820" s="2">
        <v>2019</v>
      </c>
      <c r="L820" s="2" t="s">
        <v>1061</v>
      </c>
      <c r="M820" s="2">
        <v>12</v>
      </c>
      <c r="N820" s="2">
        <v>28.305</v>
      </c>
      <c r="O820" s="2" t="s">
        <v>14</v>
      </c>
      <c r="P820" s="2">
        <v>19.324999999999999</v>
      </c>
      <c r="Q820" s="2" t="s">
        <v>13</v>
      </c>
      <c r="R820" s="2">
        <v>12</v>
      </c>
      <c r="S820" s="2">
        <v>26.62</v>
      </c>
      <c r="T820" s="2" t="s">
        <v>14</v>
      </c>
      <c r="U820" s="2">
        <v>6.6180000000000003</v>
      </c>
      <c r="V820" s="2" t="s">
        <v>13</v>
      </c>
      <c r="W820" s="5" t="str" cm="1">
        <f t="array" ref="W820">_xlfn.TEXTJOIN(", ",TRUE, IF(COUNTIF(G820,"*"&amp;Afferenti!$A$1:'Afferenti'!$A$46&amp;"*"), Afferenti!$A$1:'Afferenti'!$A$46, ""))</f>
        <v>PROTANO</v>
      </c>
      <c r="X820" s="5" t="str" cm="1">
        <f t="array" ref="X820">_xlfn.TEXTJOIN(", ",TRUE, IF(COUNTIF(A820,"*"&amp;Afferenti!$A$1:'Afferenti'!$A$46&amp;"*"), Afferenti!$E$1:'Afferenti'!$E$46, ""))</f>
        <v>1</v>
      </c>
      <c r="Y820" s="5" t="str" cm="1">
        <f t="array" ref="Y820">_xlfn.TEXTJOIN(", ",TRUE, IF(COUNTIF(A820,"*"&amp;Afferenti!$A$1:'Afferenti'!$A$46&amp;"*"), Afferenti!$F$1:'Afferenti'!$F$46, ""))</f>
        <v>0</v>
      </c>
    </row>
    <row r="821" spans="1:25" x14ac:dyDescent="0.2">
      <c r="A821" s="2" t="s">
        <v>1026</v>
      </c>
      <c r="B821" s="2" t="s">
        <v>1027</v>
      </c>
      <c r="C821" s="2" t="s">
        <v>1028</v>
      </c>
      <c r="E821" s="2" t="s">
        <v>69</v>
      </c>
      <c r="F821" s="2" t="s">
        <v>1029</v>
      </c>
      <c r="G821" s="2" t="s">
        <v>1062</v>
      </c>
      <c r="H821" s="2">
        <v>5</v>
      </c>
      <c r="I821" s="2" t="s">
        <v>1063</v>
      </c>
      <c r="J821" s="2" t="s">
        <v>43</v>
      </c>
      <c r="K821" s="2">
        <v>2016</v>
      </c>
      <c r="W821" s="5" t="str" cm="1">
        <f t="array" ref="W821">_xlfn.TEXTJOIN(", ",TRUE, IF(COUNTIF(G821,"*"&amp;Afferenti!$A$1:'Afferenti'!$A$46&amp;"*"), Afferenti!$A$1:'Afferenti'!$A$46, ""))</f>
        <v>PROTANO</v>
      </c>
      <c r="X821" s="5" t="str" cm="1">
        <f t="array" ref="X821">_xlfn.TEXTJOIN(", ",TRUE, IF(COUNTIF(A821,"*"&amp;Afferenti!$A$1:'Afferenti'!$A$46&amp;"*"), Afferenti!$E$1:'Afferenti'!$E$46, ""))</f>
        <v>1</v>
      </c>
      <c r="Y821" s="5" t="str" cm="1">
        <f t="array" ref="Y821">_xlfn.TEXTJOIN(", ",TRUE, IF(COUNTIF(A821,"*"&amp;Afferenti!$A$1:'Afferenti'!$A$46&amp;"*"), Afferenti!$F$1:'Afferenti'!$F$46, ""))</f>
        <v>0</v>
      </c>
    </row>
    <row r="822" spans="1:25" x14ac:dyDescent="0.2">
      <c r="A822" s="2" t="s">
        <v>1026</v>
      </c>
      <c r="B822" s="2" t="s">
        <v>1027</v>
      </c>
      <c r="C822" s="2" t="s">
        <v>1028</v>
      </c>
      <c r="E822" s="2" t="s">
        <v>69</v>
      </c>
      <c r="F822" s="2" t="s">
        <v>1029</v>
      </c>
      <c r="G822" s="2" t="s">
        <v>1064</v>
      </c>
      <c r="H822" s="2">
        <v>5</v>
      </c>
      <c r="I822" s="2" t="s">
        <v>1065</v>
      </c>
      <c r="J822" s="2" t="s">
        <v>11</v>
      </c>
      <c r="K822" s="2">
        <v>2017</v>
      </c>
      <c r="L822" s="2" t="s">
        <v>1066</v>
      </c>
      <c r="M822" s="2">
        <v>16</v>
      </c>
      <c r="N822" s="2">
        <v>23.097999999999999</v>
      </c>
      <c r="O822" s="2" t="s">
        <v>13</v>
      </c>
      <c r="P822" s="2">
        <v>43.997999999999998</v>
      </c>
      <c r="Q822" s="2" t="s">
        <v>14</v>
      </c>
      <c r="R822" s="2">
        <v>16</v>
      </c>
      <c r="S822" s="2">
        <v>21.75</v>
      </c>
      <c r="T822" s="2" t="s">
        <v>13</v>
      </c>
      <c r="U822" s="2">
        <v>32.8125</v>
      </c>
      <c r="V822" s="2" t="s">
        <v>14</v>
      </c>
      <c r="W822" s="5" t="str" cm="1">
        <f t="array" ref="W822">_xlfn.TEXTJOIN(", ",TRUE, IF(COUNTIF(G822,"*"&amp;Afferenti!$A$1:'Afferenti'!$A$46&amp;"*"), Afferenti!$A$1:'Afferenti'!$A$46, ""))</f>
        <v>PROTANO</v>
      </c>
      <c r="X822" s="5" t="str" cm="1">
        <f t="array" ref="X822">_xlfn.TEXTJOIN(", ",TRUE, IF(COUNTIF(A822,"*"&amp;Afferenti!$A$1:'Afferenti'!$A$46&amp;"*"), Afferenti!$E$1:'Afferenti'!$E$46, ""))</f>
        <v>1</v>
      </c>
      <c r="Y822" s="5" t="str" cm="1">
        <f t="array" ref="Y822">_xlfn.TEXTJOIN(", ",TRUE, IF(COUNTIF(A822,"*"&amp;Afferenti!$A$1:'Afferenti'!$A$46&amp;"*"), Afferenti!$F$1:'Afferenti'!$F$46, ""))</f>
        <v>0</v>
      </c>
    </row>
    <row r="823" spans="1:25" x14ac:dyDescent="0.2">
      <c r="A823" s="2" t="s">
        <v>1401</v>
      </c>
      <c r="B823" s="2" t="s">
        <v>1402</v>
      </c>
      <c r="C823" s="2" t="s">
        <v>1403</v>
      </c>
      <c r="E823" s="2" t="s">
        <v>280</v>
      </c>
      <c r="F823" s="2" t="s">
        <v>1404</v>
      </c>
      <c r="G823" s="2" t="s">
        <v>1405</v>
      </c>
      <c r="H823" s="2">
        <v>1</v>
      </c>
      <c r="I823" s="2" t="s">
        <v>1406</v>
      </c>
      <c r="J823" s="2" t="s">
        <v>1407</v>
      </c>
      <c r="K823" s="2">
        <v>2018</v>
      </c>
      <c r="M823" s="2">
        <v>0</v>
      </c>
      <c r="N823" s="2">
        <v>64.834999999999994</v>
      </c>
      <c r="O823" s="2" t="s">
        <v>26</v>
      </c>
      <c r="W823" s="5" t="str" cm="1">
        <f t="array" ref="W823">_xlfn.TEXTJOIN(", ",TRUE, IF(COUNTIF(G823,"*"&amp;Afferenti!$A$1:'Afferenti'!$A$46&amp;"*"), Afferenti!$A$1:'Afferenti'!$A$46, ""))</f>
        <v>PULSELLI</v>
      </c>
      <c r="X823" s="5" t="str" cm="1">
        <f t="array" ref="X823">_xlfn.TEXTJOIN(", ",TRUE, IF(COUNTIF(A823,"*"&amp;Afferenti!$A$1:'Afferenti'!$A$46&amp;"*"), Afferenti!$E$1:'Afferenti'!$E$46, ""))</f>
        <v>1</v>
      </c>
      <c r="Y823" s="5" t="str" cm="1">
        <f t="array" ref="Y823">_xlfn.TEXTJOIN(", ",TRUE, IF(COUNTIF(A823,"*"&amp;Afferenti!$A$1:'Afferenti'!$A$46&amp;"*"), Afferenti!$F$1:'Afferenti'!$F$46, ""))</f>
        <v>1</v>
      </c>
    </row>
    <row r="824" spans="1:25" x14ac:dyDescent="0.2">
      <c r="A824" s="2" t="s">
        <v>1401</v>
      </c>
      <c r="B824" s="2" t="s">
        <v>1402</v>
      </c>
      <c r="C824" s="2" t="s">
        <v>1403</v>
      </c>
      <c r="E824" s="2" t="s">
        <v>280</v>
      </c>
      <c r="F824" s="2" t="s">
        <v>1404</v>
      </c>
      <c r="G824" s="2" t="s">
        <v>1405</v>
      </c>
      <c r="H824" s="2">
        <v>1</v>
      </c>
      <c r="I824" s="2" t="s">
        <v>1408</v>
      </c>
      <c r="J824" s="2" t="s">
        <v>11</v>
      </c>
      <c r="K824" s="2">
        <v>2019</v>
      </c>
      <c r="L824" s="2" t="s">
        <v>1409</v>
      </c>
      <c r="M824" s="2">
        <v>46</v>
      </c>
      <c r="N824" s="2">
        <v>4.3959999999999999</v>
      </c>
      <c r="O824" s="2" t="s">
        <v>13</v>
      </c>
      <c r="P824" s="2">
        <v>4.4850000000000003</v>
      </c>
      <c r="Q824" s="2" t="s">
        <v>13</v>
      </c>
      <c r="R824" s="2">
        <v>33</v>
      </c>
      <c r="S824" s="2">
        <v>10.87</v>
      </c>
      <c r="T824" s="2" t="s">
        <v>13</v>
      </c>
      <c r="U824" s="2">
        <v>45.094000000000001</v>
      </c>
      <c r="V824" s="2" t="s">
        <v>14</v>
      </c>
      <c r="W824" s="5" t="str" cm="1">
        <f t="array" ref="W824">_xlfn.TEXTJOIN(", ",TRUE, IF(COUNTIF(G824,"*"&amp;Afferenti!$A$1:'Afferenti'!$A$46&amp;"*"), Afferenti!$A$1:'Afferenti'!$A$46, ""))</f>
        <v>PULSELLI</v>
      </c>
      <c r="X824" s="5" t="str" cm="1">
        <f t="array" ref="X824">_xlfn.TEXTJOIN(", ",TRUE, IF(COUNTIF(A824,"*"&amp;Afferenti!$A$1:'Afferenti'!$A$46&amp;"*"), Afferenti!$E$1:'Afferenti'!$E$46, ""))</f>
        <v>1</v>
      </c>
      <c r="Y824" s="5" t="str" cm="1">
        <f t="array" ref="Y824">_xlfn.TEXTJOIN(", ",TRUE, IF(COUNTIF(A824,"*"&amp;Afferenti!$A$1:'Afferenti'!$A$46&amp;"*"), Afferenti!$F$1:'Afferenti'!$F$46, ""))</f>
        <v>1</v>
      </c>
    </row>
    <row r="825" spans="1:25" x14ac:dyDescent="0.2">
      <c r="A825" s="2" t="s">
        <v>1401</v>
      </c>
      <c r="B825" s="2" t="s">
        <v>1402</v>
      </c>
      <c r="C825" s="2" t="s">
        <v>1403</v>
      </c>
      <c r="E825" s="2" t="s">
        <v>280</v>
      </c>
      <c r="F825" s="2" t="s">
        <v>1404</v>
      </c>
      <c r="G825" s="2" t="s">
        <v>1405</v>
      </c>
      <c r="H825" s="2">
        <v>1</v>
      </c>
      <c r="I825" s="2" t="s">
        <v>1410</v>
      </c>
      <c r="J825" s="2" t="s">
        <v>11</v>
      </c>
      <c r="K825" s="2">
        <v>2019</v>
      </c>
      <c r="L825" s="2" t="s">
        <v>1411</v>
      </c>
      <c r="M825" s="2">
        <v>20</v>
      </c>
      <c r="N825" s="2">
        <v>7.9640000000000004</v>
      </c>
      <c r="O825" s="2" t="s">
        <v>13</v>
      </c>
      <c r="P825" s="2">
        <v>1.605</v>
      </c>
      <c r="Q825" s="2" t="s">
        <v>13</v>
      </c>
      <c r="R825" s="2">
        <v>18</v>
      </c>
      <c r="S825" s="2">
        <v>17.61</v>
      </c>
      <c r="T825" s="2" t="s">
        <v>13</v>
      </c>
      <c r="U825" s="2">
        <v>4.3099999999999996</v>
      </c>
      <c r="V825" s="2" t="s">
        <v>13</v>
      </c>
      <c r="W825" s="5" t="str" cm="1">
        <f t="array" ref="W825">_xlfn.TEXTJOIN(", ",TRUE, IF(COUNTIF(G825,"*"&amp;Afferenti!$A$1:'Afferenti'!$A$46&amp;"*"), Afferenti!$A$1:'Afferenti'!$A$46, ""))</f>
        <v>PULSELLI</v>
      </c>
      <c r="X825" s="5" t="str" cm="1">
        <f t="array" ref="X825">_xlfn.TEXTJOIN(", ",TRUE, IF(COUNTIF(A825,"*"&amp;Afferenti!$A$1:'Afferenti'!$A$46&amp;"*"), Afferenti!$E$1:'Afferenti'!$E$46, ""))</f>
        <v>1</v>
      </c>
      <c r="Y825" s="5" t="str" cm="1">
        <f t="array" ref="Y825">_xlfn.TEXTJOIN(", ",TRUE, IF(COUNTIF(A825,"*"&amp;Afferenti!$A$1:'Afferenti'!$A$46&amp;"*"), Afferenti!$F$1:'Afferenti'!$F$46, ""))</f>
        <v>1</v>
      </c>
    </row>
    <row r="826" spans="1:25" x14ac:dyDescent="0.2">
      <c r="A826" s="2" t="s">
        <v>1401</v>
      </c>
      <c r="B826" s="2" t="s">
        <v>1402</v>
      </c>
      <c r="C826" s="2" t="s">
        <v>1403</v>
      </c>
      <c r="E826" s="2" t="s">
        <v>280</v>
      </c>
      <c r="F826" s="2" t="s">
        <v>1404</v>
      </c>
      <c r="G826" s="2" t="s">
        <v>1405</v>
      </c>
      <c r="H826" s="2">
        <v>1</v>
      </c>
      <c r="I826" s="2" t="s">
        <v>1412</v>
      </c>
      <c r="J826" s="2" t="s">
        <v>11</v>
      </c>
      <c r="K826" s="2">
        <v>2015</v>
      </c>
      <c r="L826" s="2" t="s">
        <v>328</v>
      </c>
      <c r="M826" s="2">
        <v>26</v>
      </c>
      <c r="N826" s="2">
        <v>34.148000000000003</v>
      </c>
      <c r="O826" s="2" t="s">
        <v>14</v>
      </c>
      <c r="P826" s="2">
        <v>16.515999999999998</v>
      </c>
      <c r="Q826" s="2" t="s">
        <v>13</v>
      </c>
      <c r="R826" s="2">
        <v>22</v>
      </c>
      <c r="S826" s="2">
        <v>41.57</v>
      </c>
      <c r="T826" s="2" t="s">
        <v>14</v>
      </c>
      <c r="U826" s="2">
        <v>14</v>
      </c>
      <c r="V826" s="2" t="s">
        <v>13</v>
      </c>
      <c r="W826" s="5" t="str" cm="1">
        <f t="array" ref="W826">_xlfn.TEXTJOIN(", ",TRUE, IF(COUNTIF(G826,"*"&amp;Afferenti!$A$1:'Afferenti'!$A$46&amp;"*"), Afferenti!$A$1:'Afferenti'!$A$46, ""))</f>
        <v>PULSELLI</v>
      </c>
      <c r="X826" s="5" t="str" cm="1">
        <f t="array" ref="X826">_xlfn.TEXTJOIN(", ",TRUE, IF(COUNTIF(A826,"*"&amp;Afferenti!$A$1:'Afferenti'!$A$46&amp;"*"), Afferenti!$E$1:'Afferenti'!$E$46, ""))</f>
        <v>1</v>
      </c>
      <c r="Y826" s="5" t="str" cm="1">
        <f t="array" ref="Y826">_xlfn.TEXTJOIN(", ",TRUE, IF(COUNTIF(A826,"*"&amp;Afferenti!$A$1:'Afferenti'!$A$46&amp;"*"), Afferenti!$F$1:'Afferenti'!$F$46, ""))</f>
        <v>1</v>
      </c>
    </row>
    <row r="827" spans="1:25" x14ac:dyDescent="0.2">
      <c r="A827" s="2" t="s">
        <v>1401</v>
      </c>
      <c r="B827" s="2" t="s">
        <v>1402</v>
      </c>
      <c r="C827" s="2" t="s">
        <v>1403</v>
      </c>
      <c r="E827" s="2" t="s">
        <v>280</v>
      </c>
      <c r="F827" s="2" t="s">
        <v>1404</v>
      </c>
      <c r="G827" s="2" t="s">
        <v>1405</v>
      </c>
      <c r="H827" s="2">
        <v>1</v>
      </c>
      <c r="I827" s="2" t="s">
        <v>1413</v>
      </c>
      <c r="J827" s="2" t="s">
        <v>11</v>
      </c>
      <c r="K827" s="2">
        <v>2018</v>
      </c>
      <c r="L827" s="2" t="s">
        <v>1414</v>
      </c>
      <c r="M827" s="2">
        <v>9</v>
      </c>
      <c r="N827" s="2">
        <v>34.982999999999997</v>
      </c>
      <c r="O827" s="2" t="s">
        <v>14</v>
      </c>
      <c r="P827" s="2">
        <v>6.5110000000000001</v>
      </c>
      <c r="Q827" s="2" t="s">
        <v>13</v>
      </c>
      <c r="R827" s="2">
        <v>8</v>
      </c>
      <c r="S827" s="2">
        <v>45.04</v>
      </c>
      <c r="T827" s="2" t="s">
        <v>14</v>
      </c>
      <c r="U827" s="2">
        <v>14.102563999999999</v>
      </c>
      <c r="V827" s="2" t="s">
        <v>13</v>
      </c>
      <c r="W827" s="5" t="str" cm="1">
        <f t="array" ref="W827">_xlfn.TEXTJOIN(", ",TRUE, IF(COUNTIF(G827,"*"&amp;Afferenti!$A$1:'Afferenti'!$A$46&amp;"*"), Afferenti!$A$1:'Afferenti'!$A$46, ""))</f>
        <v>PULSELLI</v>
      </c>
      <c r="X827" s="5" t="str" cm="1">
        <f t="array" ref="X827">_xlfn.TEXTJOIN(", ",TRUE, IF(COUNTIF(A827,"*"&amp;Afferenti!$A$1:'Afferenti'!$A$46&amp;"*"), Afferenti!$E$1:'Afferenti'!$E$46, ""))</f>
        <v>1</v>
      </c>
      <c r="Y827" s="5" t="str" cm="1">
        <f t="array" ref="Y827">_xlfn.TEXTJOIN(", ",TRUE, IF(COUNTIF(A827,"*"&amp;Afferenti!$A$1:'Afferenti'!$A$46&amp;"*"), Afferenti!$F$1:'Afferenti'!$F$46, ""))</f>
        <v>1</v>
      </c>
    </row>
    <row r="828" spans="1:25" x14ac:dyDescent="0.2">
      <c r="A828" s="2" t="s">
        <v>1401</v>
      </c>
      <c r="B828" s="2" t="s">
        <v>1402</v>
      </c>
      <c r="C828" s="2" t="s">
        <v>1403</v>
      </c>
      <c r="E828" s="2" t="s">
        <v>280</v>
      </c>
      <c r="F828" s="2" t="s">
        <v>1404</v>
      </c>
      <c r="G828" s="2" t="s">
        <v>1405</v>
      </c>
      <c r="H828" s="2">
        <v>1</v>
      </c>
      <c r="I828" s="2" t="s">
        <v>1415</v>
      </c>
      <c r="J828" s="2" t="s">
        <v>11</v>
      </c>
      <c r="K828" s="2">
        <v>2018</v>
      </c>
      <c r="L828" s="2" t="s">
        <v>1416</v>
      </c>
      <c r="M828" s="2">
        <v>3</v>
      </c>
      <c r="N828" s="2">
        <v>13.433</v>
      </c>
      <c r="O828" s="2" t="s">
        <v>13</v>
      </c>
      <c r="P828" s="2">
        <v>0.33800000000000002</v>
      </c>
      <c r="Q828" s="2" t="s">
        <v>13</v>
      </c>
      <c r="R828" s="2">
        <v>3</v>
      </c>
      <c r="U828" s="2">
        <v>10.606061</v>
      </c>
      <c r="V828" s="2" t="s">
        <v>13</v>
      </c>
      <c r="W828" s="5" t="str" cm="1">
        <f t="array" ref="W828">_xlfn.TEXTJOIN(", ",TRUE, IF(COUNTIF(G828,"*"&amp;Afferenti!$A$1:'Afferenti'!$A$46&amp;"*"), Afferenti!$A$1:'Afferenti'!$A$46, ""))</f>
        <v>PULSELLI</v>
      </c>
      <c r="X828" s="5" t="str" cm="1">
        <f t="array" ref="X828">_xlfn.TEXTJOIN(", ",TRUE, IF(COUNTIF(A828,"*"&amp;Afferenti!$A$1:'Afferenti'!$A$46&amp;"*"), Afferenti!$E$1:'Afferenti'!$E$46, ""))</f>
        <v>1</v>
      </c>
      <c r="Y828" s="5" t="str" cm="1">
        <f t="array" ref="Y828">_xlfn.TEXTJOIN(", ",TRUE, IF(COUNTIF(A828,"*"&amp;Afferenti!$A$1:'Afferenti'!$A$46&amp;"*"), Afferenti!$F$1:'Afferenti'!$F$46, ""))</f>
        <v>1</v>
      </c>
    </row>
    <row r="829" spans="1:25" x14ac:dyDescent="0.2">
      <c r="A829" s="2" t="s">
        <v>1401</v>
      </c>
      <c r="B829" s="2" t="s">
        <v>1402</v>
      </c>
      <c r="C829" s="2" t="s">
        <v>1403</v>
      </c>
      <c r="E829" s="2" t="s">
        <v>280</v>
      </c>
      <c r="F829" s="2" t="s">
        <v>1404</v>
      </c>
      <c r="G829" s="2" t="s">
        <v>1417</v>
      </c>
      <c r="H829" s="2">
        <v>2</v>
      </c>
      <c r="I829" s="2" t="s">
        <v>1418</v>
      </c>
      <c r="J829" s="2" t="s">
        <v>11</v>
      </c>
      <c r="K829" s="2">
        <v>2018</v>
      </c>
      <c r="L829" s="2" t="s">
        <v>413</v>
      </c>
      <c r="M829" s="2">
        <v>5</v>
      </c>
      <c r="N829" s="2">
        <v>59.536000000000001</v>
      </c>
      <c r="O829" s="2" t="s">
        <v>26</v>
      </c>
      <c r="P829" s="2">
        <v>3.0840000000000001</v>
      </c>
      <c r="Q829" s="2" t="s">
        <v>13</v>
      </c>
      <c r="R829" s="2">
        <v>5</v>
      </c>
      <c r="S829" s="2">
        <v>70.23</v>
      </c>
      <c r="T829" s="2" t="s">
        <v>26</v>
      </c>
      <c r="U829" s="2">
        <v>17.729084</v>
      </c>
      <c r="V829" s="2" t="s">
        <v>13</v>
      </c>
      <c r="W829" s="5" t="str" cm="1">
        <f t="array" ref="W829">_xlfn.TEXTJOIN(", ",TRUE, IF(COUNTIF(G829,"*"&amp;Afferenti!$A$1:'Afferenti'!$A$46&amp;"*"), Afferenti!$A$1:'Afferenti'!$A$46, ""))</f>
        <v>PULSELLI</v>
      </c>
      <c r="X829" s="5" t="str" cm="1">
        <f t="array" ref="X829">_xlfn.TEXTJOIN(", ",TRUE, IF(COUNTIF(A829,"*"&amp;Afferenti!$A$1:'Afferenti'!$A$46&amp;"*"), Afferenti!$E$1:'Afferenti'!$E$46, ""))</f>
        <v>1</v>
      </c>
      <c r="Y829" s="5" t="str" cm="1">
        <f t="array" ref="Y829">_xlfn.TEXTJOIN(", ",TRUE, IF(COUNTIF(A829,"*"&amp;Afferenti!$A$1:'Afferenti'!$A$46&amp;"*"), Afferenti!$F$1:'Afferenti'!$F$46, ""))</f>
        <v>1</v>
      </c>
    </row>
    <row r="830" spans="1:25" x14ac:dyDescent="0.2">
      <c r="A830" s="2" t="s">
        <v>1401</v>
      </c>
      <c r="B830" s="2" t="s">
        <v>1402</v>
      </c>
      <c r="C830" s="2" t="s">
        <v>1403</v>
      </c>
      <c r="E830" s="2" t="s">
        <v>280</v>
      </c>
      <c r="F830" s="2" t="s">
        <v>1404</v>
      </c>
      <c r="G830" s="2" t="s">
        <v>1419</v>
      </c>
      <c r="H830" s="2">
        <v>2</v>
      </c>
      <c r="I830" s="2" t="s">
        <v>1420</v>
      </c>
      <c r="J830" s="2" t="s">
        <v>92</v>
      </c>
      <c r="K830" s="2">
        <v>2015</v>
      </c>
      <c r="W830" s="5" t="str" cm="1">
        <f t="array" ref="W830">_xlfn.TEXTJOIN(", ",TRUE, IF(COUNTIF(G830,"*"&amp;Afferenti!$A$1:'Afferenti'!$A$46&amp;"*"), Afferenti!$A$1:'Afferenti'!$A$46, ""))</f>
        <v>PULSELLI</v>
      </c>
      <c r="X830" s="5" t="str" cm="1">
        <f t="array" ref="X830">_xlfn.TEXTJOIN(", ",TRUE, IF(COUNTIF(A830,"*"&amp;Afferenti!$A$1:'Afferenti'!$A$46&amp;"*"), Afferenti!$E$1:'Afferenti'!$E$46, ""))</f>
        <v>1</v>
      </c>
      <c r="Y830" s="5" t="str" cm="1">
        <f t="array" ref="Y830">_xlfn.TEXTJOIN(", ",TRUE, IF(COUNTIF(A830,"*"&amp;Afferenti!$A$1:'Afferenti'!$A$46&amp;"*"), Afferenti!$F$1:'Afferenti'!$F$46, ""))</f>
        <v>1</v>
      </c>
    </row>
    <row r="831" spans="1:25" x14ac:dyDescent="0.2">
      <c r="A831" s="2" t="s">
        <v>1401</v>
      </c>
      <c r="B831" s="2" t="s">
        <v>1402</v>
      </c>
      <c r="C831" s="2" t="s">
        <v>1403</v>
      </c>
      <c r="E831" s="2" t="s">
        <v>280</v>
      </c>
      <c r="F831" s="2" t="s">
        <v>1404</v>
      </c>
      <c r="G831" s="2" t="s">
        <v>1421</v>
      </c>
      <c r="H831" s="2">
        <v>2</v>
      </c>
      <c r="I831" s="2" t="s">
        <v>1422</v>
      </c>
      <c r="J831" s="2" t="s">
        <v>11</v>
      </c>
      <c r="K831" s="2">
        <v>2018</v>
      </c>
      <c r="L831" s="2" t="s">
        <v>1423</v>
      </c>
      <c r="M831" s="2">
        <v>57</v>
      </c>
      <c r="N831" s="2">
        <v>9.6300000000000008</v>
      </c>
      <c r="O831" s="2" t="s">
        <v>13</v>
      </c>
      <c r="P831" s="2">
        <v>5.5629999999999997</v>
      </c>
      <c r="Q831" s="2" t="s">
        <v>13</v>
      </c>
      <c r="R831" s="2">
        <v>50</v>
      </c>
      <c r="S831" s="2">
        <v>10.75</v>
      </c>
      <c r="T831" s="2" t="s">
        <v>13</v>
      </c>
      <c r="U831" s="2">
        <v>6.9721117000000001</v>
      </c>
      <c r="V831" s="2" t="s">
        <v>13</v>
      </c>
      <c r="W831" s="5" t="str" cm="1">
        <f t="array" ref="W831">_xlfn.TEXTJOIN(", ",TRUE, IF(COUNTIF(G831,"*"&amp;Afferenti!$A$1:'Afferenti'!$A$46&amp;"*"), Afferenti!$A$1:'Afferenti'!$A$46, ""))</f>
        <v>PULSELLI</v>
      </c>
      <c r="X831" s="5" t="str" cm="1">
        <f t="array" ref="X831">_xlfn.TEXTJOIN(", ",TRUE, IF(COUNTIF(A831,"*"&amp;Afferenti!$A$1:'Afferenti'!$A$46&amp;"*"), Afferenti!$E$1:'Afferenti'!$E$46, ""))</f>
        <v>1</v>
      </c>
      <c r="Y831" s="5" t="str" cm="1">
        <f t="array" ref="Y831">_xlfn.TEXTJOIN(", ",TRUE, IF(COUNTIF(A831,"*"&amp;Afferenti!$A$1:'Afferenti'!$A$46&amp;"*"), Afferenti!$F$1:'Afferenti'!$F$46, ""))</f>
        <v>1</v>
      </c>
    </row>
    <row r="832" spans="1:25" x14ac:dyDescent="0.2">
      <c r="A832" s="2" t="s">
        <v>1401</v>
      </c>
      <c r="B832" s="2" t="s">
        <v>1402</v>
      </c>
      <c r="C832" s="2" t="s">
        <v>1403</v>
      </c>
      <c r="E832" s="2" t="s">
        <v>280</v>
      </c>
      <c r="F832" s="2" t="s">
        <v>1404</v>
      </c>
      <c r="G832" s="2" t="s">
        <v>1429</v>
      </c>
      <c r="H832" s="2">
        <v>3</v>
      </c>
      <c r="I832" s="2" t="s">
        <v>1430</v>
      </c>
      <c r="J832" s="2" t="s">
        <v>92</v>
      </c>
      <c r="K832" s="2">
        <v>2018</v>
      </c>
      <c r="W832" s="5" t="str" cm="1">
        <f t="array" ref="W832">_xlfn.TEXTJOIN(", ",TRUE, IF(COUNTIF(G832,"*"&amp;Afferenti!$A$1:'Afferenti'!$A$46&amp;"*"), Afferenti!$A$1:'Afferenti'!$A$46, ""))</f>
        <v>PULSELLI</v>
      </c>
      <c r="X832" s="5" t="str" cm="1">
        <f t="array" ref="X832">_xlfn.TEXTJOIN(", ",TRUE, IF(COUNTIF(A832,"*"&amp;Afferenti!$A$1:'Afferenti'!$A$46&amp;"*"), Afferenti!$E$1:'Afferenti'!$E$46, ""))</f>
        <v>1</v>
      </c>
      <c r="Y832" s="5" t="str" cm="1">
        <f t="array" ref="Y832">_xlfn.TEXTJOIN(", ",TRUE, IF(COUNTIF(A832,"*"&amp;Afferenti!$A$1:'Afferenti'!$A$46&amp;"*"), Afferenti!$F$1:'Afferenti'!$F$46, ""))</f>
        <v>1</v>
      </c>
    </row>
    <row r="833" spans="1:25" x14ac:dyDescent="0.2">
      <c r="A833" s="2" t="s">
        <v>1401</v>
      </c>
      <c r="B833" s="2" t="s">
        <v>1402</v>
      </c>
      <c r="C833" s="2" t="s">
        <v>1403</v>
      </c>
      <c r="E833" s="2" t="s">
        <v>280</v>
      </c>
      <c r="F833" s="2" t="s">
        <v>1404</v>
      </c>
      <c r="G833" s="2" t="s">
        <v>1431</v>
      </c>
      <c r="H833" s="2">
        <v>3</v>
      </c>
      <c r="I833" s="2" t="s">
        <v>1432</v>
      </c>
      <c r="J833" s="2" t="s">
        <v>11</v>
      </c>
      <c r="K833" s="2">
        <v>2017</v>
      </c>
      <c r="L833" s="2" t="s">
        <v>413</v>
      </c>
      <c r="M833" s="2">
        <v>16</v>
      </c>
      <c r="N833" s="2">
        <v>28.077000000000002</v>
      </c>
      <c r="O833" s="2" t="s">
        <v>14</v>
      </c>
      <c r="P833" s="2">
        <v>3.1259999999999999</v>
      </c>
      <c r="Q833" s="2" t="s">
        <v>13</v>
      </c>
      <c r="R833" s="2">
        <v>17</v>
      </c>
      <c r="S833" s="2">
        <v>35.21</v>
      </c>
      <c r="T833" s="2" t="s">
        <v>14</v>
      </c>
      <c r="U833" s="2">
        <v>20.041322999999998</v>
      </c>
      <c r="V833" s="2" t="s">
        <v>13</v>
      </c>
      <c r="W833" s="5" t="str" cm="1">
        <f t="array" ref="W833">_xlfn.TEXTJOIN(", ",TRUE, IF(COUNTIF(G833,"*"&amp;Afferenti!$A$1:'Afferenti'!$A$46&amp;"*"), Afferenti!$A$1:'Afferenti'!$A$46, ""))</f>
        <v>PULSELLI</v>
      </c>
      <c r="X833" s="5" t="str" cm="1">
        <f t="array" ref="X833">_xlfn.TEXTJOIN(", ",TRUE, IF(COUNTIF(A833,"*"&amp;Afferenti!$A$1:'Afferenti'!$A$46&amp;"*"), Afferenti!$E$1:'Afferenti'!$E$46, ""))</f>
        <v>1</v>
      </c>
      <c r="Y833" s="5" t="str" cm="1">
        <f t="array" ref="Y833">_xlfn.TEXTJOIN(", ",TRUE, IF(COUNTIF(A833,"*"&amp;Afferenti!$A$1:'Afferenti'!$A$46&amp;"*"), Afferenti!$F$1:'Afferenti'!$F$46, ""))</f>
        <v>1</v>
      </c>
    </row>
    <row r="834" spans="1:25" x14ac:dyDescent="0.2">
      <c r="A834" s="2" t="s">
        <v>1401</v>
      </c>
      <c r="B834" s="2" t="s">
        <v>1402</v>
      </c>
      <c r="C834" s="2" t="s">
        <v>1403</v>
      </c>
      <c r="E834" s="2" t="s">
        <v>280</v>
      </c>
      <c r="F834" s="2" t="s">
        <v>1404</v>
      </c>
      <c r="G834" s="2" t="s">
        <v>1433</v>
      </c>
      <c r="H834" s="2">
        <v>3</v>
      </c>
      <c r="I834" s="2" t="s">
        <v>1434</v>
      </c>
      <c r="J834" s="2" t="s">
        <v>11</v>
      </c>
      <c r="K834" s="2">
        <v>2019</v>
      </c>
      <c r="L834" s="2" t="s">
        <v>1435</v>
      </c>
      <c r="M834" s="2">
        <v>44</v>
      </c>
      <c r="N834" s="2">
        <v>6.1630000000000003</v>
      </c>
      <c r="O834" s="2" t="s">
        <v>13</v>
      </c>
      <c r="P834" s="2">
        <v>14.374000000000001</v>
      </c>
      <c r="Q834" s="2" t="s">
        <v>13</v>
      </c>
      <c r="R834" s="2">
        <v>37</v>
      </c>
      <c r="S834" s="2">
        <v>8.7899999999999991</v>
      </c>
      <c r="T834" s="2" t="s">
        <v>13</v>
      </c>
      <c r="U834" s="2">
        <v>19.891999999999999</v>
      </c>
      <c r="V834" s="2" t="s">
        <v>13</v>
      </c>
      <c r="W834" s="5" t="str" cm="1">
        <f t="array" ref="W834">_xlfn.TEXTJOIN(", ",TRUE, IF(COUNTIF(G834,"*"&amp;Afferenti!$A$1:'Afferenti'!$A$46&amp;"*"), Afferenti!$A$1:'Afferenti'!$A$46, ""))</f>
        <v>PULSELLI</v>
      </c>
      <c r="X834" s="5" t="str" cm="1">
        <f t="array" ref="X834">_xlfn.TEXTJOIN(", ",TRUE, IF(COUNTIF(A834,"*"&amp;Afferenti!$A$1:'Afferenti'!$A$46&amp;"*"), Afferenti!$E$1:'Afferenti'!$E$46, ""))</f>
        <v>1</v>
      </c>
      <c r="Y834" s="5" t="str" cm="1">
        <f t="array" ref="Y834">_xlfn.TEXTJOIN(", ",TRUE, IF(COUNTIF(A834,"*"&amp;Afferenti!$A$1:'Afferenti'!$A$46&amp;"*"), Afferenti!$F$1:'Afferenti'!$F$46, ""))</f>
        <v>1</v>
      </c>
    </row>
    <row r="835" spans="1:25" x14ac:dyDescent="0.2">
      <c r="A835" s="2" t="s">
        <v>1401</v>
      </c>
      <c r="B835" s="2" t="s">
        <v>1402</v>
      </c>
      <c r="C835" s="2" t="s">
        <v>1403</v>
      </c>
      <c r="E835" s="2" t="s">
        <v>280</v>
      </c>
      <c r="F835" s="2" t="s">
        <v>1404</v>
      </c>
      <c r="G835" s="2" t="s">
        <v>1438</v>
      </c>
      <c r="H835" s="2">
        <v>3</v>
      </c>
      <c r="I835" s="2" t="s">
        <v>1439</v>
      </c>
      <c r="J835" s="2" t="s">
        <v>11</v>
      </c>
      <c r="K835" s="2">
        <v>2017</v>
      </c>
      <c r="L835" s="2" t="s">
        <v>1440</v>
      </c>
      <c r="M835" s="2">
        <v>4</v>
      </c>
      <c r="N835" s="2">
        <v>64.222999999999999</v>
      </c>
      <c r="O835" s="2" t="s">
        <v>26</v>
      </c>
      <c r="P835" s="2">
        <v>73.861000000000004</v>
      </c>
      <c r="Q835" s="2" t="s">
        <v>26</v>
      </c>
      <c r="W835" s="5" t="str" cm="1">
        <f t="array" ref="W835">_xlfn.TEXTJOIN(", ",TRUE, IF(COUNTIF(G835,"*"&amp;Afferenti!$A$1:'Afferenti'!$A$46&amp;"*"), Afferenti!$A$1:'Afferenti'!$A$46, ""))</f>
        <v>PULSELLI</v>
      </c>
      <c r="X835" s="5" t="str" cm="1">
        <f t="array" ref="X835">_xlfn.TEXTJOIN(", ",TRUE, IF(COUNTIF(A835,"*"&amp;Afferenti!$A$1:'Afferenti'!$A$46&amp;"*"), Afferenti!$E$1:'Afferenti'!$E$46, ""))</f>
        <v>1</v>
      </c>
      <c r="Y835" s="5" t="str" cm="1">
        <f t="array" ref="Y835">_xlfn.TEXTJOIN(", ",TRUE, IF(COUNTIF(A835,"*"&amp;Afferenti!$A$1:'Afferenti'!$A$46&amp;"*"), Afferenti!$F$1:'Afferenti'!$F$46, ""))</f>
        <v>1</v>
      </c>
    </row>
    <row r="836" spans="1:25" x14ac:dyDescent="0.2">
      <c r="A836" s="2" t="s">
        <v>1401</v>
      </c>
      <c r="B836" s="2" t="s">
        <v>1402</v>
      </c>
      <c r="C836" s="2" t="s">
        <v>1403</v>
      </c>
      <c r="E836" s="2" t="s">
        <v>280</v>
      </c>
      <c r="F836" s="2" t="s">
        <v>1404</v>
      </c>
      <c r="G836" s="2" t="s">
        <v>1444</v>
      </c>
      <c r="H836" s="2">
        <v>3</v>
      </c>
      <c r="I836" s="2" t="s">
        <v>1445</v>
      </c>
      <c r="J836" s="2" t="s">
        <v>11</v>
      </c>
      <c r="K836" s="2">
        <v>2016</v>
      </c>
      <c r="L836" s="2" t="s">
        <v>328</v>
      </c>
      <c r="M836" s="2">
        <v>33</v>
      </c>
      <c r="N836" s="2">
        <v>25.51</v>
      </c>
      <c r="O836" s="2" t="s">
        <v>14</v>
      </c>
      <c r="P836" s="2">
        <v>17.59</v>
      </c>
      <c r="Q836" s="2" t="s">
        <v>13</v>
      </c>
      <c r="R836" s="2">
        <v>34</v>
      </c>
      <c r="S836" s="2">
        <v>25.09</v>
      </c>
      <c r="T836" s="2" t="s">
        <v>14</v>
      </c>
      <c r="U836" s="2">
        <v>9.3886459999999996</v>
      </c>
      <c r="V836" s="2" t="s">
        <v>13</v>
      </c>
      <c r="W836" s="5" t="str" cm="1">
        <f t="array" ref="W836">_xlfn.TEXTJOIN(", ",TRUE, IF(COUNTIF(G836,"*"&amp;Afferenti!$A$1:'Afferenti'!$A$46&amp;"*"), Afferenti!$A$1:'Afferenti'!$A$46, ""))</f>
        <v>PULSELLI</v>
      </c>
      <c r="X836" s="5" t="str" cm="1">
        <f t="array" ref="X836">_xlfn.TEXTJOIN(", ",TRUE, IF(COUNTIF(A836,"*"&amp;Afferenti!$A$1:'Afferenti'!$A$46&amp;"*"), Afferenti!$E$1:'Afferenti'!$E$46, ""))</f>
        <v>1</v>
      </c>
      <c r="Y836" s="5" t="str" cm="1">
        <f t="array" ref="Y836">_xlfn.TEXTJOIN(", ",TRUE, IF(COUNTIF(A836,"*"&amp;Afferenti!$A$1:'Afferenti'!$A$46&amp;"*"), Afferenti!$F$1:'Afferenti'!$F$46, ""))</f>
        <v>1</v>
      </c>
    </row>
    <row r="837" spans="1:25" x14ac:dyDescent="0.2">
      <c r="A837" s="2" t="s">
        <v>1401</v>
      </c>
      <c r="B837" s="2" t="s">
        <v>1402</v>
      </c>
      <c r="C837" s="2" t="s">
        <v>1403</v>
      </c>
      <c r="E837" s="2" t="s">
        <v>280</v>
      </c>
      <c r="F837" s="2" t="s">
        <v>1404</v>
      </c>
      <c r="G837" s="2" t="s">
        <v>1444</v>
      </c>
      <c r="H837" s="2">
        <v>3</v>
      </c>
      <c r="I837" s="2" t="s">
        <v>1446</v>
      </c>
      <c r="J837" s="2" t="s">
        <v>11</v>
      </c>
      <c r="K837" s="2">
        <v>2016</v>
      </c>
      <c r="L837" s="2" t="s">
        <v>328</v>
      </c>
      <c r="M837" s="2">
        <v>0</v>
      </c>
      <c r="N837" s="2">
        <v>39.286000000000001</v>
      </c>
      <c r="O837" s="2" t="s">
        <v>14</v>
      </c>
      <c r="P837" s="2">
        <v>17.59</v>
      </c>
      <c r="Q837" s="2" t="s">
        <v>13</v>
      </c>
      <c r="R837" s="2">
        <v>0</v>
      </c>
      <c r="U837" s="2">
        <v>9.3886459999999996</v>
      </c>
      <c r="V837" s="2" t="s">
        <v>13</v>
      </c>
      <c r="W837" s="5" t="str" cm="1">
        <f t="array" ref="W837">_xlfn.TEXTJOIN(", ",TRUE, IF(COUNTIF(G837,"*"&amp;Afferenti!$A$1:'Afferenti'!$A$46&amp;"*"), Afferenti!$A$1:'Afferenti'!$A$46, ""))</f>
        <v>PULSELLI</v>
      </c>
      <c r="X837" s="5" t="str" cm="1">
        <f t="array" ref="X837">_xlfn.TEXTJOIN(", ",TRUE, IF(COUNTIF(A837,"*"&amp;Afferenti!$A$1:'Afferenti'!$A$46&amp;"*"), Afferenti!$E$1:'Afferenti'!$E$46, ""))</f>
        <v>1</v>
      </c>
      <c r="Y837" s="5" t="str" cm="1">
        <f t="array" ref="Y837">_xlfn.TEXTJOIN(", ",TRUE, IF(COUNTIF(A837,"*"&amp;Afferenti!$A$1:'Afferenti'!$A$46&amp;"*"), Afferenti!$F$1:'Afferenti'!$F$46, ""))</f>
        <v>1</v>
      </c>
    </row>
    <row r="838" spans="1:25" x14ac:dyDescent="0.2">
      <c r="A838" s="2" t="s">
        <v>1401</v>
      </c>
      <c r="B838" s="2" t="s">
        <v>1402</v>
      </c>
      <c r="C838" s="2" t="s">
        <v>1403</v>
      </c>
      <c r="E838" s="2" t="s">
        <v>280</v>
      </c>
      <c r="F838" s="2" t="s">
        <v>1404</v>
      </c>
      <c r="G838" s="2" t="s">
        <v>1467</v>
      </c>
      <c r="H838" s="2">
        <v>4</v>
      </c>
      <c r="I838" s="2" t="s">
        <v>1468</v>
      </c>
      <c r="J838" s="2" t="s">
        <v>109</v>
      </c>
      <c r="K838" s="2">
        <v>2018</v>
      </c>
      <c r="W838" s="5" t="str" cm="1">
        <f t="array" ref="W838">_xlfn.TEXTJOIN(", ",TRUE, IF(COUNTIF(G838,"*"&amp;Afferenti!$A$1:'Afferenti'!$A$46&amp;"*"), Afferenti!$A$1:'Afferenti'!$A$46, ""))</f>
        <v>PULSELLI</v>
      </c>
      <c r="X838" s="5" t="str" cm="1">
        <f t="array" ref="X838">_xlfn.TEXTJOIN(", ",TRUE, IF(COUNTIF(A838,"*"&amp;Afferenti!$A$1:'Afferenti'!$A$46&amp;"*"), Afferenti!$E$1:'Afferenti'!$E$46, ""))</f>
        <v>1</v>
      </c>
      <c r="Y838" s="5" t="str" cm="1">
        <f t="array" ref="Y838">_xlfn.TEXTJOIN(", ",TRUE, IF(COUNTIF(A838,"*"&amp;Afferenti!$A$1:'Afferenti'!$A$46&amp;"*"), Afferenti!$F$1:'Afferenti'!$F$46, ""))</f>
        <v>1</v>
      </c>
    </row>
    <row r="839" spans="1:25" x14ac:dyDescent="0.2">
      <c r="A839" s="2" t="s">
        <v>1401</v>
      </c>
      <c r="B839" s="2" t="s">
        <v>1402</v>
      </c>
      <c r="C839" s="2" t="s">
        <v>1403</v>
      </c>
      <c r="E839" s="2" t="s">
        <v>280</v>
      </c>
      <c r="F839" s="2" t="s">
        <v>1404</v>
      </c>
      <c r="G839" s="2" t="s">
        <v>1485</v>
      </c>
      <c r="H839" s="2">
        <v>5</v>
      </c>
      <c r="I839" s="2" t="s">
        <v>1486</v>
      </c>
      <c r="J839" s="2" t="s">
        <v>92</v>
      </c>
      <c r="K839" s="2">
        <v>2018</v>
      </c>
      <c r="M839" s="2">
        <v>1</v>
      </c>
      <c r="N839" s="2">
        <v>85.73</v>
      </c>
      <c r="O839" s="2" t="s">
        <v>33</v>
      </c>
      <c r="P839" s="2">
        <v>95.257999999999996</v>
      </c>
      <c r="Q839" s="2" t="s">
        <v>33</v>
      </c>
      <c r="W839" s="5" t="str" cm="1">
        <f t="array" ref="W839">_xlfn.TEXTJOIN(", ",TRUE, IF(COUNTIF(G839,"*"&amp;Afferenti!$A$1:'Afferenti'!$A$46&amp;"*"), Afferenti!$A$1:'Afferenti'!$A$46, ""))</f>
        <v>PULSELLI</v>
      </c>
      <c r="X839" s="5" t="str" cm="1">
        <f t="array" ref="X839">_xlfn.TEXTJOIN(", ",TRUE, IF(COUNTIF(A839,"*"&amp;Afferenti!$A$1:'Afferenti'!$A$46&amp;"*"), Afferenti!$E$1:'Afferenti'!$E$46, ""))</f>
        <v>1</v>
      </c>
      <c r="Y839" s="5" t="str" cm="1">
        <f t="array" ref="Y839">_xlfn.TEXTJOIN(", ",TRUE, IF(COUNTIF(A839,"*"&amp;Afferenti!$A$1:'Afferenti'!$A$46&amp;"*"), Afferenti!$F$1:'Afferenti'!$F$46, ""))</f>
        <v>1</v>
      </c>
    </row>
    <row r="840" spans="1:25" x14ac:dyDescent="0.2">
      <c r="A840" s="2" t="s">
        <v>509</v>
      </c>
      <c r="B840" s="2" t="s">
        <v>510</v>
      </c>
      <c r="C840" s="2" t="s">
        <v>511</v>
      </c>
      <c r="E840" s="2" t="s">
        <v>280</v>
      </c>
      <c r="F840" s="2" t="s">
        <v>512</v>
      </c>
      <c r="G840" s="2" t="s">
        <v>513</v>
      </c>
      <c r="H840" s="2">
        <v>1</v>
      </c>
      <c r="I840" s="2" t="s">
        <v>514</v>
      </c>
      <c r="J840" s="2" t="s">
        <v>515</v>
      </c>
      <c r="K840" s="2">
        <v>2018</v>
      </c>
      <c r="W840" s="5" t="str" cm="1">
        <f t="array" ref="W840">_xlfn.TEXTJOIN(", ",TRUE, IF(COUNTIF(G840,"*"&amp;Afferenti!$A$1:'Afferenti'!$A$46&amp;"*"), Afferenti!$A$1:'Afferenti'!$A$46, ""))</f>
        <v>ROSSI</v>
      </c>
      <c r="X840" s="5" t="str" cm="1">
        <f t="array" ref="X840">_xlfn.TEXTJOIN(", ",TRUE, IF(COUNTIF(A840,"*"&amp;Afferenti!$A$1:'Afferenti'!$A$46&amp;"*"), Afferenti!$E$1:'Afferenti'!$E$46, ""))</f>
        <v>1</v>
      </c>
      <c r="Y840" s="5" t="str" cm="1">
        <f t="array" ref="Y840">_xlfn.TEXTJOIN(", ",TRUE, IF(COUNTIF(A840,"*"&amp;Afferenti!$A$1:'Afferenti'!$A$46&amp;"*"), Afferenti!$F$1:'Afferenti'!$F$46, ""))</f>
        <v>1</v>
      </c>
    </row>
    <row r="841" spans="1:25" x14ac:dyDescent="0.2">
      <c r="A841" s="2" t="s">
        <v>509</v>
      </c>
      <c r="B841" s="2" t="s">
        <v>510</v>
      </c>
      <c r="C841" s="2" t="s">
        <v>511</v>
      </c>
      <c r="E841" s="2" t="s">
        <v>280</v>
      </c>
      <c r="F841" s="2" t="s">
        <v>512</v>
      </c>
      <c r="G841" s="2" t="s">
        <v>513</v>
      </c>
      <c r="H841" s="2">
        <v>1</v>
      </c>
      <c r="I841" s="2" t="s">
        <v>516</v>
      </c>
      <c r="J841" s="2" t="s">
        <v>92</v>
      </c>
      <c r="K841" s="2">
        <v>2018</v>
      </c>
      <c r="M841" s="2">
        <v>7</v>
      </c>
      <c r="N841" s="2">
        <v>10.013</v>
      </c>
      <c r="O841" s="2" t="s">
        <v>13</v>
      </c>
      <c r="P841" s="2">
        <v>94.402000000000001</v>
      </c>
      <c r="Q841" s="2" t="s">
        <v>33</v>
      </c>
      <c r="R841" s="2">
        <v>7</v>
      </c>
      <c r="S841" s="2">
        <v>41.45</v>
      </c>
      <c r="T841" s="2" t="s">
        <v>14</v>
      </c>
      <c r="W841" s="5" t="str" cm="1">
        <f t="array" ref="W841">_xlfn.TEXTJOIN(", ",TRUE, IF(COUNTIF(G841,"*"&amp;Afferenti!$A$1:'Afferenti'!$A$46&amp;"*"), Afferenti!$A$1:'Afferenti'!$A$46, ""))</f>
        <v>ROSSI</v>
      </c>
      <c r="X841" s="5" t="str" cm="1">
        <f t="array" ref="X841">_xlfn.TEXTJOIN(", ",TRUE, IF(COUNTIF(A841,"*"&amp;Afferenti!$A$1:'Afferenti'!$A$46&amp;"*"), Afferenti!$E$1:'Afferenti'!$E$46, ""))</f>
        <v>1</v>
      </c>
      <c r="Y841" s="5" t="str" cm="1">
        <f t="array" ref="Y841">_xlfn.TEXTJOIN(", ",TRUE, IF(COUNTIF(A841,"*"&amp;Afferenti!$A$1:'Afferenti'!$A$46&amp;"*"), Afferenti!$F$1:'Afferenti'!$F$46, ""))</f>
        <v>1</v>
      </c>
    </row>
    <row r="842" spans="1:25" x14ac:dyDescent="0.2">
      <c r="A842" s="2" t="s">
        <v>509</v>
      </c>
      <c r="B842" s="2" t="s">
        <v>510</v>
      </c>
      <c r="C842" s="2" t="s">
        <v>511</v>
      </c>
      <c r="E842" s="2" t="s">
        <v>280</v>
      </c>
      <c r="F842" s="2" t="s">
        <v>512</v>
      </c>
      <c r="G842" s="2" t="s">
        <v>513</v>
      </c>
      <c r="H842" s="2">
        <v>1</v>
      </c>
      <c r="I842" s="2" t="s">
        <v>517</v>
      </c>
      <c r="J842" s="2" t="s">
        <v>11</v>
      </c>
      <c r="K842" s="2">
        <v>2016</v>
      </c>
      <c r="L842" s="2" t="s">
        <v>518</v>
      </c>
      <c r="W842" s="5" t="str" cm="1">
        <f t="array" ref="W842">_xlfn.TEXTJOIN(", ",TRUE, IF(COUNTIF(G842,"*"&amp;Afferenti!$A$1:'Afferenti'!$A$46&amp;"*"), Afferenti!$A$1:'Afferenti'!$A$46, ""))</f>
        <v>ROSSI</v>
      </c>
      <c r="X842" s="5" t="str" cm="1">
        <f t="array" ref="X842">_xlfn.TEXTJOIN(", ",TRUE, IF(COUNTIF(A842,"*"&amp;Afferenti!$A$1:'Afferenti'!$A$46&amp;"*"), Afferenti!$E$1:'Afferenti'!$E$46, ""))</f>
        <v>1</v>
      </c>
      <c r="Y842" s="5" t="str" cm="1">
        <f t="array" ref="Y842">_xlfn.TEXTJOIN(", ",TRUE, IF(COUNTIF(A842,"*"&amp;Afferenti!$A$1:'Afferenti'!$A$46&amp;"*"), Afferenti!$F$1:'Afferenti'!$F$46, ""))</f>
        <v>1</v>
      </c>
    </row>
    <row r="843" spans="1:25" x14ac:dyDescent="0.2">
      <c r="A843" s="2" t="s">
        <v>509</v>
      </c>
      <c r="B843" s="2" t="s">
        <v>510</v>
      </c>
      <c r="C843" s="2" t="s">
        <v>511</v>
      </c>
      <c r="E843" s="2" t="s">
        <v>280</v>
      </c>
      <c r="F843" s="2" t="s">
        <v>512</v>
      </c>
      <c r="G843" s="2" t="s">
        <v>513</v>
      </c>
      <c r="H843" s="2">
        <v>1</v>
      </c>
      <c r="I843" s="2" t="s">
        <v>519</v>
      </c>
      <c r="J843" s="2" t="s">
        <v>109</v>
      </c>
      <c r="K843" s="2">
        <v>2018</v>
      </c>
      <c r="M843" s="2">
        <v>2</v>
      </c>
      <c r="N843" s="2">
        <v>34.970999999999997</v>
      </c>
      <c r="O843" s="2" t="s">
        <v>14</v>
      </c>
      <c r="P843" s="2">
        <v>59.332000000000001</v>
      </c>
      <c r="Q843" s="2" t="s">
        <v>26</v>
      </c>
      <c r="R843" s="2">
        <v>2</v>
      </c>
      <c r="S843" s="2">
        <v>47.46</v>
      </c>
      <c r="T843" s="2" t="s">
        <v>14</v>
      </c>
      <c r="W843" s="5" t="str" cm="1">
        <f t="array" ref="W843">_xlfn.TEXTJOIN(", ",TRUE, IF(COUNTIF(G843,"*"&amp;Afferenti!$A$1:'Afferenti'!$A$46&amp;"*"), Afferenti!$A$1:'Afferenti'!$A$46, ""))</f>
        <v>ROSSI</v>
      </c>
      <c r="X843" s="5" t="str" cm="1">
        <f t="array" ref="X843">_xlfn.TEXTJOIN(", ",TRUE, IF(COUNTIF(A843,"*"&amp;Afferenti!$A$1:'Afferenti'!$A$46&amp;"*"), Afferenti!$E$1:'Afferenti'!$E$46, ""))</f>
        <v>1</v>
      </c>
      <c r="Y843" s="5" t="str" cm="1">
        <f t="array" ref="Y843">_xlfn.TEXTJOIN(", ",TRUE, IF(COUNTIF(A843,"*"&amp;Afferenti!$A$1:'Afferenti'!$A$46&amp;"*"), Afferenti!$F$1:'Afferenti'!$F$46, ""))</f>
        <v>1</v>
      </c>
    </row>
    <row r="844" spans="1:25" x14ac:dyDescent="0.2">
      <c r="A844" s="2" t="s">
        <v>509</v>
      </c>
      <c r="B844" s="2" t="s">
        <v>510</v>
      </c>
      <c r="C844" s="2" t="s">
        <v>511</v>
      </c>
      <c r="E844" s="2" t="s">
        <v>280</v>
      </c>
      <c r="F844" s="2" t="s">
        <v>512</v>
      </c>
      <c r="G844" s="2" t="s">
        <v>513</v>
      </c>
      <c r="H844" s="2">
        <v>1</v>
      </c>
      <c r="I844" s="2" t="s">
        <v>520</v>
      </c>
      <c r="J844" s="2" t="s">
        <v>11</v>
      </c>
      <c r="K844" s="2">
        <v>2017</v>
      </c>
      <c r="L844" s="2" t="s">
        <v>521</v>
      </c>
      <c r="M844" s="2">
        <v>40</v>
      </c>
      <c r="N844" s="2">
        <v>17.053999999999998</v>
      </c>
      <c r="O844" s="2" t="s">
        <v>13</v>
      </c>
      <c r="P844" s="2">
        <v>43.030999999999999</v>
      </c>
      <c r="Q844" s="2" t="s">
        <v>14</v>
      </c>
      <c r="R844" s="2">
        <v>16</v>
      </c>
      <c r="S844" s="2">
        <v>48.36</v>
      </c>
      <c r="T844" s="2" t="s">
        <v>14</v>
      </c>
      <c r="U844" s="2">
        <v>34.090907999999999</v>
      </c>
      <c r="V844" s="2" t="s">
        <v>14</v>
      </c>
      <c r="W844" s="5" t="str" cm="1">
        <f t="array" ref="W844">_xlfn.TEXTJOIN(", ",TRUE, IF(COUNTIF(G844,"*"&amp;Afferenti!$A$1:'Afferenti'!$A$46&amp;"*"), Afferenti!$A$1:'Afferenti'!$A$46, ""))</f>
        <v>ROSSI</v>
      </c>
      <c r="X844" s="5" t="str" cm="1">
        <f t="array" ref="X844">_xlfn.TEXTJOIN(", ",TRUE, IF(COUNTIF(A844,"*"&amp;Afferenti!$A$1:'Afferenti'!$A$46&amp;"*"), Afferenti!$E$1:'Afferenti'!$E$46, ""))</f>
        <v>1</v>
      </c>
      <c r="Y844" s="5" t="str" cm="1">
        <f t="array" ref="Y844">_xlfn.TEXTJOIN(", ",TRUE, IF(COUNTIF(A844,"*"&amp;Afferenti!$A$1:'Afferenti'!$A$46&amp;"*"), Afferenti!$F$1:'Afferenti'!$F$46, ""))</f>
        <v>1</v>
      </c>
    </row>
    <row r="845" spans="1:25" x14ac:dyDescent="0.2">
      <c r="A845" s="2" t="s">
        <v>509</v>
      </c>
      <c r="B845" s="2" t="s">
        <v>510</v>
      </c>
      <c r="C845" s="2" t="s">
        <v>511</v>
      </c>
      <c r="E845" s="2" t="s">
        <v>280</v>
      </c>
      <c r="F845" s="2" t="s">
        <v>512</v>
      </c>
      <c r="G845" s="2" t="s">
        <v>513</v>
      </c>
      <c r="H845" s="2">
        <v>1</v>
      </c>
      <c r="I845" s="2" t="s">
        <v>522</v>
      </c>
      <c r="J845" s="2" t="s">
        <v>109</v>
      </c>
      <c r="K845" s="2">
        <v>2016</v>
      </c>
      <c r="M845" s="2">
        <v>16</v>
      </c>
      <c r="N845" s="2">
        <v>6.28</v>
      </c>
      <c r="O845" s="2" t="s">
        <v>13</v>
      </c>
      <c r="P845" s="2">
        <v>58.292000000000002</v>
      </c>
      <c r="Q845" s="2" t="s">
        <v>26</v>
      </c>
      <c r="R845" s="2">
        <v>20</v>
      </c>
      <c r="S845" s="2">
        <v>6.58</v>
      </c>
      <c r="T845" s="2" t="s">
        <v>13</v>
      </c>
      <c r="W845" s="5" t="str" cm="1">
        <f t="array" ref="W845">_xlfn.TEXTJOIN(", ",TRUE, IF(COUNTIF(G845,"*"&amp;Afferenti!$A$1:'Afferenti'!$A$46&amp;"*"), Afferenti!$A$1:'Afferenti'!$A$46, ""))</f>
        <v>ROSSI</v>
      </c>
      <c r="X845" s="5" t="str" cm="1">
        <f t="array" ref="X845">_xlfn.TEXTJOIN(", ",TRUE, IF(COUNTIF(A845,"*"&amp;Afferenti!$A$1:'Afferenti'!$A$46&amp;"*"), Afferenti!$E$1:'Afferenti'!$E$46, ""))</f>
        <v>1</v>
      </c>
      <c r="Y845" s="5" t="str" cm="1">
        <f t="array" ref="Y845">_xlfn.TEXTJOIN(", ",TRUE, IF(COUNTIF(A845,"*"&amp;Afferenti!$A$1:'Afferenti'!$A$46&amp;"*"), Afferenti!$F$1:'Afferenti'!$F$46, ""))</f>
        <v>1</v>
      </c>
    </row>
    <row r="846" spans="1:25" x14ac:dyDescent="0.2">
      <c r="A846" s="2" t="s">
        <v>509</v>
      </c>
      <c r="B846" s="2" t="s">
        <v>510</v>
      </c>
      <c r="C846" s="2" t="s">
        <v>511</v>
      </c>
      <c r="E846" s="2" t="s">
        <v>280</v>
      </c>
      <c r="F846" s="2" t="s">
        <v>512</v>
      </c>
      <c r="G846" s="2" t="s">
        <v>513</v>
      </c>
      <c r="H846" s="2">
        <v>1</v>
      </c>
      <c r="I846" s="2" t="s">
        <v>523</v>
      </c>
      <c r="J846" s="2" t="s">
        <v>43</v>
      </c>
      <c r="K846" s="2">
        <v>2015</v>
      </c>
      <c r="W846" s="5" t="str" cm="1">
        <f t="array" ref="W846">_xlfn.TEXTJOIN(", ",TRUE, IF(COUNTIF(G846,"*"&amp;Afferenti!$A$1:'Afferenti'!$A$46&amp;"*"), Afferenti!$A$1:'Afferenti'!$A$46, ""))</f>
        <v>ROSSI</v>
      </c>
      <c r="X846" s="5" t="str" cm="1">
        <f t="array" ref="X846">_xlfn.TEXTJOIN(", ",TRUE, IF(COUNTIF(A846,"*"&amp;Afferenti!$A$1:'Afferenti'!$A$46&amp;"*"), Afferenti!$E$1:'Afferenti'!$E$46, ""))</f>
        <v>1</v>
      </c>
      <c r="Y846" s="5" t="str" cm="1">
        <f t="array" ref="Y846">_xlfn.TEXTJOIN(", ",TRUE, IF(COUNTIF(A846,"*"&amp;Afferenti!$A$1:'Afferenti'!$A$46&amp;"*"), Afferenti!$F$1:'Afferenti'!$F$46, ""))</f>
        <v>1</v>
      </c>
    </row>
    <row r="847" spans="1:25" x14ac:dyDescent="0.2">
      <c r="A847" s="2" t="s">
        <v>509</v>
      </c>
      <c r="B847" s="2" t="s">
        <v>510</v>
      </c>
      <c r="C847" s="2" t="s">
        <v>511</v>
      </c>
      <c r="E847" s="2" t="s">
        <v>280</v>
      </c>
      <c r="F847" s="2" t="s">
        <v>512</v>
      </c>
      <c r="G847" s="2" t="s">
        <v>513</v>
      </c>
      <c r="H847" s="2">
        <v>1</v>
      </c>
      <c r="I847" s="2" t="s">
        <v>524</v>
      </c>
      <c r="J847" s="2" t="s">
        <v>43</v>
      </c>
      <c r="K847" s="2">
        <v>2017</v>
      </c>
      <c r="W847" s="5" t="str" cm="1">
        <f t="array" ref="W847">_xlfn.TEXTJOIN(", ",TRUE, IF(COUNTIF(G847,"*"&amp;Afferenti!$A$1:'Afferenti'!$A$46&amp;"*"), Afferenti!$A$1:'Afferenti'!$A$46, ""))</f>
        <v>ROSSI</v>
      </c>
      <c r="X847" s="5" t="str" cm="1">
        <f t="array" ref="X847">_xlfn.TEXTJOIN(", ",TRUE, IF(COUNTIF(A847,"*"&amp;Afferenti!$A$1:'Afferenti'!$A$46&amp;"*"), Afferenti!$E$1:'Afferenti'!$E$46, ""))</f>
        <v>1</v>
      </c>
      <c r="Y847" s="5" t="str" cm="1">
        <f t="array" ref="Y847">_xlfn.TEXTJOIN(", ",TRUE, IF(COUNTIF(A847,"*"&amp;Afferenti!$A$1:'Afferenti'!$A$46&amp;"*"), Afferenti!$F$1:'Afferenti'!$F$46, ""))</f>
        <v>1</v>
      </c>
    </row>
    <row r="848" spans="1:25" x14ac:dyDescent="0.2">
      <c r="A848" s="2" t="s">
        <v>509</v>
      </c>
      <c r="B848" s="2" t="s">
        <v>510</v>
      </c>
      <c r="C848" s="2" t="s">
        <v>511</v>
      </c>
      <c r="E848" s="2" t="s">
        <v>280</v>
      </c>
      <c r="F848" s="2" t="s">
        <v>512</v>
      </c>
      <c r="G848" s="2" t="s">
        <v>513</v>
      </c>
      <c r="H848" s="2">
        <v>1</v>
      </c>
      <c r="I848" s="2" t="s">
        <v>525</v>
      </c>
      <c r="J848" s="2" t="s">
        <v>11</v>
      </c>
      <c r="K848" s="2">
        <v>2018</v>
      </c>
      <c r="L848" s="2" t="s">
        <v>526</v>
      </c>
      <c r="M848" s="2">
        <v>12</v>
      </c>
      <c r="N848" s="2">
        <v>26.84</v>
      </c>
      <c r="O848" s="2" t="s">
        <v>14</v>
      </c>
      <c r="P848" s="2">
        <v>31.03</v>
      </c>
      <c r="Q848" s="2" t="s">
        <v>14</v>
      </c>
      <c r="R848" s="2">
        <v>5</v>
      </c>
      <c r="S848" s="2">
        <v>55.48</v>
      </c>
      <c r="T848" s="2" t="s">
        <v>26</v>
      </c>
      <c r="U848" s="2">
        <v>41.428570000000001</v>
      </c>
      <c r="V848" s="2" t="s">
        <v>14</v>
      </c>
      <c r="W848" s="5" t="str" cm="1">
        <f t="array" ref="W848">_xlfn.TEXTJOIN(", ",TRUE, IF(COUNTIF(G848,"*"&amp;Afferenti!$A$1:'Afferenti'!$A$46&amp;"*"), Afferenti!$A$1:'Afferenti'!$A$46, ""))</f>
        <v>ROSSI</v>
      </c>
      <c r="X848" s="5" t="str" cm="1">
        <f t="array" ref="X848">_xlfn.TEXTJOIN(", ",TRUE, IF(COUNTIF(A848,"*"&amp;Afferenti!$A$1:'Afferenti'!$A$46&amp;"*"), Afferenti!$E$1:'Afferenti'!$E$46, ""))</f>
        <v>1</v>
      </c>
      <c r="Y848" s="5" t="str" cm="1">
        <f t="array" ref="Y848">_xlfn.TEXTJOIN(", ",TRUE, IF(COUNTIF(A848,"*"&amp;Afferenti!$A$1:'Afferenti'!$A$46&amp;"*"), Afferenti!$F$1:'Afferenti'!$F$46, ""))</f>
        <v>1</v>
      </c>
    </row>
    <row r="849" spans="1:25" x14ac:dyDescent="0.2">
      <c r="A849" s="2" t="s">
        <v>509</v>
      </c>
      <c r="B849" s="2" t="s">
        <v>510</v>
      </c>
      <c r="C849" s="2" t="s">
        <v>511</v>
      </c>
      <c r="E849" s="2" t="s">
        <v>280</v>
      </c>
      <c r="F849" s="2" t="s">
        <v>512</v>
      </c>
      <c r="G849" s="2" t="s">
        <v>513</v>
      </c>
      <c r="H849" s="2">
        <v>1</v>
      </c>
      <c r="I849" s="2" t="s">
        <v>527</v>
      </c>
      <c r="J849" s="2" t="s">
        <v>109</v>
      </c>
      <c r="K849" s="2">
        <v>2015</v>
      </c>
      <c r="W849" s="5" t="str" cm="1">
        <f t="array" ref="W849">_xlfn.TEXTJOIN(", ",TRUE, IF(COUNTIF(G849,"*"&amp;Afferenti!$A$1:'Afferenti'!$A$46&amp;"*"), Afferenti!$A$1:'Afferenti'!$A$46, ""))</f>
        <v>ROSSI</v>
      </c>
      <c r="X849" s="5" t="str" cm="1">
        <f t="array" ref="X849">_xlfn.TEXTJOIN(", ",TRUE, IF(COUNTIF(A849,"*"&amp;Afferenti!$A$1:'Afferenti'!$A$46&amp;"*"), Afferenti!$E$1:'Afferenti'!$E$46, ""))</f>
        <v>1</v>
      </c>
      <c r="Y849" s="5" t="str" cm="1">
        <f t="array" ref="Y849">_xlfn.TEXTJOIN(", ",TRUE, IF(COUNTIF(A849,"*"&amp;Afferenti!$A$1:'Afferenti'!$A$46&amp;"*"), Afferenti!$F$1:'Afferenti'!$F$46, ""))</f>
        <v>1</v>
      </c>
    </row>
    <row r="850" spans="1:25" x14ac:dyDescent="0.2">
      <c r="A850" s="2" t="s">
        <v>509</v>
      </c>
      <c r="B850" s="2" t="s">
        <v>510</v>
      </c>
      <c r="C850" s="2" t="s">
        <v>511</v>
      </c>
      <c r="E850" s="2" t="s">
        <v>280</v>
      </c>
      <c r="F850" s="2" t="s">
        <v>512</v>
      </c>
      <c r="G850" s="2" t="s">
        <v>513</v>
      </c>
      <c r="H850" s="2">
        <v>1</v>
      </c>
      <c r="I850" s="2" t="s">
        <v>528</v>
      </c>
      <c r="J850" s="2" t="s">
        <v>11</v>
      </c>
      <c r="K850" s="2">
        <v>2015</v>
      </c>
      <c r="L850" s="2" t="s">
        <v>529</v>
      </c>
      <c r="M850" s="2">
        <v>25</v>
      </c>
      <c r="N850" s="2">
        <v>28.891999999999999</v>
      </c>
      <c r="O850" s="2" t="s">
        <v>14</v>
      </c>
      <c r="P850" s="2">
        <v>15.067</v>
      </c>
      <c r="Q850" s="2" t="s">
        <v>13</v>
      </c>
      <c r="R850" s="2">
        <v>26</v>
      </c>
      <c r="S850" s="2">
        <v>24.68</v>
      </c>
      <c r="T850" s="2" t="s">
        <v>13</v>
      </c>
      <c r="U850" s="2">
        <v>15.714</v>
      </c>
      <c r="V850" s="2" t="s">
        <v>13</v>
      </c>
      <c r="W850" s="5" t="str" cm="1">
        <f t="array" ref="W850">_xlfn.TEXTJOIN(", ",TRUE, IF(COUNTIF(G850,"*"&amp;Afferenti!$A$1:'Afferenti'!$A$46&amp;"*"), Afferenti!$A$1:'Afferenti'!$A$46, ""))</f>
        <v>ROSSI</v>
      </c>
      <c r="X850" s="5" t="str" cm="1">
        <f t="array" ref="X850">_xlfn.TEXTJOIN(", ",TRUE, IF(COUNTIF(A850,"*"&amp;Afferenti!$A$1:'Afferenti'!$A$46&amp;"*"), Afferenti!$E$1:'Afferenti'!$E$46, ""))</f>
        <v>1</v>
      </c>
      <c r="Y850" s="5" t="str" cm="1">
        <f t="array" ref="Y850">_xlfn.TEXTJOIN(", ",TRUE, IF(COUNTIF(A850,"*"&amp;Afferenti!$A$1:'Afferenti'!$A$46&amp;"*"), Afferenti!$F$1:'Afferenti'!$F$46, ""))</f>
        <v>1</v>
      </c>
    </row>
    <row r="851" spans="1:25" x14ac:dyDescent="0.2">
      <c r="A851" s="2" t="s">
        <v>509</v>
      </c>
      <c r="B851" s="2" t="s">
        <v>510</v>
      </c>
      <c r="C851" s="2" t="s">
        <v>511</v>
      </c>
      <c r="E851" s="2" t="s">
        <v>280</v>
      </c>
      <c r="F851" s="2" t="s">
        <v>512</v>
      </c>
      <c r="G851" s="2" t="s">
        <v>513</v>
      </c>
      <c r="H851" s="2">
        <v>1</v>
      </c>
      <c r="I851" s="2" t="s">
        <v>530</v>
      </c>
      <c r="J851" s="2" t="s">
        <v>92</v>
      </c>
      <c r="K851" s="2">
        <v>2018</v>
      </c>
      <c r="M851" s="2">
        <v>7</v>
      </c>
      <c r="N851" s="2">
        <v>10.013</v>
      </c>
      <c r="O851" s="2" t="s">
        <v>13</v>
      </c>
      <c r="P851" s="2">
        <v>94.402000000000001</v>
      </c>
      <c r="Q851" s="2" t="s">
        <v>33</v>
      </c>
      <c r="R851" s="2">
        <v>7</v>
      </c>
      <c r="S851" s="2">
        <v>41.45</v>
      </c>
      <c r="T851" s="2" t="s">
        <v>14</v>
      </c>
      <c r="W851" s="5" t="str" cm="1">
        <f t="array" ref="W851">_xlfn.TEXTJOIN(", ",TRUE, IF(COUNTIF(G851,"*"&amp;Afferenti!$A$1:'Afferenti'!$A$46&amp;"*"), Afferenti!$A$1:'Afferenti'!$A$46, ""))</f>
        <v>ROSSI</v>
      </c>
      <c r="X851" s="5" t="str" cm="1">
        <f t="array" ref="X851">_xlfn.TEXTJOIN(", ",TRUE, IF(COUNTIF(A851,"*"&amp;Afferenti!$A$1:'Afferenti'!$A$46&amp;"*"), Afferenti!$E$1:'Afferenti'!$E$46, ""))</f>
        <v>1</v>
      </c>
      <c r="Y851" s="5" t="str" cm="1">
        <f t="array" ref="Y851">_xlfn.TEXTJOIN(", ",TRUE, IF(COUNTIF(A851,"*"&amp;Afferenti!$A$1:'Afferenti'!$A$46&amp;"*"), Afferenti!$F$1:'Afferenti'!$F$46, ""))</f>
        <v>1</v>
      </c>
    </row>
    <row r="852" spans="1:25" x14ac:dyDescent="0.2">
      <c r="A852" s="2" t="s">
        <v>509</v>
      </c>
      <c r="B852" s="2" t="s">
        <v>510</v>
      </c>
      <c r="C852" s="2" t="s">
        <v>511</v>
      </c>
      <c r="E852" s="2" t="s">
        <v>280</v>
      </c>
      <c r="F852" s="2" t="s">
        <v>512</v>
      </c>
      <c r="G852" s="2" t="s">
        <v>513</v>
      </c>
      <c r="H852" s="2">
        <v>1</v>
      </c>
      <c r="I852" s="2" t="s">
        <v>531</v>
      </c>
      <c r="J852" s="2" t="s">
        <v>43</v>
      </c>
      <c r="K852" s="2">
        <v>2015</v>
      </c>
      <c r="W852" s="5" t="str" cm="1">
        <f t="array" ref="W852">_xlfn.TEXTJOIN(", ",TRUE, IF(COUNTIF(G852,"*"&amp;Afferenti!$A$1:'Afferenti'!$A$46&amp;"*"), Afferenti!$A$1:'Afferenti'!$A$46, ""))</f>
        <v>ROSSI</v>
      </c>
      <c r="X852" s="5" t="str" cm="1">
        <f t="array" ref="X852">_xlfn.TEXTJOIN(", ",TRUE, IF(COUNTIF(A852,"*"&amp;Afferenti!$A$1:'Afferenti'!$A$46&amp;"*"), Afferenti!$E$1:'Afferenti'!$E$46, ""))</f>
        <v>1</v>
      </c>
      <c r="Y852" s="5" t="str" cm="1">
        <f t="array" ref="Y852">_xlfn.TEXTJOIN(", ",TRUE, IF(COUNTIF(A852,"*"&amp;Afferenti!$A$1:'Afferenti'!$A$46&amp;"*"), Afferenti!$F$1:'Afferenti'!$F$46, ""))</f>
        <v>1</v>
      </c>
    </row>
    <row r="853" spans="1:25" x14ac:dyDescent="0.2">
      <c r="A853" s="2" t="s">
        <v>509</v>
      </c>
      <c r="B853" s="2" t="s">
        <v>510</v>
      </c>
      <c r="C853" s="2" t="s">
        <v>511</v>
      </c>
      <c r="E853" s="2" t="s">
        <v>280</v>
      </c>
      <c r="F853" s="2" t="s">
        <v>512</v>
      </c>
      <c r="G853" s="2" t="s">
        <v>513</v>
      </c>
      <c r="H853" s="2">
        <v>1</v>
      </c>
      <c r="I853" s="2" t="s">
        <v>532</v>
      </c>
      <c r="J853" s="2" t="s">
        <v>43</v>
      </c>
      <c r="K853" s="2">
        <v>2015</v>
      </c>
      <c r="W853" s="5" t="str" cm="1">
        <f t="array" ref="W853">_xlfn.TEXTJOIN(", ",TRUE, IF(COUNTIF(G853,"*"&amp;Afferenti!$A$1:'Afferenti'!$A$46&amp;"*"), Afferenti!$A$1:'Afferenti'!$A$46, ""))</f>
        <v>ROSSI</v>
      </c>
      <c r="X853" s="5" t="str" cm="1">
        <f t="array" ref="X853">_xlfn.TEXTJOIN(", ",TRUE, IF(COUNTIF(A853,"*"&amp;Afferenti!$A$1:'Afferenti'!$A$46&amp;"*"), Afferenti!$E$1:'Afferenti'!$E$46, ""))</f>
        <v>1</v>
      </c>
      <c r="Y853" s="5" t="str" cm="1">
        <f t="array" ref="Y853">_xlfn.TEXTJOIN(", ",TRUE, IF(COUNTIF(A853,"*"&amp;Afferenti!$A$1:'Afferenti'!$A$46&amp;"*"), Afferenti!$F$1:'Afferenti'!$F$46, ""))</f>
        <v>1</v>
      </c>
    </row>
    <row r="854" spans="1:25" x14ac:dyDescent="0.2">
      <c r="A854" s="2" t="s">
        <v>509</v>
      </c>
      <c r="B854" s="2" t="s">
        <v>510</v>
      </c>
      <c r="C854" s="2" t="s">
        <v>511</v>
      </c>
      <c r="E854" s="2" t="s">
        <v>280</v>
      </c>
      <c r="F854" s="2" t="s">
        <v>512</v>
      </c>
      <c r="G854" s="2" t="s">
        <v>513</v>
      </c>
      <c r="H854" s="2">
        <v>1</v>
      </c>
      <c r="I854" s="2" t="s">
        <v>533</v>
      </c>
      <c r="J854" s="2" t="s">
        <v>11</v>
      </c>
      <c r="K854" s="2">
        <v>2017</v>
      </c>
      <c r="L854" s="2" t="s">
        <v>534</v>
      </c>
      <c r="M854" s="2">
        <v>31</v>
      </c>
      <c r="N854" s="2">
        <v>22.896999999999998</v>
      </c>
      <c r="O854" s="2" t="s">
        <v>13</v>
      </c>
      <c r="P854" s="2">
        <v>4.0000000000000001E-3</v>
      </c>
      <c r="Q854" s="2" t="s">
        <v>13</v>
      </c>
      <c r="R854" s="2">
        <v>30</v>
      </c>
      <c r="S854" s="2">
        <v>26.6</v>
      </c>
      <c r="T854" s="2" t="s">
        <v>14</v>
      </c>
      <c r="U854" s="2">
        <v>1</v>
      </c>
      <c r="V854" s="2" t="s">
        <v>13</v>
      </c>
      <c r="W854" s="5" t="str" cm="1">
        <f t="array" ref="W854">_xlfn.TEXTJOIN(", ",TRUE, IF(COUNTIF(G854,"*"&amp;Afferenti!$A$1:'Afferenti'!$A$46&amp;"*"), Afferenti!$A$1:'Afferenti'!$A$46, ""))</f>
        <v>ROSSI</v>
      </c>
      <c r="X854" s="5" t="str" cm="1">
        <f t="array" ref="X854">_xlfn.TEXTJOIN(", ",TRUE, IF(COUNTIF(A854,"*"&amp;Afferenti!$A$1:'Afferenti'!$A$46&amp;"*"), Afferenti!$E$1:'Afferenti'!$E$46, ""))</f>
        <v>1</v>
      </c>
      <c r="Y854" s="5" t="str" cm="1">
        <f t="array" ref="Y854">_xlfn.TEXTJOIN(", ",TRUE, IF(COUNTIF(A854,"*"&amp;Afferenti!$A$1:'Afferenti'!$A$46&amp;"*"), Afferenti!$F$1:'Afferenti'!$F$46, ""))</f>
        <v>1</v>
      </c>
    </row>
    <row r="855" spans="1:25" x14ac:dyDescent="0.2">
      <c r="A855" s="2" t="s">
        <v>509</v>
      </c>
      <c r="B855" s="2" t="s">
        <v>510</v>
      </c>
      <c r="C855" s="2" t="s">
        <v>511</v>
      </c>
      <c r="E855" s="2" t="s">
        <v>280</v>
      </c>
      <c r="F855" s="2" t="s">
        <v>512</v>
      </c>
      <c r="G855" s="2" t="s">
        <v>513</v>
      </c>
      <c r="H855" s="2">
        <v>1</v>
      </c>
      <c r="I855" s="2" t="s">
        <v>535</v>
      </c>
      <c r="J855" s="2" t="s">
        <v>11</v>
      </c>
      <c r="K855" s="2">
        <v>2015</v>
      </c>
      <c r="L855" s="2" t="s">
        <v>536</v>
      </c>
      <c r="M855" s="2">
        <v>22</v>
      </c>
      <c r="N855" s="2">
        <v>16.318000000000001</v>
      </c>
      <c r="O855" s="2" t="s">
        <v>13</v>
      </c>
      <c r="P855" s="2">
        <v>14.391</v>
      </c>
      <c r="Q855" s="2" t="s">
        <v>13</v>
      </c>
      <c r="R855" s="2">
        <v>20</v>
      </c>
      <c r="S855" s="2">
        <v>20.41</v>
      </c>
      <c r="T855" s="2" t="s">
        <v>13</v>
      </c>
      <c r="U855" s="2">
        <v>67.143000000000001</v>
      </c>
      <c r="V855" s="2" t="s">
        <v>26</v>
      </c>
      <c r="W855" s="5" t="str" cm="1">
        <f t="array" ref="W855">_xlfn.TEXTJOIN(", ",TRUE, IF(COUNTIF(G855,"*"&amp;Afferenti!$A$1:'Afferenti'!$A$46&amp;"*"), Afferenti!$A$1:'Afferenti'!$A$46, ""))</f>
        <v>ROSSI</v>
      </c>
      <c r="X855" s="5" t="str" cm="1">
        <f t="array" ref="X855">_xlfn.TEXTJOIN(", ",TRUE, IF(COUNTIF(A855,"*"&amp;Afferenti!$A$1:'Afferenti'!$A$46&amp;"*"), Afferenti!$E$1:'Afferenti'!$E$46, ""))</f>
        <v>1</v>
      </c>
      <c r="Y855" s="5" t="str" cm="1">
        <f t="array" ref="Y855">_xlfn.TEXTJOIN(", ",TRUE, IF(COUNTIF(A855,"*"&amp;Afferenti!$A$1:'Afferenti'!$A$46&amp;"*"), Afferenti!$F$1:'Afferenti'!$F$46, ""))</f>
        <v>1</v>
      </c>
    </row>
    <row r="856" spans="1:25" x14ac:dyDescent="0.2">
      <c r="A856" s="2" t="s">
        <v>509</v>
      </c>
      <c r="B856" s="2" t="s">
        <v>510</v>
      </c>
      <c r="C856" s="2" t="s">
        <v>511</v>
      </c>
      <c r="E856" s="2" t="s">
        <v>280</v>
      </c>
      <c r="F856" s="2" t="s">
        <v>512</v>
      </c>
      <c r="G856" s="2" t="s">
        <v>513</v>
      </c>
      <c r="H856" s="2">
        <v>1</v>
      </c>
      <c r="I856" s="2" t="s">
        <v>537</v>
      </c>
      <c r="J856" s="2" t="s">
        <v>109</v>
      </c>
      <c r="K856" s="2">
        <v>2019</v>
      </c>
      <c r="M856" s="2">
        <v>2</v>
      </c>
      <c r="N856" s="2">
        <v>30.433</v>
      </c>
      <c r="O856" s="2" t="s">
        <v>14</v>
      </c>
      <c r="P856" s="2">
        <v>60.767000000000003</v>
      </c>
      <c r="Q856" s="2" t="s">
        <v>26</v>
      </c>
      <c r="R856" s="2">
        <v>2</v>
      </c>
      <c r="S856" s="2">
        <v>46.21</v>
      </c>
      <c r="T856" s="2" t="s">
        <v>14</v>
      </c>
      <c r="W856" s="5" t="str" cm="1">
        <f t="array" ref="W856">_xlfn.TEXTJOIN(", ",TRUE, IF(COUNTIF(G856,"*"&amp;Afferenti!$A$1:'Afferenti'!$A$46&amp;"*"), Afferenti!$A$1:'Afferenti'!$A$46, ""))</f>
        <v>ROSSI</v>
      </c>
      <c r="X856" s="5" t="str" cm="1">
        <f t="array" ref="X856">_xlfn.TEXTJOIN(", ",TRUE, IF(COUNTIF(A856,"*"&amp;Afferenti!$A$1:'Afferenti'!$A$46&amp;"*"), Afferenti!$E$1:'Afferenti'!$E$46, ""))</f>
        <v>1</v>
      </c>
      <c r="Y856" s="5" t="str" cm="1">
        <f t="array" ref="Y856">_xlfn.TEXTJOIN(", ",TRUE, IF(COUNTIF(A856,"*"&amp;Afferenti!$A$1:'Afferenti'!$A$46&amp;"*"), Afferenti!$F$1:'Afferenti'!$F$46, ""))</f>
        <v>1</v>
      </c>
    </row>
    <row r="857" spans="1:25" x14ac:dyDescent="0.2">
      <c r="A857" s="2" t="s">
        <v>509</v>
      </c>
      <c r="B857" s="2" t="s">
        <v>510</v>
      </c>
      <c r="C857" s="2" t="s">
        <v>511</v>
      </c>
      <c r="E857" s="2" t="s">
        <v>280</v>
      </c>
      <c r="F857" s="2" t="s">
        <v>512</v>
      </c>
      <c r="G857" s="2" t="s">
        <v>513</v>
      </c>
      <c r="H857" s="2">
        <v>1</v>
      </c>
      <c r="I857" s="2" t="s">
        <v>538</v>
      </c>
      <c r="J857" s="2" t="s">
        <v>11</v>
      </c>
      <c r="K857" s="2">
        <v>2015</v>
      </c>
      <c r="L857" s="2" t="s">
        <v>539</v>
      </c>
      <c r="M857" s="2">
        <v>27</v>
      </c>
      <c r="N857" s="2">
        <v>24.643000000000001</v>
      </c>
      <c r="O857" s="2" t="s">
        <v>13</v>
      </c>
      <c r="P857" s="2">
        <v>19.366</v>
      </c>
      <c r="Q857" s="2" t="s">
        <v>13</v>
      </c>
      <c r="R857" s="2">
        <v>27</v>
      </c>
      <c r="S857" s="2">
        <v>39.590000000000003</v>
      </c>
      <c r="T857" s="2" t="s">
        <v>14</v>
      </c>
      <c r="W857" s="5" t="str" cm="1">
        <f t="array" ref="W857">_xlfn.TEXTJOIN(", ",TRUE, IF(COUNTIF(G857,"*"&amp;Afferenti!$A$1:'Afferenti'!$A$46&amp;"*"), Afferenti!$A$1:'Afferenti'!$A$46, ""))</f>
        <v>ROSSI</v>
      </c>
      <c r="X857" s="5" t="str" cm="1">
        <f t="array" ref="X857">_xlfn.TEXTJOIN(", ",TRUE, IF(COUNTIF(A857,"*"&amp;Afferenti!$A$1:'Afferenti'!$A$46&amp;"*"), Afferenti!$E$1:'Afferenti'!$E$46, ""))</f>
        <v>1</v>
      </c>
      <c r="Y857" s="5" t="str" cm="1">
        <f t="array" ref="Y857">_xlfn.TEXTJOIN(", ",TRUE, IF(COUNTIF(A857,"*"&amp;Afferenti!$A$1:'Afferenti'!$A$46&amp;"*"), Afferenti!$F$1:'Afferenti'!$F$46, ""))</f>
        <v>1</v>
      </c>
    </row>
    <row r="858" spans="1:25" x14ac:dyDescent="0.2">
      <c r="A858" s="2" t="s">
        <v>509</v>
      </c>
      <c r="B858" s="2" t="s">
        <v>510</v>
      </c>
      <c r="C858" s="2" t="s">
        <v>511</v>
      </c>
      <c r="E858" s="2" t="s">
        <v>280</v>
      </c>
      <c r="F858" s="2" t="s">
        <v>512</v>
      </c>
      <c r="G858" s="2" t="s">
        <v>513</v>
      </c>
      <c r="H858" s="2">
        <v>1</v>
      </c>
      <c r="I858" s="2" t="s">
        <v>540</v>
      </c>
      <c r="J858" s="2" t="s">
        <v>11</v>
      </c>
      <c r="K858" s="2">
        <v>2019</v>
      </c>
      <c r="L858" s="2" t="s">
        <v>541</v>
      </c>
      <c r="M858" s="2">
        <v>16</v>
      </c>
      <c r="N858" s="2">
        <v>31.053999999999998</v>
      </c>
      <c r="O858" s="2" t="s">
        <v>14</v>
      </c>
      <c r="P858" s="2">
        <v>27.571000000000002</v>
      </c>
      <c r="Q858" s="2" t="s">
        <v>14</v>
      </c>
      <c r="R858" s="2">
        <v>14</v>
      </c>
      <c r="S858" s="2">
        <v>49.94</v>
      </c>
      <c r="T858" s="2" t="s">
        <v>14</v>
      </c>
      <c r="U858" s="2">
        <v>40.566000000000003</v>
      </c>
      <c r="V858" s="2" t="s">
        <v>14</v>
      </c>
      <c r="W858" s="5" t="str" cm="1">
        <f t="array" ref="W858">_xlfn.TEXTJOIN(", ",TRUE, IF(COUNTIF(G858,"*"&amp;Afferenti!$A$1:'Afferenti'!$A$46&amp;"*"), Afferenti!$A$1:'Afferenti'!$A$46, ""))</f>
        <v>ROSSI</v>
      </c>
      <c r="X858" s="5" t="str" cm="1">
        <f t="array" ref="X858">_xlfn.TEXTJOIN(", ",TRUE, IF(COUNTIF(A858,"*"&amp;Afferenti!$A$1:'Afferenti'!$A$46&amp;"*"), Afferenti!$E$1:'Afferenti'!$E$46, ""))</f>
        <v>1</v>
      </c>
      <c r="Y858" s="5" t="str" cm="1">
        <f t="array" ref="Y858">_xlfn.TEXTJOIN(", ",TRUE, IF(COUNTIF(A858,"*"&amp;Afferenti!$A$1:'Afferenti'!$A$46&amp;"*"), Afferenti!$F$1:'Afferenti'!$F$46, ""))</f>
        <v>1</v>
      </c>
    </row>
    <row r="859" spans="1:25" x14ac:dyDescent="0.2">
      <c r="A859" s="2" t="s">
        <v>509</v>
      </c>
      <c r="B859" s="2" t="s">
        <v>510</v>
      </c>
      <c r="C859" s="2" t="s">
        <v>511</v>
      </c>
      <c r="E859" s="2" t="s">
        <v>280</v>
      </c>
      <c r="F859" s="2" t="s">
        <v>512</v>
      </c>
      <c r="G859" s="2" t="s">
        <v>513</v>
      </c>
      <c r="H859" s="2">
        <v>1</v>
      </c>
      <c r="I859" s="2" t="s">
        <v>542</v>
      </c>
      <c r="J859" s="2" t="s">
        <v>92</v>
      </c>
      <c r="K859" s="2">
        <v>2018</v>
      </c>
      <c r="M859" s="2">
        <v>9</v>
      </c>
      <c r="N859" s="2">
        <v>7.3840000000000003</v>
      </c>
      <c r="O859" s="2" t="s">
        <v>13</v>
      </c>
      <c r="P859" s="2">
        <v>94.402000000000001</v>
      </c>
      <c r="Q859" s="2" t="s">
        <v>33</v>
      </c>
      <c r="R859" s="2">
        <v>7</v>
      </c>
      <c r="S859" s="2">
        <v>41.45</v>
      </c>
      <c r="T859" s="2" t="s">
        <v>14</v>
      </c>
      <c r="W859" s="5" t="str" cm="1">
        <f t="array" ref="W859">_xlfn.TEXTJOIN(", ",TRUE, IF(COUNTIF(G859,"*"&amp;Afferenti!$A$1:'Afferenti'!$A$46&amp;"*"), Afferenti!$A$1:'Afferenti'!$A$46, ""))</f>
        <v>ROSSI</v>
      </c>
      <c r="X859" s="5" t="str" cm="1">
        <f t="array" ref="X859">_xlfn.TEXTJOIN(", ",TRUE, IF(COUNTIF(A859,"*"&amp;Afferenti!$A$1:'Afferenti'!$A$46&amp;"*"), Afferenti!$E$1:'Afferenti'!$E$46, ""))</f>
        <v>1</v>
      </c>
      <c r="Y859" s="5" t="str" cm="1">
        <f t="array" ref="Y859">_xlfn.TEXTJOIN(", ",TRUE, IF(COUNTIF(A859,"*"&amp;Afferenti!$A$1:'Afferenti'!$A$46&amp;"*"), Afferenti!$F$1:'Afferenti'!$F$46, ""))</f>
        <v>1</v>
      </c>
    </row>
    <row r="860" spans="1:25" x14ac:dyDescent="0.2">
      <c r="A860" s="2" t="s">
        <v>509</v>
      </c>
      <c r="B860" s="2" t="s">
        <v>510</v>
      </c>
      <c r="C860" s="2" t="s">
        <v>511</v>
      </c>
      <c r="E860" s="2" t="s">
        <v>280</v>
      </c>
      <c r="F860" s="2" t="s">
        <v>512</v>
      </c>
      <c r="G860" s="2" t="s">
        <v>513</v>
      </c>
      <c r="H860" s="2">
        <v>1</v>
      </c>
      <c r="I860" s="2" t="s">
        <v>543</v>
      </c>
      <c r="J860" s="2" t="s">
        <v>444</v>
      </c>
      <c r="K860" s="2">
        <v>2016</v>
      </c>
      <c r="M860" s="2">
        <v>0</v>
      </c>
      <c r="N860" s="2">
        <v>14.436999999999999</v>
      </c>
      <c r="O860" s="2" t="s">
        <v>13</v>
      </c>
      <c r="P860" s="2">
        <v>58.293999999999997</v>
      </c>
      <c r="Q860" s="2" t="s">
        <v>26</v>
      </c>
      <c r="W860" s="5" t="str" cm="1">
        <f t="array" ref="W860">_xlfn.TEXTJOIN(", ",TRUE, IF(COUNTIF(G860,"*"&amp;Afferenti!$A$1:'Afferenti'!$A$46&amp;"*"), Afferenti!$A$1:'Afferenti'!$A$46, ""))</f>
        <v>ROSSI</v>
      </c>
      <c r="X860" s="5" t="str" cm="1">
        <f t="array" ref="X860">_xlfn.TEXTJOIN(", ",TRUE, IF(COUNTIF(A860,"*"&amp;Afferenti!$A$1:'Afferenti'!$A$46&amp;"*"), Afferenti!$E$1:'Afferenti'!$E$46, ""))</f>
        <v>1</v>
      </c>
      <c r="Y860" s="5" t="str" cm="1">
        <f t="array" ref="Y860">_xlfn.TEXTJOIN(", ",TRUE, IF(COUNTIF(A860,"*"&amp;Afferenti!$A$1:'Afferenti'!$A$46&amp;"*"), Afferenti!$F$1:'Afferenti'!$F$46, ""))</f>
        <v>1</v>
      </c>
    </row>
    <row r="861" spans="1:25" x14ac:dyDescent="0.2">
      <c r="A861" s="2" t="s">
        <v>509</v>
      </c>
      <c r="B861" s="2" t="s">
        <v>510</v>
      </c>
      <c r="C861" s="2" t="s">
        <v>511</v>
      </c>
      <c r="E861" s="2" t="s">
        <v>280</v>
      </c>
      <c r="F861" s="2" t="s">
        <v>512</v>
      </c>
      <c r="G861" s="2" t="s">
        <v>513</v>
      </c>
      <c r="H861" s="2">
        <v>1</v>
      </c>
      <c r="I861" s="2" t="s">
        <v>544</v>
      </c>
      <c r="J861" s="2" t="s">
        <v>444</v>
      </c>
      <c r="K861" s="2">
        <v>2017</v>
      </c>
      <c r="M861" s="2">
        <v>0</v>
      </c>
      <c r="N861" s="2">
        <v>14.013999999999999</v>
      </c>
      <c r="O861" s="2" t="s">
        <v>13</v>
      </c>
      <c r="P861" s="2">
        <v>60.392000000000003</v>
      </c>
      <c r="Q861" s="2" t="s">
        <v>26</v>
      </c>
      <c r="W861" s="5" t="str" cm="1">
        <f t="array" ref="W861">_xlfn.TEXTJOIN(", ",TRUE, IF(COUNTIF(G861,"*"&amp;Afferenti!$A$1:'Afferenti'!$A$46&amp;"*"), Afferenti!$A$1:'Afferenti'!$A$46, ""))</f>
        <v>ROSSI</v>
      </c>
      <c r="X861" s="5" t="str" cm="1">
        <f t="array" ref="X861">_xlfn.TEXTJOIN(", ",TRUE, IF(COUNTIF(A861,"*"&amp;Afferenti!$A$1:'Afferenti'!$A$46&amp;"*"), Afferenti!$E$1:'Afferenti'!$E$46, ""))</f>
        <v>1</v>
      </c>
      <c r="Y861" s="5" t="str" cm="1">
        <f t="array" ref="Y861">_xlfn.TEXTJOIN(", ",TRUE, IF(COUNTIF(A861,"*"&amp;Afferenti!$A$1:'Afferenti'!$A$46&amp;"*"), Afferenti!$F$1:'Afferenti'!$F$46, ""))</f>
        <v>1</v>
      </c>
    </row>
    <row r="862" spans="1:25" x14ac:dyDescent="0.2">
      <c r="A862" s="2" t="s">
        <v>509</v>
      </c>
      <c r="B862" s="2" t="s">
        <v>510</v>
      </c>
      <c r="C862" s="2" t="s">
        <v>511</v>
      </c>
      <c r="E862" s="2" t="s">
        <v>280</v>
      </c>
      <c r="F862" s="2" t="s">
        <v>512</v>
      </c>
      <c r="G862" s="2" t="s">
        <v>513</v>
      </c>
      <c r="H862" s="2">
        <v>1</v>
      </c>
      <c r="I862" s="2" t="s">
        <v>545</v>
      </c>
      <c r="J862" s="2" t="s">
        <v>11</v>
      </c>
      <c r="K862" s="2">
        <v>2015</v>
      </c>
      <c r="L862" s="2" t="s">
        <v>546</v>
      </c>
      <c r="M862" s="2">
        <v>18</v>
      </c>
      <c r="N862" s="2">
        <v>18.635000000000002</v>
      </c>
      <c r="O862" s="2" t="s">
        <v>13</v>
      </c>
      <c r="P862" s="2">
        <v>8.0399999999999991</v>
      </c>
      <c r="Q862" s="2" t="s">
        <v>13</v>
      </c>
      <c r="R862" s="2">
        <v>19</v>
      </c>
      <c r="S862" s="2">
        <v>14.87</v>
      </c>
      <c r="T862" s="2" t="s">
        <v>13</v>
      </c>
      <c r="U862" s="2">
        <v>6.4960000000000004</v>
      </c>
      <c r="V862" s="2" t="s">
        <v>13</v>
      </c>
      <c r="W862" s="5" t="str" cm="1">
        <f t="array" ref="W862">_xlfn.TEXTJOIN(", ",TRUE, IF(COUNTIF(G862,"*"&amp;Afferenti!$A$1:'Afferenti'!$A$46&amp;"*"), Afferenti!$A$1:'Afferenti'!$A$46, ""))</f>
        <v>ROSSI</v>
      </c>
      <c r="X862" s="5" t="str" cm="1">
        <f t="array" ref="X862">_xlfn.TEXTJOIN(", ",TRUE, IF(COUNTIF(A862,"*"&amp;Afferenti!$A$1:'Afferenti'!$A$46&amp;"*"), Afferenti!$E$1:'Afferenti'!$E$46, ""))</f>
        <v>1</v>
      </c>
      <c r="Y862" s="5" t="str" cm="1">
        <f t="array" ref="Y862">_xlfn.TEXTJOIN(", ",TRUE, IF(COUNTIF(A862,"*"&amp;Afferenti!$A$1:'Afferenti'!$A$46&amp;"*"), Afferenti!$F$1:'Afferenti'!$F$46, ""))</f>
        <v>1</v>
      </c>
    </row>
    <row r="863" spans="1:25" x14ac:dyDescent="0.2">
      <c r="A863" s="2" t="s">
        <v>509</v>
      </c>
      <c r="B863" s="2" t="s">
        <v>510</v>
      </c>
      <c r="C863" s="2" t="s">
        <v>511</v>
      </c>
      <c r="E863" s="2" t="s">
        <v>280</v>
      </c>
      <c r="F863" s="2" t="s">
        <v>512</v>
      </c>
      <c r="G863" s="2" t="s">
        <v>513</v>
      </c>
      <c r="H863" s="2">
        <v>1</v>
      </c>
      <c r="I863" s="2" t="s">
        <v>547</v>
      </c>
      <c r="J863" s="2" t="s">
        <v>109</v>
      </c>
      <c r="K863" s="2">
        <v>2017</v>
      </c>
      <c r="W863" s="5" t="str" cm="1">
        <f t="array" ref="W863">_xlfn.TEXTJOIN(", ",TRUE, IF(COUNTIF(G863,"*"&amp;Afferenti!$A$1:'Afferenti'!$A$46&amp;"*"), Afferenti!$A$1:'Afferenti'!$A$46, ""))</f>
        <v>ROSSI</v>
      </c>
      <c r="X863" s="5" t="str" cm="1">
        <f t="array" ref="X863">_xlfn.TEXTJOIN(", ",TRUE, IF(COUNTIF(A863,"*"&amp;Afferenti!$A$1:'Afferenti'!$A$46&amp;"*"), Afferenti!$E$1:'Afferenti'!$E$46, ""))</f>
        <v>1</v>
      </c>
      <c r="Y863" s="5" t="str" cm="1">
        <f t="array" ref="Y863">_xlfn.TEXTJOIN(", ",TRUE, IF(COUNTIF(A863,"*"&amp;Afferenti!$A$1:'Afferenti'!$A$46&amp;"*"), Afferenti!$F$1:'Afferenti'!$F$46, ""))</f>
        <v>1</v>
      </c>
    </row>
    <row r="864" spans="1:25" x14ac:dyDescent="0.2">
      <c r="A864" s="2" t="s">
        <v>509</v>
      </c>
      <c r="B864" s="2" t="s">
        <v>510</v>
      </c>
      <c r="C864" s="2" t="s">
        <v>511</v>
      </c>
      <c r="E864" s="2" t="s">
        <v>280</v>
      </c>
      <c r="F864" s="2" t="s">
        <v>512</v>
      </c>
      <c r="G864" s="2" t="s">
        <v>513</v>
      </c>
      <c r="H864" s="2">
        <v>1</v>
      </c>
      <c r="I864" s="2" t="s">
        <v>548</v>
      </c>
      <c r="J864" s="2" t="s">
        <v>11</v>
      </c>
      <c r="K864" s="2">
        <v>2017</v>
      </c>
      <c r="L864" s="2" t="s">
        <v>549</v>
      </c>
      <c r="M864" s="2">
        <v>21</v>
      </c>
      <c r="N864" s="2">
        <v>26.434000000000001</v>
      </c>
      <c r="O864" s="2" t="s">
        <v>14</v>
      </c>
      <c r="P864" s="2">
        <v>11.125</v>
      </c>
      <c r="Q864" s="2" t="s">
        <v>13</v>
      </c>
      <c r="R864" s="2">
        <v>21</v>
      </c>
      <c r="S864" s="2">
        <v>37.46</v>
      </c>
      <c r="T864" s="2" t="s">
        <v>14</v>
      </c>
      <c r="U864" s="2">
        <v>18.771930000000001</v>
      </c>
      <c r="V864" s="2" t="s">
        <v>13</v>
      </c>
      <c r="W864" s="5" t="str" cm="1">
        <f t="array" ref="W864">_xlfn.TEXTJOIN(", ",TRUE, IF(COUNTIF(G864,"*"&amp;Afferenti!$A$1:'Afferenti'!$A$46&amp;"*"), Afferenti!$A$1:'Afferenti'!$A$46, ""))</f>
        <v>ROSSI</v>
      </c>
      <c r="X864" s="5" t="str" cm="1">
        <f t="array" ref="X864">_xlfn.TEXTJOIN(", ",TRUE, IF(COUNTIF(A864,"*"&amp;Afferenti!$A$1:'Afferenti'!$A$46&amp;"*"), Afferenti!$E$1:'Afferenti'!$E$46, ""))</f>
        <v>1</v>
      </c>
      <c r="Y864" s="5" t="str" cm="1">
        <f t="array" ref="Y864">_xlfn.TEXTJOIN(", ",TRUE, IF(COUNTIF(A864,"*"&amp;Afferenti!$A$1:'Afferenti'!$A$46&amp;"*"), Afferenti!$F$1:'Afferenti'!$F$46, ""))</f>
        <v>1</v>
      </c>
    </row>
    <row r="865" spans="1:25" x14ac:dyDescent="0.2">
      <c r="A865" s="2" t="s">
        <v>509</v>
      </c>
      <c r="B865" s="2" t="s">
        <v>510</v>
      </c>
      <c r="C865" s="2" t="s">
        <v>511</v>
      </c>
      <c r="E865" s="2" t="s">
        <v>280</v>
      </c>
      <c r="F865" s="2" t="s">
        <v>512</v>
      </c>
      <c r="G865" s="2" t="s">
        <v>513</v>
      </c>
      <c r="H865" s="2">
        <v>1</v>
      </c>
      <c r="I865" s="2" t="s">
        <v>550</v>
      </c>
      <c r="J865" s="2" t="s">
        <v>11</v>
      </c>
      <c r="K865" s="2">
        <v>2015</v>
      </c>
      <c r="L865" s="2" t="s">
        <v>551</v>
      </c>
      <c r="M865" s="2">
        <v>50</v>
      </c>
      <c r="N865" s="2">
        <v>7.6760000000000002</v>
      </c>
      <c r="O865" s="2" t="s">
        <v>13</v>
      </c>
      <c r="P865" s="2">
        <v>40.088999999999999</v>
      </c>
      <c r="Q865" s="2" t="s">
        <v>14</v>
      </c>
      <c r="R865" s="2">
        <v>43</v>
      </c>
      <c r="S865" s="2">
        <v>13.97</v>
      </c>
      <c r="T865" s="2" t="s">
        <v>13</v>
      </c>
      <c r="U865" s="2">
        <v>38.234999999999999</v>
      </c>
      <c r="V865" s="2" t="s">
        <v>14</v>
      </c>
      <c r="W865" s="5" t="str" cm="1">
        <f t="array" ref="W865">_xlfn.TEXTJOIN(", ",TRUE, IF(COUNTIF(G865,"*"&amp;Afferenti!$A$1:'Afferenti'!$A$46&amp;"*"), Afferenti!$A$1:'Afferenti'!$A$46, ""))</f>
        <v>ROSSI</v>
      </c>
      <c r="X865" s="5" t="str" cm="1">
        <f t="array" ref="X865">_xlfn.TEXTJOIN(", ",TRUE, IF(COUNTIF(A865,"*"&amp;Afferenti!$A$1:'Afferenti'!$A$46&amp;"*"), Afferenti!$E$1:'Afferenti'!$E$46, ""))</f>
        <v>1</v>
      </c>
      <c r="Y865" s="5" t="str" cm="1">
        <f t="array" ref="Y865">_xlfn.TEXTJOIN(", ",TRUE, IF(COUNTIF(A865,"*"&amp;Afferenti!$A$1:'Afferenti'!$A$46&amp;"*"), Afferenti!$F$1:'Afferenti'!$F$46, ""))</f>
        <v>1</v>
      </c>
    </row>
    <row r="866" spans="1:25" x14ac:dyDescent="0.2">
      <c r="A866" s="2" t="s">
        <v>509</v>
      </c>
      <c r="B866" s="2" t="s">
        <v>510</v>
      </c>
      <c r="C866" s="2" t="s">
        <v>511</v>
      </c>
      <c r="E866" s="2" t="s">
        <v>280</v>
      </c>
      <c r="F866" s="2" t="s">
        <v>512</v>
      </c>
      <c r="G866" s="2" t="s">
        <v>513</v>
      </c>
      <c r="H866" s="2">
        <v>1</v>
      </c>
      <c r="I866" s="2" t="s">
        <v>552</v>
      </c>
      <c r="J866" s="2" t="s">
        <v>109</v>
      </c>
      <c r="K866" s="2">
        <v>2016</v>
      </c>
      <c r="M866" s="2">
        <v>0</v>
      </c>
      <c r="N866" s="2">
        <v>70.477999999999994</v>
      </c>
      <c r="O866" s="2" t="s">
        <v>26</v>
      </c>
      <c r="P866" s="2">
        <v>58.292000000000002</v>
      </c>
      <c r="Q866" s="2" t="s">
        <v>26</v>
      </c>
      <c r="R866" s="2">
        <v>0</v>
      </c>
      <c r="S866" s="2">
        <v>100</v>
      </c>
      <c r="T866" s="2" t="s">
        <v>33</v>
      </c>
      <c r="W866" s="5" t="str" cm="1">
        <f t="array" ref="W866">_xlfn.TEXTJOIN(", ",TRUE, IF(COUNTIF(G866,"*"&amp;Afferenti!$A$1:'Afferenti'!$A$46&amp;"*"), Afferenti!$A$1:'Afferenti'!$A$46, ""))</f>
        <v>ROSSI</v>
      </c>
      <c r="X866" s="5" t="str" cm="1">
        <f t="array" ref="X866">_xlfn.TEXTJOIN(", ",TRUE, IF(COUNTIF(A866,"*"&amp;Afferenti!$A$1:'Afferenti'!$A$46&amp;"*"), Afferenti!$E$1:'Afferenti'!$E$46, ""))</f>
        <v>1</v>
      </c>
      <c r="Y866" s="5" t="str" cm="1">
        <f t="array" ref="Y866">_xlfn.TEXTJOIN(", ",TRUE, IF(COUNTIF(A866,"*"&amp;Afferenti!$A$1:'Afferenti'!$A$46&amp;"*"), Afferenti!$F$1:'Afferenti'!$F$46, ""))</f>
        <v>1</v>
      </c>
    </row>
    <row r="867" spans="1:25" x14ac:dyDescent="0.2">
      <c r="A867" s="2" t="s">
        <v>509</v>
      </c>
      <c r="B867" s="2" t="s">
        <v>510</v>
      </c>
      <c r="C867" s="2" t="s">
        <v>511</v>
      </c>
      <c r="E867" s="2" t="s">
        <v>280</v>
      </c>
      <c r="F867" s="2" t="s">
        <v>512</v>
      </c>
      <c r="G867" s="2" t="s">
        <v>513</v>
      </c>
      <c r="H867" s="2">
        <v>1</v>
      </c>
      <c r="I867" s="2" t="s">
        <v>553</v>
      </c>
      <c r="J867" s="2" t="s">
        <v>109</v>
      </c>
      <c r="K867" s="2">
        <v>2018</v>
      </c>
      <c r="M867" s="2">
        <v>3</v>
      </c>
      <c r="N867" s="2">
        <v>26.689</v>
      </c>
      <c r="O867" s="2" t="s">
        <v>14</v>
      </c>
      <c r="P867" s="2">
        <v>59.332000000000001</v>
      </c>
      <c r="Q867" s="2" t="s">
        <v>26</v>
      </c>
      <c r="R867" s="2">
        <v>3</v>
      </c>
      <c r="S867" s="2">
        <v>36.94</v>
      </c>
      <c r="T867" s="2" t="s">
        <v>14</v>
      </c>
      <c r="W867" s="5" t="str" cm="1">
        <f t="array" ref="W867">_xlfn.TEXTJOIN(", ",TRUE, IF(COUNTIF(G867,"*"&amp;Afferenti!$A$1:'Afferenti'!$A$46&amp;"*"), Afferenti!$A$1:'Afferenti'!$A$46, ""))</f>
        <v>ROSSI</v>
      </c>
      <c r="X867" s="5" t="str" cm="1">
        <f t="array" ref="X867">_xlfn.TEXTJOIN(", ",TRUE, IF(COUNTIF(A867,"*"&amp;Afferenti!$A$1:'Afferenti'!$A$46&amp;"*"), Afferenti!$E$1:'Afferenti'!$E$46, ""))</f>
        <v>1</v>
      </c>
      <c r="Y867" s="5" t="str" cm="1">
        <f t="array" ref="Y867">_xlfn.TEXTJOIN(", ",TRUE, IF(COUNTIF(A867,"*"&amp;Afferenti!$A$1:'Afferenti'!$A$46&amp;"*"), Afferenti!$F$1:'Afferenti'!$F$46, ""))</f>
        <v>1</v>
      </c>
    </row>
    <row r="868" spans="1:25" x14ac:dyDescent="0.2">
      <c r="A868" s="2" t="s">
        <v>509</v>
      </c>
      <c r="B868" s="2" t="s">
        <v>510</v>
      </c>
      <c r="C868" s="2" t="s">
        <v>511</v>
      </c>
      <c r="E868" s="2" t="s">
        <v>280</v>
      </c>
      <c r="F868" s="2" t="s">
        <v>512</v>
      </c>
      <c r="G868" s="2" t="s">
        <v>513</v>
      </c>
      <c r="H868" s="2">
        <v>1</v>
      </c>
      <c r="I868" s="2" t="s">
        <v>554</v>
      </c>
      <c r="J868" s="2" t="s">
        <v>43</v>
      </c>
      <c r="K868" s="2">
        <v>2015</v>
      </c>
      <c r="W868" s="5" t="str" cm="1">
        <f t="array" ref="W868">_xlfn.TEXTJOIN(", ",TRUE, IF(COUNTIF(G868,"*"&amp;Afferenti!$A$1:'Afferenti'!$A$46&amp;"*"), Afferenti!$A$1:'Afferenti'!$A$46, ""))</f>
        <v>ROSSI</v>
      </c>
      <c r="X868" s="5" t="str" cm="1">
        <f t="array" ref="X868">_xlfn.TEXTJOIN(", ",TRUE, IF(COUNTIF(A868,"*"&amp;Afferenti!$A$1:'Afferenti'!$A$46&amp;"*"), Afferenti!$E$1:'Afferenti'!$E$46, ""))</f>
        <v>1</v>
      </c>
      <c r="Y868" s="5" t="str" cm="1">
        <f t="array" ref="Y868">_xlfn.TEXTJOIN(", ",TRUE, IF(COUNTIF(A868,"*"&amp;Afferenti!$A$1:'Afferenti'!$A$46&amp;"*"), Afferenti!$F$1:'Afferenti'!$F$46, ""))</f>
        <v>1</v>
      </c>
    </row>
    <row r="869" spans="1:25" x14ac:dyDescent="0.2">
      <c r="A869" s="2" t="s">
        <v>509</v>
      </c>
      <c r="B869" s="2" t="s">
        <v>510</v>
      </c>
      <c r="C869" s="2" t="s">
        <v>511</v>
      </c>
      <c r="E869" s="2" t="s">
        <v>280</v>
      </c>
      <c r="F869" s="2" t="s">
        <v>512</v>
      </c>
      <c r="G869" s="2" t="s">
        <v>513</v>
      </c>
      <c r="H869" s="2">
        <v>1</v>
      </c>
      <c r="I869" s="2" t="s">
        <v>555</v>
      </c>
      <c r="J869" s="2" t="s">
        <v>109</v>
      </c>
      <c r="K869" s="2">
        <v>2017</v>
      </c>
      <c r="M869" s="2">
        <v>7</v>
      </c>
      <c r="N869" s="2">
        <v>16.256</v>
      </c>
      <c r="O869" s="2" t="s">
        <v>13</v>
      </c>
      <c r="P869" s="2">
        <v>60.393999999999998</v>
      </c>
      <c r="Q869" s="2" t="s">
        <v>26</v>
      </c>
      <c r="R869" s="2">
        <v>4</v>
      </c>
      <c r="S869" s="2">
        <v>32.15</v>
      </c>
      <c r="T869" s="2" t="s">
        <v>14</v>
      </c>
      <c r="W869" s="5" t="str" cm="1">
        <f t="array" ref="W869">_xlfn.TEXTJOIN(", ",TRUE, IF(COUNTIF(G869,"*"&amp;Afferenti!$A$1:'Afferenti'!$A$46&amp;"*"), Afferenti!$A$1:'Afferenti'!$A$46, ""))</f>
        <v>ROSSI</v>
      </c>
      <c r="X869" s="5" t="str" cm="1">
        <f t="array" ref="X869">_xlfn.TEXTJOIN(", ",TRUE, IF(COUNTIF(A869,"*"&amp;Afferenti!$A$1:'Afferenti'!$A$46&amp;"*"), Afferenti!$E$1:'Afferenti'!$E$46, ""))</f>
        <v>1</v>
      </c>
      <c r="Y869" s="5" t="str" cm="1">
        <f t="array" ref="Y869">_xlfn.TEXTJOIN(", ",TRUE, IF(COUNTIF(A869,"*"&amp;Afferenti!$A$1:'Afferenti'!$A$46&amp;"*"), Afferenti!$F$1:'Afferenti'!$F$46, ""))</f>
        <v>1</v>
      </c>
    </row>
    <row r="870" spans="1:25" x14ac:dyDescent="0.2">
      <c r="A870" s="2" t="s">
        <v>509</v>
      </c>
      <c r="B870" s="2" t="s">
        <v>510</v>
      </c>
      <c r="C870" s="2" t="s">
        <v>511</v>
      </c>
      <c r="E870" s="2" t="s">
        <v>280</v>
      </c>
      <c r="F870" s="2" t="s">
        <v>512</v>
      </c>
      <c r="G870" s="2" t="s">
        <v>513</v>
      </c>
      <c r="H870" s="2">
        <v>1</v>
      </c>
      <c r="I870" s="2" t="s">
        <v>556</v>
      </c>
      <c r="J870" s="2" t="s">
        <v>11</v>
      </c>
      <c r="K870" s="2">
        <v>2019</v>
      </c>
      <c r="L870" s="2" t="s">
        <v>529</v>
      </c>
      <c r="M870" s="2">
        <v>9</v>
      </c>
      <c r="N870" s="2">
        <v>46.555</v>
      </c>
      <c r="O870" s="2" t="s">
        <v>14</v>
      </c>
      <c r="P870" s="2">
        <v>15.211</v>
      </c>
      <c r="Q870" s="2" t="s">
        <v>13</v>
      </c>
      <c r="R870" s="2">
        <v>9</v>
      </c>
      <c r="S870" s="2">
        <v>46.05</v>
      </c>
      <c r="T870" s="2" t="s">
        <v>14</v>
      </c>
      <c r="U870" s="2">
        <v>20.27</v>
      </c>
      <c r="V870" s="2" t="s">
        <v>13</v>
      </c>
      <c r="W870" s="5" t="str" cm="1">
        <f t="array" ref="W870">_xlfn.TEXTJOIN(", ",TRUE, IF(COUNTIF(G870,"*"&amp;Afferenti!$A$1:'Afferenti'!$A$46&amp;"*"), Afferenti!$A$1:'Afferenti'!$A$46, ""))</f>
        <v>ROSSI</v>
      </c>
      <c r="X870" s="5" t="str" cm="1">
        <f t="array" ref="X870">_xlfn.TEXTJOIN(", ",TRUE, IF(COUNTIF(A870,"*"&amp;Afferenti!$A$1:'Afferenti'!$A$46&amp;"*"), Afferenti!$E$1:'Afferenti'!$E$46, ""))</f>
        <v>1</v>
      </c>
      <c r="Y870" s="5" t="str" cm="1">
        <f t="array" ref="Y870">_xlfn.TEXTJOIN(", ",TRUE, IF(COUNTIF(A870,"*"&amp;Afferenti!$A$1:'Afferenti'!$A$46&amp;"*"), Afferenti!$F$1:'Afferenti'!$F$46, ""))</f>
        <v>1</v>
      </c>
    </row>
    <row r="871" spans="1:25" x14ac:dyDescent="0.2">
      <c r="A871" s="2" t="s">
        <v>509</v>
      </c>
      <c r="B871" s="2" t="s">
        <v>510</v>
      </c>
      <c r="C871" s="2" t="s">
        <v>511</v>
      </c>
      <c r="E871" s="2" t="s">
        <v>280</v>
      </c>
      <c r="F871" s="2" t="s">
        <v>512</v>
      </c>
      <c r="G871" s="2" t="s">
        <v>513</v>
      </c>
      <c r="H871" s="2">
        <v>1</v>
      </c>
      <c r="I871" s="2" t="s">
        <v>557</v>
      </c>
      <c r="J871" s="2" t="s">
        <v>43</v>
      </c>
      <c r="K871" s="2">
        <v>2016</v>
      </c>
      <c r="W871" s="5" t="str" cm="1">
        <f t="array" ref="W871">_xlfn.TEXTJOIN(", ",TRUE, IF(COUNTIF(G871,"*"&amp;Afferenti!$A$1:'Afferenti'!$A$46&amp;"*"), Afferenti!$A$1:'Afferenti'!$A$46, ""))</f>
        <v>ROSSI</v>
      </c>
      <c r="X871" s="5" t="str" cm="1">
        <f t="array" ref="X871">_xlfn.TEXTJOIN(", ",TRUE, IF(COUNTIF(A871,"*"&amp;Afferenti!$A$1:'Afferenti'!$A$46&amp;"*"), Afferenti!$E$1:'Afferenti'!$E$46, ""))</f>
        <v>1</v>
      </c>
      <c r="Y871" s="5" t="str" cm="1">
        <f t="array" ref="Y871">_xlfn.TEXTJOIN(", ",TRUE, IF(COUNTIF(A871,"*"&amp;Afferenti!$A$1:'Afferenti'!$A$46&amp;"*"), Afferenti!$F$1:'Afferenti'!$F$46, ""))</f>
        <v>1</v>
      </c>
    </row>
    <row r="872" spans="1:25" x14ac:dyDescent="0.2">
      <c r="A872" s="2" t="s">
        <v>509</v>
      </c>
      <c r="B872" s="2" t="s">
        <v>510</v>
      </c>
      <c r="C872" s="2" t="s">
        <v>511</v>
      </c>
      <c r="E872" s="2" t="s">
        <v>280</v>
      </c>
      <c r="F872" s="2" t="s">
        <v>512</v>
      </c>
      <c r="G872" s="2" t="s">
        <v>513</v>
      </c>
      <c r="H872" s="2">
        <v>1</v>
      </c>
      <c r="I872" s="2" t="s">
        <v>558</v>
      </c>
      <c r="J872" s="2" t="s">
        <v>11</v>
      </c>
      <c r="K872" s="2">
        <v>2019</v>
      </c>
      <c r="L872" s="2" t="s">
        <v>559</v>
      </c>
      <c r="M872" s="2">
        <v>9</v>
      </c>
      <c r="N872" s="2">
        <v>50.155999999999999</v>
      </c>
      <c r="O872" s="2" t="s">
        <v>26</v>
      </c>
      <c r="P872" s="2">
        <v>50.898000000000003</v>
      </c>
      <c r="Q872" s="2" t="s">
        <v>26</v>
      </c>
      <c r="R872" s="2">
        <v>8</v>
      </c>
      <c r="S872" s="2">
        <v>65.59</v>
      </c>
      <c r="T872" s="2" t="s">
        <v>26</v>
      </c>
      <c r="U872" s="2">
        <v>40.908999999999999</v>
      </c>
      <c r="V872" s="2" t="s">
        <v>14</v>
      </c>
      <c r="W872" s="5" t="str" cm="1">
        <f t="array" ref="W872">_xlfn.TEXTJOIN(", ",TRUE, IF(COUNTIF(G872,"*"&amp;Afferenti!$A$1:'Afferenti'!$A$46&amp;"*"), Afferenti!$A$1:'Afferenti'!$A$46, ""))</f>
        <v>ROSSI</v>
      </c>
      <c r="X872" s="5" t="str" cm="1">
        <f t="array" ref="X872">_xlfn.TEXTJOIN(", ",TRUE, IF(COUNTIF(A872,"*"&amp;Afferenti!$A$1:'Afferenti'!$A$46&amp;"*"), Afferenti!$E$1:'Afferenti'!$E$46, ""))</f>
        <v>1</v>
      </c>
      <c r="Y872" s="5" t="str" cm="1">
        <f t="array" ref="Y872">_xlfn.TEXTJOIN(", ",TRUE, IF(COUNTIF(A872,"*"&amp;Afferenti!$A$1:'Afferenti'!$A$46&amp;"*"), Afferenti!$F$1:'Afferenti'!$F$46, ""))</f>
        <v>1</v>
      </c>
    </row>
    <row r="873" spans="1:25" x14ac:dyDescent="0.2">
      <c r="A873" s="2" t="s">
        <v>509</v>
      </c>
      <c r="B873" s="2" t="s">
        <v>510</v>
      </c>
      <c r="C873" s="2" t="s">
        <v>511</v>
      </c>
      <c r="E873" s="2" t="s">
        <v>280</v>
      </c>
      <c r="F873" s="2" t="s">
        <v>512</v>
      </c>
      <c r="G873" s="2" t="s">
        <v>513</v>
      </c>
      <c r="H873" s="2">
        <v>1</v>
      </c>
      <c r="I873" s="2" t="s">
        <v>560</v>
      </c>
      <c r="J873" s="2" t="s">
        <v>43</v>
      </c>
      <c r="K873" s="2">
        <v>2015</v>
      </c>
      <c r="W873" s="5" t="str" cm="1">
        <f t="array" ref="W873">_xlfn.TEXTJOIN(", ",TRUE, IF(COUNTIF(G873,"*"&amp;Afferenti!$A$1:'Afferenti'!$A$46&amp;"*"), Afferenti!$A$1:'Afferenti'!$A$46, ""))</f>
        <v>ROSSI</v>
      </c>
      <c r="X873" s="5" t="str" cm="1">
        <f t="array" ref="X873">_xlfn.TEXTJOIN(", ",TRUE, IF(COUNTIF(A873,"*"&amp;Afferenti!$A$1:'Afferenti'!$A$46&amp;"*"), Afferenti!$E$1:'Afferenti'!$E$46, ""))</f>
        <v>1</v>
      </c>
      <c r="Y873" s="5" t="str" cm="1">
        <f t="array" ref="Y873">_xlfn.TEXTJOIN(", ",TRUE, IF(COUNTIF(A873,"*"&amp;Afferenti!$A$1:'Afferenti'!$A$46&amp;"*"), Afferenti!$F$1:'Afferenti'!$F$46, ""))</f>
        <v>1</v>
      </c>
    </row>
    <row r="874" spans="1:25" x14ac:dyDescent="0.2">
      <c r="A874" s="2" t="s">
        <v>509</v>
      </c>
      <c r="B874" s="2" t="s">
        <v>510</v>
      </c>
      <c r="C874" s="2" t="s">
        <v>511</v>
      </c>
      <c r="E874" s="2" t="s">
        <v>280</v>
      </c>
      <c r="F874" s="2" t="s">
        <v>512</v>
      </c>
      <c r="G874" s="2" t="s">
        <v>513</v>
      </c>
      <c r="H874" s="2">
        <v>1</v>
      </c>
      <c r="I874" s="2" t="s">
        <v>561</v>
      </c>
      <c r="J874" s="2" t="s">
        <v>43</v>
      </c>
      <c r="K874" s="2">
        <v>2015</v>
      </c>
      <c r="W874" s="5" t="str" cm="1">
        <f t="array" ref="W874">_xlfn.TEXTJOIN(", ",TRUE, IF(COUNTIF(G874,"*"&amp;Afferenti!$A$1:'Afferenti'!$A$46&amp;"*"), Afferenti!$A$1:'Afferenti'!$A$46, ""))</f>
        <v>ROSSI</v>
      </c>
      <c r="X874" s="5" t="str" cm="1">
        <f t="array" ref="X874">_xlfn.TEXTJOIN(", ",TRUE, IF(COUNTIF(A874,"*"&amp;Afferenti!$A$1:'Afferenti'!$A$46&amp;"*"), Afferenti!$E$1:'Afferenti'!$E$46, ""))</f>
        <v>1</v>
      </c>
      <c r="Y874" s="5" t="str" cm="1">
        <f t="array" ref="Y874">_xlfn.TEXTJOIN(", ",TRUE, IF(COUNTIF(A874,"*"&amp;Afferenti!$A$1:'Afferenti'!$A$46&amp;"*"), Afferenti!$F$1:'Afferenti'!$F$46, ""))</f>
        <v>1</v>
      </c>
    </row>
    <row r="875" spans="1:25" x14ac:dyDescent="0.2">
      <c r="A875" s="2" t="s">
        <v>509</v>
      </c>
      <c r="B875" s="2" t="s">
        <v>510</v>
      </c>
      <c r="C875" s="2" t="s">
        <v>511</v>
      </c>
      <c r="E875" s="2" t="s">
        <v>280</v>
      </c>
      <c r="F875" s="2" t="s">
        <v>512</v>
      </c>
      <c r="G875" s="2" t="s">
        <v>513</v>
      </c>
      <c r="H875" s="2">
        <v>1</v>
      </c>
      <c r="I875" s="2" t="s">
        <v>562</v>
      </c>
      <c r="J875" s="2" t="s">
        <v>11</v>
      </c>
      <c r="K875" s="2">
        <v>2019</v>
      </c>
      <c r="L875" s="2" t="s">
        <v>41</v>
      </c>
      <c r="M875" s="2">
        <v>16</v>
      </c>
      <c r="N875" s="2">
        <v>36.762</v>
      </c>
      <c r="O875" s="2" t="s">
        <v>14</v>
      </c>
      <c r="P875" s="2">
        <v>17.471</v>
      </c>
      <c r="Q875" s="2" t="s">
        <v>13</v>
      </c>
      <c r="R875" s="2">
        <v>15</v>
      </c>
      <c r="S875" s="2">
        <v>22.67</v>
      </c>
      <c r="T875" s="2" t="s">
        <v>13</v>
      </c>
      <c r="U875" s="2">
        <v>23.239000000000001</v>
      </c>
      <c r="V875" s="2" t="s">
        <v>13</v>
      </c>
      <c r="W875" s="5" t="str" cm="1">
        <f t="array" ref="W875">_xlfn.TEXTJOIN(", ",TRUE, IF(COUNTIF(G875,"*"&amp;Afferenti!$A$1:'Afferenti'!$A$46&amp;"*"), Afferenti!$A$1:'Afferenti'!$A$46, ""))</f>
        <v>ROSSI</v>
      </c>
      <c r="X875" s="5" t="str" cm="1">
        <f t="array" ref="X875">_xlfn.TEXTJOIN(", ",TRUE, IF(COUNTIF(A875,"*"&amp;Afferenti!$A$1:'Afferenti'!$A$46&amp;"*"), Afferenti!$E$1:'Afferenti'!$E$46, ""))</f>
        <v>1</v>
      </c>
      <c r="Y875" s="5" t="str" cm="1">
        <f t="array" ref="Y875">_xlfn.TEXTJOIN(", ",TRUE, IF(COUNTIF(A875,"*"&amp;Afferenti!$A$1:'Afferenti'!$A$46&amp;"*"), Afferenti!$F$1:'Afferenti'!$F$46, ""))</f>
        <v>1</v>
      </c>
    </row>
    <row r="876" spans="1:25" x14ac:dyDescent="0.2">
      <c r="A876" s="2" t="s">
        <v>509</v>
      </c>
      <c r="B876" s="2" t="s">
        <v>510</v>
      </c>
      <c r="C876" s="2" t="s">
        <v>511</v>
      </c>
      <c r="E876" s="2" t="s">
        <v>280</v>
      </c>
      <c r="F876" s="2" t="s">
        <v>512</v>
      </c>
      <c r="G876" s="2" t="s">
        <v>513</v>
      </c>
      <c r="H876" s="2">
        <v>1</v>
      </c>
      <c r="I876" s="2" t="s">
        <v>563</v>
      </c>
      <c r="J876" s="2" t="s">
        <v>11</v>
      </c>
      <c r="K876" s="2">
        <v>2019</v>
      </c>
      <c r="L876" s="2" t="s">
        <v>541</v>
      </c>
      <c r="M876" s="2">
        <v>13</v>
      </c>
      <c r="N876" s="2">
        <v>38.741</v>
      </c>
      <c r="O876" s="2" t="s">
        <v>14</v>
      </c>
      <c r="P876" s="2">
        <v>27.571000000000002</v>
      </c>
      <c r="Q876" s="2" t="s">
        <v>14</v>
      </c>
      <c r="R876" s="2">
        <v>12</v>
      </c>
      <c r="S876" s="2">
        <v>55.66</v>
      </c>
      <c r="T876" s="2" t="s">
        <v>26</v>
      </c>
      <c r="U876" s="2">
        <v>40.566000000000003</v>
      </c>
      <c r="V876" s="2" t="s">
        <v>14</v>
      </c>
      <c r="W876" s="5" t="str" cm="1">
        <f t="array" ref="W876">_xlfn.TEXTJOIN(", ",TRUE, IF(COUNTIF(G876,"*"&amp;Afferenti!$A$1:'Afferenti'!$A$46&amp;"*"), Afferenti!$A$1:'Afferenti'!$A$46, ""))</f>
        <v>ROSSI</v>
      </c>
      <c r="X876" s="5" t="str" cm="1">
        <f t="array" ref="X876">_xlfn.TEXTJOIN(", ",TRUE, IF(COUNTIF(A876,"*"&amp;Afferenti!$A$1:'Afferenti'!$A$46&amp;"*"), Afferenti!$E$1:'Afferenti'!$E$46, ""))</f>
        <v>1</v>
      </c>
      <c r="Y876" s="5" t="str" cm="1">
        <f t="array" ref="Y876">_xlfn.TEXTJOIN(", ",TRUE, IF(COUNTIF(A876,"*"&amp;Afferenti!$A$1:'Afferenti'!$A$46&amp;"*"), Afferenti!$F$1:'Afferenti'!$F$46, ""))</f>
        <v>1</v>
      </c>
    </row>
    <row r="877" spans="1:25" x14ac:dyDescent="0.2">
      <c r="A877" s="2" t="s">
        <v>509</v>
      </c>
      <c r="B877" s="2" t="s">
        <v>510</v>
      </c>
      <c r="C877" s="2" t="s">
        <v>511</v>
      </c>
      <c r="E877" s="2" t="s">
        <v>280</v>
      </c>
      <c r="F877" s="2" t="s">
        <v>512</v>
      </c>
      <c r="G877" s="2" t="s">
        <v>513</v>
      </c>
      <c r="H877" s="2">
        <v>1</v>
      </c>
      <c r="I877" s="2" t="s">
        <v>564</v>
      </c>
      <c r="J877" s="2" t="s">
        <v>11</v>
      </c>
      <c r="K877" s="2">
        <v>2017</v>
      </c>
      <c r="L877" s="2" t="s">
        <v>565</v>
      </c>
      <c r="M877" s="2">
        <v>42</v>
      </c>
      <c r="N877" s="2">
        <v>38.253</v>
      </c>
      <c r="O877" s="2" t="s">
        <v>14</v>
      </c>
      <c r="P877" s="2">
        <v>7.4039999999999999</v>
      </c>
      <c r="Q877" s="2" t="s">
        <v>13</v>
      </c>
      <c r="R877" s="2">
        <v>44</v>
      </c>
      <c r="S877" s="2">
        <v>25.65</v>
      </c>
      <c r="T877" s="2" t="s">
        <v>14</v>
      </c>
      <c r="U877" s="2">
        <v>5.5555560000000002</v>
      </c>
      <c r="V877" s="2" t="s">
        <v>13</v>
      </c>
      <c r="W877" s="5" t="str" cm="1">
        <f t="array" ref="W877">_xlfn.TEXTJOIN(", ",TRUE, IF(COUNTIF(G877,"*"&amp;Afferenti!$A$1:'Afferenti'!$A$46&amp;"*"), Afferenti!$A$1:'Afferenti'!$A$46, ""))</f>
        <v>ROSSI</v>
      </c>
      <c r="X877" s="5" t="str" cm="1">
        <f t="array" ref="X877">_xlfn.TEXTJOIN(", ",TRUE, IF(COUNTIF(A877,"*"&amp;Afferenti!$A$1:'Afferenti'!$A$46&amp;"*"), Afferenti!$E$1:'Afferenti'!$E$46, ""))</f>
        <v>1</v>
      </c>
      <c r="Y877" s="5" t="str" cm="1">
        <f t="array" ref="Y877">_xlfn.TEXTJOIN(", ",TRUE, IF(COUNTIF(A877,"*"&amp;Afferenti!$A$1:'Afferenti'!$A$46&amp;"*"), Afferenti!$F$1:'Afferenti'!$F$46, ""))</f>
        <v>1</v>
      </c>
    </row>
    <row r="878" spans="1:25" x14ac:dyDescent="0.2">
      <c r="A878" s="2" t="s">
        <v>509</v>
      </c>
      <c r="B878" s="2" t="s">
        <v>510</v>
      </c>
      <c r="C878" s="2" t="s">
        <v>511</v>
      </c>
      <c r="E878" s="2" t="s">
        <v>280</v>
      </c>
      <c r="F878" s="2" t="s">
        <v>512</v>
      </c>
      <c r="G878" s="2" t="s">
        <v>513</v>
      </c>
      <c r="H878" s="2">
        <v>1</v>
      </c>
      <c r="I878" s="2" t="s">
        <v>566</v>
      </c>
      <c r="J878" s="2" t="s">
        <v>11</v>
      </c>
      <c r="K878" s="2">
        <v>2015</v>
      </c>
      <c r="L878" s="2" t="s">
        <v>567</v>
      </c>
      <c r="M878" s="2">
        <v>16</v>
      </c>
      <c r="N878" s="2">
        <v>47.478000000000002</v>
      </c>
      <c r="O878" s="2" t="s">
        <v>14</v>
      </c>
      <c r="P878" s="2">
        <v>2.181</v>
      </c>
      <c r="Q878" s="2" t="s">
        <v>13</v>
      </c>
      <c r="R878" s="2">
        <v>17</v>
      </c>
      <c r="S878" s="2">
        <v>43.47</v>
      </c>
      <c r="T878" s="2" t="s">
        <v>14</v>
      </c>
      <c r="U878" s="2">
        <v>4.6669999999999998</v>
      </c>
      <c r="V878" s="2" t="s">
        <v>13</v>
      </c>
      <c r="W878" s="5" t="str" cm="1">
        <f t="array" ref="W878">_xlfn.TEXTJOIN(", ",TRUE, IF(COUNTIF(G878,"*"&amp;Afferenti!$A$1:'Afferenti'!$A$46&amp;"*"), Afferenti!$A$1:'Afferenti'!$A$46, ""))</f>
        <v>ROSSI</v>
      </c>
      <c r="X878" s="5" t="str" cm="1">
        <f t="array" ref="X878">_xlfn.TEXTJOIN(", ",TRUE, IF(COUNTIF(A878,"*"&amp;Afferenti!$A$1:'Afferenti'!$A$46&amp;"*"), Afferenti!$E$1:'Afferenti'!$E$46, ""))</f>
        <v>1</v>
      </c>
      <c r="Y878" s="5" t="str" cm="1">
        <f t="array" ref="Y878">_xlfn.TEXTJOIN(", ",TRUE, IF(COUNTIF(A878,"*"&amp;Afferenti!$A$1:'Afferenti'!$A$46&amp;"*"), Afferenti!$F$1:'Afferenti'!$F$46, ""))</f>
        <v>1</v>
      </c>
    </row>
    <row r="879" spans="1:25" x14ac:dyDescent="0.2">
      <c r="A879" s="2" t="s">
        <v>509</v>
      </c>
      <c r="B879" s="2" t="s">
        <v>510</v>
      </c>
      <c r="C879" s="2" t="s">
        <v>511</v>
      </c>
      <c r="E879" s="2" t="s">
        <v>280</v>
      </c>
      <c r="F879" s="2" t="s">
        <v>512</v>
      </c>
      <c r="G879" s="2" t="s">
        <v>513</v>
      </c>
      <c r="H879" s="2">
        <v>1</v>
      </c>
      <c r="I879" s="2" t="s">
        <v>568</v>
      </c>
      <c r="J879" s="2" t="s">
        <v>11</v>
      </c>
      <c r="K879" s="2">
        <v>2015</v>
      </c>
      <c r="L879" s="2" t="s">
        <v>549</v>
      </c>
      <c r="M879" s="2">
        <v>18</v>
      </c>
      <c r="N879" s="2">
        <v>34.055</v>
      </c>
      <c r="O879" s="2" t="s">
        <v>14</v>
      </c>
      <c r="P879" s="2">
        <v>8.657</v>
      </c>
      <c r="Q879" s="2" t="s">
        <v>13</v>
      </c>
      <c r="R879" s="2">
        <v>17</v>
      </c>
      <c r="S879" s="2">
        <v>49.3</v>
      </c>
      <c r="T879" s="2" t="s">
        <v>14</v>
      </c>
      <c r="U879" s="2">
        <v>14.576000000000001</v>
      </c>
      <c r="V879" s="2" t="s">
        <v>13</v>
      </c>
      <c r="W879" s="5" t="str" cm="1">
        <f t="array" ref="W879">_xlfn.TEXTJOIN(", ",TRUE, IF(COUNTIF(G879,"*"&amp;Afferenti!$A$1:'Afferenti'!$A$46&amp;"*"), Afferenti!$A$1:'Afferenti'!$A$46, ""))</f>
        <v>ROSSI</v>
      </c>
      <c r="X879" s="5" t="str" cm="1">
        <f t="array" ref="X879">_xlfn.TEXTJOIN(", ",TRUE, IF(COUNTIF(A879,"*"&amp;Afferenti!$A$1:'Afferenti'!$A$46&amp;"*"), Afferenti!$E$1:'Afferenti'!$E$46, ""))</f>
        <v>1</v>
      </c>
      <c r="Y879" s="5" t="str" cm="1">
        <f t="array" ref="Y879">_xlfn.TEXTJOIN(", ",TRUE, IF(COUNTIF(A879,"*"&amp;Afferenti!$A$1:'Afferenti'!$A$46&amp;"*"), Afferenti!$F$1:'Afferenti'!$F$46, ""))</f>
        <v>1</v>
      </c>
    </row>
    <row r="880" spans="1:25" x14ac:dyDescent="0.2">
      <c r="A880" s="2" t="s">
        <v>509</v>
      </c>
      <c r="B880" s="2" t="s">
        <v>510</v>
      </c>
      <c r="C880" s="2" t="s">
        <v>511</v>
      </c>
      <c r="E880" s="2" t="s">
        <v>280</v>
      </c>
      <c r="F880" s="2" t="s">
        <v>512</v>
      </c>
      <c r="G880" s="2" t="s">
        <v>513</v>
      </c>
      <c r="H880" s="2">
        <v>1</v>
      </c>
      <c r="I880" s="2" t="s">
        <v>569</v>
      </c>
      <c r="J880" s="2" t="s">
        <v>515</v>
      </c>
      <c r="K880" s="2">
        <v>2016</v>
      </c>
      <c r="M880" s="2">
        <v>0</v>
      </c>
      <c r="N880" s="2">
        <v>70.477999999999994</v>
      </c>
      <c r="O880" s="2" t="s">
        <v>26</v>
      </c>
      <c r="P880" s="2">
        <v>58.292000000000002</v>
      </c>
      <c r="Q880" s="2" t="s">
        <v>26</v>
      </c>
      <c r="W880" s="5" t="str" cm="1">
        <f t="array" ref="W880">_xlfn.TEXTJOIN(", ",TRUE, IF(COUNTIF(G880,"*"&amp;Afferenti!$A$1:'Afferenti'!$A$46&amp;"*"), Afferenti!$A$1:'Afferenti'!$A$46, ""))</f>
        <v>ROSSI</v>
      </c>
      <c r="X880" s="5" t="str" cm="1">
        <f t="array" ref="X880">_xlfn.TEXTJOIN(", ",TRUE, IF(COUNTIF(A880,"*"&amp;Afferenti!$A$1:'Afferenti'!$A$46&amp;"*"), Afferenti!$E$1:'Afferenti'!$E$46, ""))</f>
        <v>1</v>
      </c>
      <c r="Y880" s="5" t="str" cm="1">
        <f t="array" ref="Y880">_xlfn.TEXTJOIN(", ",TRUE, IF(COUNTIF(A880,"*"&amp;Afferenti!$A$1:'Afferenti'!$A$46&amp;"*"), Afferenti!$F$1:'Afferenti'!$F$46, ""))</f>
        <v>1</v>
      </c>
    </row>
    <row r="881" spans="1:25" x14ac:dyDescent="0.2">
      <c r="A881" s="2" t="s">
        <v>509</v>
      </c>
      <c r="B881" s="2" t="s">
        <v>510</v>
      </c>
      <c r="C881" s="2" t="s">
        <v>511</v>
      </c>
      <c r="E881" s="2" t="s">
        <v>280</v>
      </c>
      <c r="F881" s="2" t="s">
        <v>512</v>
      </c>
      <c r="G881" s="2" t="s">
        <v>513</v>
      </c>
      <c r="H881" s="2">
        <v>1</v>
      </c>
      <c r="I881" s="2" t="s">
        <v>570</v>
      </c>
      <c r="J881" s="2" t="s">
        <v>515</v>
      </c>
      <c r="K881" s="2">
        <v>2017</v>
      </c>
      <c r="M881" s="2">
        <v>0</v>
      </c>
      <c r="N881" s="2">
        <v>0.46500000000000002</v>
      </c>
      <c r="O881" s="2" t="s">
        <v>13</v>
      </c>
      <c r="P881" s="2">
        <v>60.392000000000003</v>
      </c>
      <c r="Q881" s="2" t="s">
        <v>26</v>
      </c>
      <c r="W881" s="5" t="str" cm="1">
        <f t="array" ref="W881">_xlfn.TEXTJOIN(", ",TRUE, IF(COUNTIF(G881,"*"&amp;Afferenti!$A$1:'Afferenti'!$A$46&amp;"*"), Afferenti!$A$1:'Afferenti'!$A$46, ""))</f>
        <v>ROSSI</v>
      </c>
      <c r="X881" s="5" t="str" cm="1">
        <f t="array" ref="X881">_xlfn.TEXTJOIN(", ",TRUE, IF(COUNTIF(A881,"*"&amp;Afferenti!$A$1:'Afferenti'!$A$46&amp;"*"), Afferenti!$E$1:'Afferenti'!$E$46, ""))</f>
        <v>1</v>
      </c>
      <c r="Y881" s="5" t="str" cm="1">
        <f t="array" ref="Y881">_xlfn.TEXTJOIN(", ",TRUE, IF(COUNTIF(A881,"*"&amp;Afferenti!$A$1:'Afferenti'!$A$46&amp;"*"), Afferenti!$F$1:'Afferenti'!$F$46, ""))</f>
        <v>1</v>
      </c>
    </row>
    <row r="882" spans="1:25" x14ac:dyDescent="0.2">
      <c r="A882" s="2" t="s">
        <v>509</v>
      </c>
      <c r="B882" s="2" t="s">
        <v>510</v>
      </c>
      <c r="C882" s="2" t="s">
        <v>511</v>
      </c>
      <c r="E882" s="2" t="s">
        <v>280</v>
      </c>
      <c r="F882" s="2" t="s">
        <v>512</v>
      </c>
      <c r="G882" s="2" t="s">
        <v>571</v>
      </c>
      <c r="H882" s="2">
        <v>2</v>
      </c>
      <c r="I882" s="2" t="s">
        <v>572</v>
      </c>
      <c r="J882" s="2" t="s">
        <v>11</v>
      </c>
      <c r="K882" s="2">
        <v>2017</v>
      </c>
      <c r="L882" s="2" t="s">
        <v>573</v>
      </c>
      <c r="M882" s="2">
        <v>7</v>
      </c>
      <c r="N882" s="2">
        <v>58.396999999999998</v>
      </c>
      <c r="O882" s="2" t="s">
        <v>26</v>
      </c>
      <c r="P882" s="2">
        <v>6.9139999999999997</v>
      </c>
      <c r="Q882" s="2" t="s">
        <v>13</v>
      </c>
      <c r="R882" s="2">
        <v>8</v>
      </c>
      <c r="S882" s="2">
        <v>68.13</v>
      </c>
      <c r="T882" s="2" t="s">
        <v>26</v>
      </c>
      <c r="U882" s="2">
        <v>21.228069999999999</v>
      </c>
      <c r="V882" s="2" t="s">
        <v>13</v>
      </c>
      <c r="W882" s="5" t="str" cm="1">
        <f t="array" ref="W882">_xlfn.TEXTJOIN(", ",TRUE, IF(COUNTIF(G882,"*"&amp;Afferenti!$A$1:'Afferenti'!$A$46&amp;"*"), Afferenti!$A$1:'Afferenti'!$A$46, ""))</f>
        <v>ROSSI</v>
      </c>
      <c r="X882" s="5" t="str" cm="1">
        <f t="array" ref="X882">_xlfn.TEXTJOIN(", ",TRUE, IF(COUNTIF(A882,"*"&amp;Afferenti!$A$1:'Afferenti'!$A$46&amp;"*"), Afferenti!$E$1:'Afferenti'!$E$46, ""))</f>
        <v>1</v>
      </c>
      <c r="Y882" s="5" t="str" cm="1">
        <f t="array" ref="Y882">_xlfn.TEXTJOIN(", ",TRUE, IF(COUNTIF(A882,"*"&amp;Afferenti!$A$1:'Afferenti'!$A$46&amp;"*"), Afferenti!$F$1:'Afferenti'!$F$46, ""))</f>
        <v>1</v>
      </c>
    </row>
    <row r="883" spans="1:25" x14ac:dyDescent="0.2">
      <c r="A883" s="2" t="s">
        <v>509</v>
      </c>
      <c r="B883" s="2" t="s">
        <v>510</v>
      </c>
      <c r="C883" s="2" t="s">
        <v>511</v>
      </c>
      <c r="E883" s="2" t="s">
        <v>280</v>
      </c>
      <c r="F883" s="2" t="s">
        <v>512</v>
      </c>
      <c r="G883" s="2" t="s">
        <v>571</v>
      </c>
      <c r="H883" s="2">
        <v>2</v>
      </c>
      <c r="I883" s="2" t="s">
        <v>574</v>
      </c>
      <c r="J883" s="2" t="s">
        <v>11</v>
      </c>
      <c r="K883" s="2">
        <v>2019</v>
      </c>
      <c r="L883" s="2" t="s">
        <v>575</v>
      </c>
      <c r="M883" s="2">
        <v>3</v>
      </c>
      <c r="N883" s="2">
        <v>70.691999999999993</v>
      </c>
      <c r="O883" s="2" t="s">
        <v>26</v>
      </c>
      <c r="P883" s="2">
        <v>27.696000000000002</v>
      </c>
      <c r="Q883" s="2" t="s">
        <v>14</v>
      </c>
      <c r="R883" s="2">
        <v>5</v>
      </c>
      <c r="S883" s="2">
        <v>84.8</v>
      </c>
      <c r="T883" s="2" t="s">
        <v>33</v>
      </c>
      <c r="U883" s="2">
        <v>40.96</v>
      </c>
      <c r="V883" s="2" t="s">
        <v>14</v>
      </c>
      <c r="W883" s="5" t="str" cm="1">
        <f t="array" ref="W883">_xlfn.TEXTJOIN(", ",TRUE, IF(COUNTIF(G883,"*"&amp;Afferenti!$A$1:'Afferenti'!$A$46&amp;"*"), Afferenti!$A$1:'Afferenti'!$A$46, ""))</f>
        <v>ROSSI</v>
      </c>
      <c r="X883" s="5" t="str" cm="1">
        <f t="array" ref="X883">_xlfn.TEXTJOIN(", ",TRUE, IF(COUNTIF(A883,"*"&amp;Afferenti!$A$1:'Afferenti'!$A$46&amp;"*"), Afferenti!$E$1:'Afferenti'!$E$46, ""))</f>
        <v>1</v>
      </c>
      <c r="Y883" s="5" t="str" cm="1">
        <f t="array" ref="Y883">_xlfn.TEXTJOIN(", ",TRUE, IF(COUNTIF(A883,"*"&amp;Afferenti!$A$1:'Afferenti'!$A$46&amp;"*"), Afferenti!$F$1:'Afferenti'!$F$46, ""))</f>
        <v>1</v>
      </c>
    </row>
    <row r="884" spans="1:25" x14ac:dyDescent="0.2">
      <c r="A884" s="2" t="s">
        <v>1867</v>
      </c>
      <c r="B884" s="2" t="s">
        <v>1868</v>
      </c>
      <c r="C884" s="2" t="s">
        <v>1806</v>
      </c>
      <c r="E884" s="2" t="s">
        <v>280</v>
      </c>
      <c r="F884" s="2" t="s">
        <v>1069</v>
      </c>
      <c r="G884" s="2" t="s">
        <v>1869</v>
      </c>
      <c r="H884" s="2">
        <v>1</v>
      </c>
      <c r="I884" s="2" t="s">
        <v>1870</v>
      </c>
      <c r="J884" s="2" t="s">
        <v>11</v>
      </c>
      <c r="K884" s="2">
        <v>2018</v>
      </c>
      <c r="L884" s="2" t="s">
        <v>82</v>
      </c>
      <c r="W884" s="5" t="str" cm="1">
        <f t="array" ref="W884">_xlfn.TEXTJOIN(", ",TRUE, IF(COUNTIF(G884,"*"&amp;Afferenti!$A$1:'Afferenti'!$A$46&amp;"*"), Afferenti!$A$1:'Afferenti'!$A$46, ""))</f>
        <v>SALLEOLINI</v>
      </c>
      <c r="X884" s="5" t="str" cm="1">
        <f t="array" ref="X884">_xlfn.TEXTJOIN(", ",TRUE, IF(COUNTIF(A884,"*"&amp;Afferenti!$A$1:'Afferenti'!$A$46&amp;"*"), Afferenti!$E$1:'Afferenti'!$E$46, ""))</f>
        <v>1</v>
      </c>
      <c r="Y884" s="5" t="str" cm="1">
        <f t="array" ref="Y884">_xlfn.TEXTJOIN(", ",TRUE, IF(COUNTIF(A884,"*"&amp;Afferenti!$A$1:'Afferenti'!$A$46&amp;"*"), Afferenti!$F$1:'Afferenti'!$F$46, ""))</f>
        <v>0</v>
      </c>
    </row>
    <row r="885" spans="1:25" x14ac:dyDescent="0.2">
      <c r="A885" s="2" t="s">
        <v>1867</v>
      </c>
      <c r="B885" s="2" t="s">
        <v>1868</v>
      </c>
      <c r="C885" s="2" t="s">
        <v>1806</v>
      </c>
      <c r="E885" s="2" t="s">
        <v>280</v>
      </c>
      <c r="F885" s="2" t="s">
        <v>1069</v>
      </c>
      <c r="G885" s="2" t="s">
        <v>1869</v>
      </c>
      <c r="H885" s="2">
        <v>1</v>
      </c>
      <c r="I885" s="2" t="s">
        <v>1871</v>
      </c>
      <c r="J885" s="2" t="s">
        <v>11</v>
      </c>
      <c r="K885" s="2">
        <v>2018</v>
      </c>
      <c r="L885" s="2" t="s">
        <v>82</v>
      </c>
      <c r="W885" s="5" t="str" cm="1">
        <f t="array" ref="W885">_xlfn.TEXTJOIN(", ",TRUE, IF(COUNTIF(G885,"*"&amp;Afferenti!$A$1:'Afferenti'!$A$46&amp;"*"), Afferenti!$A$1:'Afferenti'!$A$46, ""))</f>
        <v>SALLEOLINI</v>
      </c>
      <c r="X885" s="5" t="str" cm="1">
        <f t="array" ref="X885">_xlfn.TEXTJOIN(", ",TRUE, IF(COUNTIF(A885,"*"&amp;Afferenti!$A$1:'Afferenti'!$A$46&amp;"*"), Afferenti!$E$1:'Afferenti'!$E$46, ""))</f>
        <v>1</v>
      </c>
      <c r="Y885" s="5" t="str" cm="1">
        <f t="array" ref="Y885">_xlfn.TEXTJOIN(", ",TRUE, IF(COUNTIF(A885,"*"&amp;Afferenti!$A$1:'Afferenti'!$A$46&amp;"*"), Afferenti!$F$1:'Afferenti'!$F$46, ""))</f>
        <v>0</v>
      </c>
    </row>
    <row r="886" spans="1:25" x14ac:dyDescent="0.2">
      <c r="A886" s="2" t="s">
        <v>1867</v>
      </c>
      <c r="B886" s="2" t="s">
        <v>1868</v>
      </c>
      <c r="C886" s="2" t="s">
        <v>1806</v>
      </c>
      <c r="E886" s="2" t="s">
        <v>280</v>
      </c>
      <c r="F886" s="2" t="s">
        <v>1069</v>
      </c>
      <c r="G886" s="2" t="s">
        <v>1869</v>
      </c>
      <c r="H886" s="2">
        <v>1</v>
      </c>
      <c r="I886" s="2" t="s">
        <v>1872</v>
      </c>
      <c r="J886" s="2" t="s">
        <v>11</v>
      </c>
      <c r="K886" s="2">
        <v>2017</v>
      </c>
      <c r="L886" s="2" t="s">
        <v>82</v>
      </c>
      <c r="W886" s="5" t="str" cm="1">
        <f t="array" ref="W886">_xlfn.TEXTJOIN(", ",TRUE, IF(COUNTIF(G886,"*"&amp;Afferenti!$A$1:'Afferenti'!$A$46&amp;"*"), Afferenti!$A$1:'Afferenti'!$A$46, ""))</f>
        <v>SALLEOLINI</v>
      </c>
      <c r="X886" s="5" t="str" cm="1">
        <f t="array" ref="X886">_xlfn.TEXTJOIN(", ",TRUE, IF(COUNTIF(A886,"*"&amp;Afferenti!$A$1:'Afferenti'!$A$46&amp;"*"), Afferenti!$E$1:'Afferenti'!$E$46, ""))</f>
        <v>1</v>
      </c>
      <c r="Y886" s="5" t="str" cm="1">
        <f t="array" ref="Y886">_xlfn.TEXTJOIN(", ",TRUE, IF(COUNTIF(A886,"*"&amp;Afferenti!$A$1:'Afferenti'!$A$46&amp;"*"), Afferenti!$F$1:'Afferenti'!$F$46, ""))</f>
        <v>0</v>
      </c>
    </row>
    <row r="887" spans="1:25" x14ac:dyDescent="0.2">
      <c r="A887" s="2" t="s">
        <v>1067</v>
      </c>
      <c r="B887" s="2" t="s">
        <v>1068</v>
      </c>
      <c r="C887" s="2" t="s">
        <v>767</v>
      </c>
      <c r="E887" s="2" t="s">
        <v>280</v>
      </c>
      <c r="F887" s="2" t="s">
        <v>1069</v>
      </c>
      <c r="G887" s="2" t="s">
        <v>1070</v>
      </c>
      <c r="H887" s="2">
        <v>1</v>
      </c>
      <c r="I887" s="2" t="s">
        <v>1071</v>
      </c>
      <c r="J887" s="2" t="s">
        <v>1072</v>
      </c>
      <c r="K887" s="2">
        <v>2019</v>
      </c>
      <c r="L887" s="2" t="s">
        <v>1073</v>
      </c>
      <c r="M887" s="2">
        <v>3</v>
      </c>
      <c r="N887" s="2">
        <v>8.2799999999999994</v>
      </c>
      <c r="O887" s="2" t="s">
        <v>13</v>
      </c>
      <c r="P887" s="2">
        <v>21.398</v>
      </c>
      <c r="Q887" s="2" t="s">
        <v>13</v>
      </c>
      <c r="R887" s="2">
        <v>1</v>
      </c>
      <c r="U887" s="2">
        <v>58.332999999999998</v>
      </c>
      <c r="V887" s="2" t="s">
        <v>26</v>
      </c>
      <c r="W887" s="5" t="str" cm="1">
        <f t="array" ref="W887">_xlfn.TEXTJOIN(", ",TRUE, IF(COUNTIF(G887,"*"&amp;Afferenti!$A$1:'Afferenti'!$A$46&amp;"*"), Afferenti!$A$1:'Afferenti'!$A$46, ""))</f>
        <v>SALVINI</v>
      </c>
      <c r="X887" s="5" t="str" cm="1">
        <f t="array" ref="X887">_xlfn.TEXTJOIN(", ",TRUE, IF(COUNTIF(A887,"*"&amp;Afferenti!$A$1:'Afferenti'!$A$46&amp;"*"), Afferenti!$E$1:'Afferenti'!$E$46, ""))</f>
        <v>1</v>
      </c>
      <c r="Y887" s="5" t="str" cm="1">
        <f t="array" ref="Y887">_xlfn.TEXTJOIN(", ",TRUE, IF(COUNTIF(A887,"*"&amp;Afferenti!$A$1:'Afferenti'!$A$46&amp;"*"), Afferenti!$F$1:'Afferenti'!$F$46, ""))</f>
        <v>0</v>
      </c>
    </row>
    <row r="888" spans="1:25" x14ac:dyDescent="0.2">
      <c r="A888" s="2" t="s">
        <v>1067</v>
      </c>
      <c r="B888" s="2" t="s">
        <v>1068</v>
      </c>
      <c r="C888" s="2" t="s">
        <v>767</v>
      </c>
      <c r="E888" s="2" t="s">
        <v>280</v>
      </c>
      <c r="F888" s="2" t="s">
        <v>1069</v>
      </c>
      <c r="G888" s="2" t="s">
        <v>1070</v>
      </c>
      <c r="H888" s="2">
        <v>1</v>
      </c>
      <c r="I888" s="2" t="s">
        <v>1074</v>
      </c>
      <c r="J888" s="2" t="s">
        <v>109</v>
      </c>
      <c r="K888" s="2">
        <v>2015</v>
      </c>
      <c r="L888" s="2" t="s">
        <v>303</v>
      </c>
      <c r="M888" s="2">
        <v>2</v>
      </c>
      <c r="N888" s="2">
        <v>84.748999999999995</v>
      </c>
      <c r="O888" s="2" t="s">
        <v>33</v>
      </c>
      <c r="P888" s="2">
        <v>92.391000000000005</v>
      </c>
      <c r="Q888" s="2" t="s">
        <v>33</v>
      </c>
      <c r="R888" s="2">
        <v>2</v>
      </c>
      <c r="S888" s="2">
        <v>94.16</v>
      </c>
      <c r="T888" s="2" t="s">
        <v>33</v>
      </c>
      <c r="W888" s="5" t="str" cm="1">
        <f t="array" ref="W888">_xlfn.TEXTJOIN(", ",TRUE, IF(COUNTIF(G888,"*"&amp;Afferenti!$A$1:'Afferenti'!$A$46&amp;"*"), Afferenti!$A$1:'Afferenti'!$A$46, ""))</f>
        <v>SALVINI</v>
      </c>
      <c r="X888" s="5" t="str" cm="1">
        <f t="array" ref="X888">_xlfn.TEXTJOIN(", ",TRUE, IF(COUNTIF(A888,"*"&amp;Afferenti!$A$1:'Afferenti'!$A$46&amp;"*"), Afferenti!$E$1:'Afferenti'!$E$46, ""))</f>
        <v>1</v>
      </c>
      <c r="Y888" s="5" t="str" cm="1">
        <f t="array" ref="Y888">_xlfn.TEXTJOIN(", ",TRUE, IF(COUNTIF(A888,"*"&amp;Afferenti!$A$1:'Afferenti'!$A$46&amp;"*"), Afferenti!$F$1:'Afferenti'!$F$46, ""))</f>
        <v>0</v>
      </c>
    </row>
    <row r="889" spans="1:25" x14ac:dyDescent="0.2">
      <c r="A889" s="2" t="s">
        <v>1067</v>
      </c>
      <c r="B889" s="2" t="s">
        <v>1068</v>
      </c>
      <c r="C889" s="2" t="s">
        <v>767</v>
      </c>
      <c r="E889" s="2" t="s">
        <v>280</v>
      </c>
      <c r="F889" s="2" t="s">
        <v>1069</v>
      </c>
      <c r="G889" s="2" t="s">
        <v>1070</v>
      </c>
      <c r="H889" s="2">
        <v>1</v>
      </c>
      <c r="I889" s="2" t="s">
        <v>1075</v>
      </c>
      <c r="J889" s="2" t="s">
        <v>11</v>
      </c>
      <c r="K889" s="2">
        <v>2018</v>
      </c>
      <c r="L889" s="2" t="s">
        <v>1076</v>
      </c>
      <c r="M889" s="2">
        <v>48</v>
      </c>
      <c r="N889" s="2">
        <v>13.542</v>
      </c>
      <c r="O889" s="2" t="s">
        <v>13</v>
      </c>
      <c r="P889" s="2">
        <v>27.501000000000001</v>
      </c>
      <c r="Q889" s="2" t="s">
        <v>14</v>
      </c>
      <c r="R889" s="2">
        <v>43</v>
      </c>
      <c r="S889" s="2">
        <v>29.68</v>
      </c>
      <c r="T889" s="2" t="s">
        <v>14</v>
      </c>
      <c r="U889" s="2">
        <v>39.01099</v>
      </c>
      <c r="V889" s="2" t="s">
        <v>14</v>
      </c>
      <c r="W889" s="5" t="str" cm="1">
        <f t="array" ref="W889">_xlfn.TEXTJOIN(", ",TRUE, IF(COUNTIF(G889,"*"&amp;Afferenti!$A$1:'Afferenti'!$A$46&amp;"*"), Afferenti!$A$1:'Afferenti'!$A$46, ""))</f>
        <v>SALVINI</v>
      </c>
      <c r="X889" s="5" t="str" cm="1">
        <f t="array" ref="X889">_xlfn.TEXTJOIN(", ",TRUE, IF(COUNTIF(A889,"*"&amp;Afferenti!$A$1:'Afferenti'!$A$46&amp;"*"), Afferenti!$E$1:'Afferenti'!$E$46, ""))</f>
        <v>1</v>
      </c>
      <c r="Y889" s="5" t="str" cm="1">
        <f t="array" ref="Y889">_xlfn.TEXTJOIN(", ",TRUE, IF(COUNTIF(A889,"*"&amp;Afferenti!$A$1:'Afferenti'!$A$46&amp;"*"), Afferenti!$F$1:'Afferenti'!$F$46, ""))</f>
        <v>0</v>
      </c>
    </row>
    <row r="890" spans="1:25" x14ac:dyDescent="0.2">
      <c r="A890" s="2" t="s">
        <v>1067</v>
      </c>
      <c r="B890" s="2" t="s">
        <v>1068</v>
      </c>
      <c r="C890" s="2" t="s">
        <v>767</v>
      </c>
      <c r="E890" s="2" t="s">
        <v>280</v>
      </c>
      <c r="F890" s="2" t="s">
        <v>1069</v>
      </c>
      <c r="G890" s="2" t="s">
        <v>1070</v>
      </c>
      <c r="H890" s="2">
        <v>1</v>
      </c>
      <c r="I890" s="2" t="s">
        <v>1077</v>
      </c>
      <c r="J890" s="2" t="s">
        <v>43</v>
      </c>
      <c r="K890" s="2">
        <v>2016</v>
      </c>
      <c r="L890" s="2" t="s">
        <v>303</v>
      </c>
      <c r="W890" s="5" t="str" cm="1">
        <f t="array" ref="W890">_xlfn.TEXTJOIN(", ",TRUE, IF(COUNTIF(G890,"*"&amp;Afferenti!$A$1:'Afferenti'!$A$46&amp;"*"), Afferenti!$A$1:'Afferenti'!$A$46, ""))</f>
        <v>SALVINI</v>
      </c>
      <c r="X890" s="5" t="str" cm="1">
        <f t="array" ref="X890">_xlfn.TEXTJOIN(", ",TRUE, IF(COUNTIF(A890,"*"&amp;Afferenti!$A$1:'Afferenti'!$A$46&amp;"*"), Afferenti!$E$1:'Afferenti'!$E$46, ""))</f>
        <v>1</v>
      </c>
      <c r="Y890" s="5" t="str" cm="1">
        <f t="array" ref="Y890">_xlfn.TEXTJOIN(", ",TRUE, IF(COUNTIF(A890,"*"&amp;Afferenti!$A$1:'Afferenti'!$A$46&amp;"*"), Afferenti!$F$1:'Afferenti'!$F$46, ""))</f>
        <v>0</v>
      </c>
    </row>
    <row r="891" spans="1:25" x14ac:dyDescent="0.2">
      <c r="A891" s="2" t="s">
        <v>1067</v>
      </c>
      <c r="B891" s="2" t="s">
        <v>1068</v>
      </c>
      <c r="C891" s="2" t="s">
        <v>767</v>
      </c>
      <c r="E891" s="2" t="s">
        <v>280</v>
      </c>
      <c r="F891" s="2" t="s">
        <v>1069</v>
      </c>
      <c r="G891" s="2" t="s">
        <v>1070</v>
      </c>
      <c r="H891" s="2">
        <v>1</v>
      </c>
      <c r="I891" s="2" t="s">
        <v>1078</v>
      </c>
      <c r="J891" s="2" t="s">
        <v>11</v>
      </c>
      <c r="K891" s="2">
        <v>2019</v>
      </c>
      <c r="L891" s="2" t="s">
        <v>1079</v>
      </c>
      <c r="M891" s="2">
        <v>3</v>
      </c>
      <c r="N891" s="2">
        <v>67.22</v>
      </c>
      <c r="O891" s="2" t="s">
        <v>26</v>
      </c>
      <c r="P891" s="2">
        <v>71.100999999999999</v>
      </c>
      <c r="Q891" s="2" t="s">
        <v>26</v>
      </c>
      <c r="R891" s="2">
        <v>2</v>
      </c>
      <c r="S891" s="2">
        <v>82.29</v>
      </c>
      <c r="T891" s="2" t="s">
        <v>33</v>
      </c>
      <c r="W891" s="5" t="str" cm="1">
        <f t="array" ref="W891">_xlfn.TEXTJOIN(", ",TRUE, IF(COUNTIF(G891,"*"&amp;Afferenti!$A$1:'Afferenti'!$A$46&amp;"*"), Afferenti!$A$1:'Afferenti'!$A$46, ""))</f>
        <v>SALVINI</v>
      </c>
      <c r="X891" s="5" t="str" cm="1">
        <f t="array" ref="X891">_xlfn.TEXTJOIN(", ",TRUE, IF(COUNTIF(A891,"*"&amp;Afferenti!$A$1:'Afferenti'!$A$46&amp;"*"), Afferenti!$E$1:'Afferenti'!$E$46, ""))</f>
        <v>1</v>
      </c>
      <c r="Y891" s="5" t="str" cm="1">
        <f t="array" ref="Y891">_xlfn.TEXTJOIN(", ",TRUE, IF(COUNTIF(A891,"*"&amp;Afferenti!$A$1:'Afferenti'!$A$46&amp;"*"), Afferenti!$F$1:'Afferenti'!$F$46, ""))</f>
        <v>0</v>
      </c>
    </row>
    <row r="892" spans="1:25" x14ac:dyDescent="0.2">
      <c r="A892" s="2" t="s">
        <v>1067</v>
      </c>
      <c r="B892" s="2" t="s">
        <v>1068</v>
      </c>
      <c r="C892" s="2" t="s">
        <v>767</v>
      </c>
      <c r="E892" s="2" t="s">
        <v>280</v>
      </c>
      <c r="F892" s="2" t="s">
        <v>1069</v>
      </c>
      <c r="G892" s="2" t="s">
        <v>1070</v>
      </c>
      <c r="H892" s="2">
        <v>1</v>
      </c>
      <c r="I892" s="2" t="s">
        <v>1080</v>
      </c>
      <c r="J892" s="2" t="s">
        <v>11</v>
      </c>
      <c r="K892" s="2">
        <v>2017</v>
      </c>
      <c r="L892" s="2" t="s">
        <v>1081</v>
      </c>
      <c r="M892" s="2">
        <v>53</v>
      </c>
      <c r="N892" s="2">
        <v>7.5090000000000003</v>
      </c>
      <c r="O892" s="2" t="s">
        <v>13</v>
      </c>
      <c r="P892" s="2">
        <v>22.146000000000001</v>
      </c>
      <c r="Q892" s="2" t="s">
        <v>13</v>
      </c>
      <c r="R892" s="2">
        <v>45</v>
      </c>
      <c r="S892" s="2">
        <v>8.59</v>
      </c>
      <c r="T892" s="2" t="s">
        <v>13</v>
      </c>
      <c r="U892" s="2">
        <v>35.185184</v>
      </c>
      <c r="V892" s="2" t="s">
        <v>14</v>
      </c>
      <c r="W892" s="5" t="str" cm="1">
        <f t="array" ref="W892">_xlfn.TEXTJOIN(", ",TRUE, IF(COUNTIF(G892,"*"&amp;Afferenti!$A$1:'Afferenti'!$A$46&amp;"*"), Afferenti!$A$1:'Afferenti'!$A$46, ""))</f>
        <v>SALVINI</v>
      </c>
      <c r="X892" s="5" t="str" cm="1">
        <f t="array" ref="X892">_xlfn.TEXTJOIN(", ",TRUE, IF(COUNTIF(A892,"*"&amp;Afferenti!$A$1:'Afferenti'!$A$46&amp;"*"), Afferenti!$E$1:'Afferenti'!$E$46, ""))</f>
        <v>1</v>
      </c>
      <c r="Y892" s="5" t="str" cm="1">
        <f t="array" ref="Y892">_xlfn.TEXTJOIN(", ",TRUE, IF(COUNTIF(A892,"*"&amp;Afferenti!$A$1:'Afferenti'!$A$46&amp;"*"), Afferenti!$F$1:'Afferenti'!$F$46, ""))</f>
        <v>0</v>
      </c>
    </row>
    <row r="893" spans="1:25" x14ac:dyDescent="0.2">
      <c r="A893" s="2" t="s">
        <v>1067</v>
      </c>
      <c r="B893" s="2" t="s">
        <v>1068</v>
      </c>
      <c r="C893" s="2" t="s">
        <v>767</v>
      </c>
      <c r="E893" s="2" t="s">
        <v>280</v>
      </c>
      <c r="F893" s="2" t="s">
        <v>1069</v>
      </c>
      <c r="G893" s="2" t="s">
        <v>1070</v>
      </c>
      <c r="H893" s="2">
        <v>1</v>
      </c>
      <c r="I893" s="2" t="s">
        <v>1082</v>
      </c>
      <c r="J893" s="2" t="s">
        <v>92</v>
      </c>
      <c r="K893" s="2">
        <v>2015</v>
      </c>
      <c r="W893" s="5" t="str" cm="1">
        <f t="array" ref="W893">_xlfn.TEXTJOIN(", ",TRUE, IF(COUNTIF(G893,"*"&amp;Afferenti!$A$1:'Afferenti'!$A$46&amp;"*"), Afferenti!$A$1:'Afferenti'!$A$46, ""))</f>
        <v>SALVINI</v>
      </c>
      <c r="X893" s="5" t="str" cm="1">
        <f t="array" ref="X893">_xlfn.TEXTJOIN(", ",TRUE, IF(COUNTIF(A893,"*"&amp;Afferenti!$A$1:'Afferenti'!$A$46&amp;"*"), Afferenti!$E$1:'Afferenti'!$E$46, ""))</f>
        <v>1</v>
      </c>
      <c r="Y893" s="5" t="str" cm="1">
        <f t="array" ref="Y893">_xlfn.TEXTJOIN(", ",TRUE, IF(COUNTIF(A893,"*"&amp;Afferenti!$A$1:'Afferenti'!$A$46&amp;"*"), Afferenti!$F$1:'Afferenti'!$F$46, ""))</f>
        <v>0</v>
      </c>
    </row>
    <row r="894" spans="1:25" x14ac:dyDescent="0.2">
      <c r="A894" s="2" t="s">
        <v>1067</v>
      </c>
      <c r="B894" s="2" t="s">
        <v>1068</v>
      </c>
      <c r="C894" s="2" t="s">
        <v>767</v>
      </c>
      <c r="E894" s="2" t="s">
        <v>280</v>
      </c>
      <c r="F894" s="2" t="s">
        <v>1069</v>
      </c>
      <c r="G894" s="2" t="s">
        <v>1070</v>
      </c>
      <c r="H894" s="2">
        <v>1</v>
      </c>
      <c r="I894" s="2" t="s">
        <v>1083</v>
      </c>
      <c r="J894" s="2" t="s">
        <v>92</v>
      </c>
      <c r="K894" s="2">
        <v>2019</v>
      </c>
      <c r="M894" s="2">
        <v>4</v>
      </c>
      <c r="N894" s="2">
        <v>60.066000000000003</v>
      </c>
      <c r="O894" s="2" t="s">
        <v>26</v>
      </c>
      <c r="W894" s="5" t="str" cm="1">
        <f t="array" ref="W894">_xlfn.TEXTJOIN(", ",TRUE, IF(COUNTIF(G894,"*"&amp;Afferenti!$A$1:'Afferenti'!$A$46&amp;"*"), Afferenti!$A$1:'Afferenti'!$A$46, ""))</f>
        <v>SALVINI</v>
      </c>
      <c r="X894" s="5" t="str" cm="1">
        <f t="array" ref="X894">_xlfn.TEXTJOIN(", ",TRUE, IF(COUNTIF(A894,"*"&amp;Afferenti!$A$1:'Afferenti'!$A$46&amp;"*"), Afferenti!$E$1:'Afferenti'!$E$46, ""))</f>
        <v>1</v>
      </c>
      <c r="Y894" s="5" t="str" cm="1">
        <f t="array" ref="Y894">_xlfn.TEXTJOIN(", ",TRUE, IF(COUNTIF(A894,"*"&amp;Afferenti!$A$1:'Afferenti'!$A$46&amp;"*"), Afferenti!$F$1:'Afferenti'!$F$46, ""))</f>
        <v>0</v>
      </c>
    </row>
    <row r="895" spans="1:25" x14ac:dyDescent="0.2">
      <c r="A895" s="2" t="s">
        <v>1067</v>
      </c>
      <c r="B895" s="2" t="s">
        <v>1068</v>
      </c>
      <c r="C895" s="2" t="s">
        <v>767</v>
      </c>
      <c r="E895" s="2" t="s">
        <v>280</v>
      </c>
      <c r="F895" s="2" t="s">
        <v>1069</v>
      </c>
      <c r="G895" s="2" t="s">
        <v>1070</v>
      </c>
      <c r="H895" s="2">
        <v>1</v>
      </c>
      <c r="I895" s="2" t="s">
        <v>1084</v>
      </c>
      <c r="J895" s="2" t="s">
        <v>72</v>
      </c>
      <c r="K895" s="2">
        <v>2016</v>
      </c>
      <c r="L895" s="2" t="s">
        <v>1085</v>
      </c>
      <c r="W895" s="5" t="str" cm="1">
        <f t="array" ref="W895">_xlfn.TEXTJOIN(", ",TRUE, IF(COUNTIF(G895,"*"&amp;Afferenti!$A$1:'Afferenti'!$A$46&amp;"*"), Afferenti!$A$1:'Afferenti'!$A$46, ""))</f>
        <v>SALVINI</v>
      </c>
      <c r="X895" s="5" t="str" cm="1">
        <f t="array" ref="X895">_xlfn.TEXTJOIN(", ",TRUE, IF(COUNTIF(A895,"*"&amp;Afferenti!$A$1:'Afferenti'!$A$46&amp;"*"), Afferenti!$E$1:'Afferenti'!$E$46, ""))</f>
        <v>1</v>
      </c>
      <c r="Y895" s="5" t="str" cm="1">
        <f t="array" ref="Y895">_xlfn.TEXTJOIN(", ",TRUE, IF(COUNTIF(A895,"*"&amp;Afferenti!$A$1:'Afferenti'!$A$46&amp;"*"), Afferenti!$F$1:'Afferenti'!$F$46, ""))</f>
        <v>0</v>
      </c>
    </row>
    <row r="896" spans="1:25" x14ac:dyDescent="0.2">
      <c r="A896" s="2" t="s">
        <v>1067</v>
      </c>
      <c r="B896" s="2" t="s">
        <v>1068</v>
      </c>
      <c r="C896" s="2" t="s">
        <v>767</v>
      </c>
      <c r="E896" s="2" t="s">
        <v>280</v>
      </c>
      <c r="F896" s="2" t="s">
        <v>1069</v>
      </c>
      <c r="G896" s="2" t="s">
        <v>1070</v>
      </c>
      <c r="H896" s="2">
        <v>1</v>
      </c>
      <c r="I896" s="2" t="s">
        <v>1086</v>
      </c>
      <c r="J896" s="2" t="s">
        <v>109</v>
      </c>
      <c r="K896" s="2">
        <v>2016</v>
      </c>
      <c r="W896" s="5" t="str" cm="1">
        <f t="array" ref="W896">_xlfn.TEXTJOIN(", ",TRUE, IF(COUNTIF(G896,"*"&amp;Afferenti!$A$1:'Afferenti'!$A$46&amp;"*"), Afferenti!$A$1:'Afferenti'!$A$46, ""))</f>
        <v>SALVINI</v>
      </c>
      <c r="X896" s="5" t="str" cm="1">
        <f t="array" ref="X896">_xlfn.TEXTJOIN(", ",TRUE, IF(COUNTIF(A896,"*"&amp;Afferenti!$A$1:'Afferenti'!$A$46&amp;"*"), Afferenti!$E$1:'Afferenti'!$E$46, ""))</f>
        <v>1</v>
      </c>
      <c r="Y896" s="5" t="str" cm="1">
        <f t="array" ref="Y896">_xlfn.TEXTJOIN(", ",TRUE, IF(COUNTIF(A896,"*"&amp;Afferenti!$A$1:'Afferenti'!$A$46&amp;"*"), Afferenti!$F$1:'Afferenti'!$F$46, ""))</f>
        <v>0</v>
      </c>
    </row>
    <row r="897" spans="1:25" x14ac:dyDescent="0.2">
      <c r="A897" s="2" t="s">
        <v>1067</v>
      </c>
      <c r="B897" s="2" t="s">
        <v>1068</v>
      </c>
      <c r="C897" s="2" t="s">
        <v>767</v>
      </c>
      <c r="E897" s="2" t="s">
        <v>280</v>
      </c>
      <c r="F897" s="2" t="s">
        <v>1069</v>
      </c>
      <c r="G897" s="2" t="s">
        <v>1070</v>
      </c>
      <c r="H897" s="2">
        <v>1</v>
      </c>
      <c r="I897" s="2" t="s">
        <v>1087</v>
      </c>
      <c r="J897" s="2" t="s">
        <v>11</v>
      </c>
      <c r="K897" s="2">
        <v>2018</v>
      </c>
      <c r="L897" s="2" t="s">
        <v>1088</v>
      </c>
      <c r="M897" s="2">
        <v>5</v>
      </c>
      <c r="N897" s="2">
        <v>13.223000000000001</v>
      </c>
      <c r="O897" s="2" t="s">
        <v>13</v>
      </c>
      <c r="P897" s="2">
        <v>65.099999999999994</v>
      </c>
      <c r="Q897" s="2" t="s">
        <v>26</v>
      </c>
      <c r="R897" s="2">
        <v>5</v>
      </c>
      <c r="U897" s="2">
        <v>61.574074000000003</v>
      </c>
      <c r="V897" s="2" t="s">
        <v>26</v>
      </c>
      <c r="W897" s="5" t="str" cm="1">
        <f t="array" ref="W897">_xlfn.TEXTJOIN(", ",TRUE, IF(COUNTIF(G897,"*"&amp;Afferenti!$A$1:'Afferenti'!$A$46&amp;"*"), Afferenti!$A$1:'Afferenti'!$A$46, ""))</f>
        <v>SALVINI</v>
      </c>
      <c r="X897" s="5" t="str" cm="1">
        <f t="array" ref="X897">_xlfn.TEXTJOIN(", ",TRUE, IF(COUNTIF(A897,"*"&amp;Afferenti!$A$1:'Afferenti'!$A$46&amp;"*"), Afferenti!$E$1:'Afferenti'!$E$46, ""))</f>
        <v>1</v>
      </c>
      <c r="Y897" s="5" t="str" cm="1">
        <f t="array" ref="Y897">_xlfn.TEXTJOIN(", ",TRUE, IF(COUNTIF(A897,"*"&amp;Afferenti!$A$1:'Afferenti'!$A$46&amp;"*"), Afferenti!$F$1:'Afferenti'!$F$46, ""))</f>
        <v>0</v>
      </c>
    </row>
    <row r="898" spans="1:25" x14ac:dyDescent="0.2">
      <c r="A898" s="2" t="s">
        <v>1067</v>
      </c>
      <c r="B898" s="2" t="s">
        <v>1068</v>
      </c>
      <c r="C898" s="2" t="s">
        <v>767</v>
      </c>
      <c r="E898" s="2" t="s">
        <v>280</v>
      </c>
      <c r="F898" s="2" t="s">
        <v>1069</v>
      </c>
      <c r="G898" s="2" t="s">
        <v>1070</v>
      </c>
      <c r="H898" s="2">
        <v>1</v>
      </c>
      <c r="I898" s="2" t="s">
        <v>1089</v>
      </c>
      <c r="J898" s="2" t="s">
        <v>11</v>
      </c>
      <c r="K898" s="2">
        <v>2018</v>
      </c>
      <c r="L898" s="2" t="s">
        <v>1088</v>
      </c>
      <c r="M898" s="2">
        <v>17</v>
      </c>
      <c r="N898" s="2">
        <v>26.725000000000001</v>
      </c>
      <c r="O898" s="2" t="s">
        <v>14</v>
      </c>
      <c r="P898" s="2">
        <v>65.099999999999994</v>
      </c>
      <c r="Q898" s="2" t="s">
        <v>26</v>
      </c>
      <c r="R898" s="2">
        <v>15</v>
      </c>
      <c r="S898" s="2">
        <v>27.69</v>
      </c>
      <c r="T898" s="2" t="s">
        <v>14</v>
      </c>
      <c r="U898" s="2">
        <v>61.574074000000003</v>
      </c>
      <c r="V898" s="2" t="s">
        <v>26</v>
      </c>
      <c r="W898" s="5" t="str" cm="1">
        <f t="array" ref="W898">_xlfn.TEXTJOIN(", ",TRUE, IF(COUNTIF(G898,"*"&amp;Afferenti!$A$1:'Afferenti'!$A$46&amp;"*"), Afferenti!$A$1:'Afferenti'!$A$46, ""))</f>
        <v>SALVINI</v>
      </c>
      <c r="X898" s="5" t="str" cm="1">
        <f t="array" ref="X898">_xlfn.TEXTJOIN(", ",TRUE, IF(COUNTIF(A898,"*"&amp;Afferenti!$A$1:'Afferenti'!$A$46&amp;"*"), Afferenti!$E$1:'Afferenti'!$E$46, ""))</f>
        <v>1</v>
      </c>
      <c r="Y898" s="5" t="str" cm="1">
        <f t="array" ref="Y898">_xlfn.TEXTJOIN(", ",TRUE, IF(COUNTIF(A898,"*"&amp;Afferenti!$A$1:'Afferenti'!$A$46&amp;"*"), Afferenti!$F$1:'Afferenti'!$F$46, ""))</f>
        <v>0</v>
      </c>
    </row>
    <row r="899" spans="1:25" x14ac:dyDescent="0.2">
      <c r="A899" s="2" t="s">
        <v>1067</v>
      </c>
      <c r="B899" s="2" t="s">
        <v>1068</v>
      </c>
      <c r="C899" s="2" t="s">
        <v>767</v>
      </c>
      <c r="E899" s="2" t="s">
        <v>280</v>
      </c>
      <c r="F899" s="2" t="s">
        <v>1069</v>
      </c>
      <c r="G899" s="2" t="s">
        <v>1070</v>
      </c>
      <c r="H899" s="2">
        <v>1</v>
      </c>
      <c r="I899" s="2" t="s">
        <v>1090</v>
      </c>
      <c r="J899" s="2" t="s">
        <v>11</v>
      </c>
      <c r="K899" s="2">
        <v>2016</v>
      </c>
      <c r="L899" s="2" t="s">
        <v>1091</v>
      </c>
      <c r="M899" s="2">
        <v>24</v>
      </c>
      <c r="N899" s="2">
        <v>28.547000000000001</v>
      </c>
      <c r="O899" s="2" t="s">
        <v>14</v>
      </c>
      <c r="P899" s="2">
        <v>74.658000000000001</v>
      </c>
      <c r="Q899" s="2" t="s">
        <v>26</v>
      </c>
      <c r="R899" s="2">
        <v>24</v>
      </c>
      <c r="S899" s="2">
        <v>27.65</v>
      </c>
      <c r="T899" s="2" t="s">
        <v>14</v>
      </c>
      <c r="U899" s="2">
        <v>80.61224</v>
      </c>
      <c r="V899" s="2" t="s">
        <v>33</v>
      </c>
      <c r="W899" s="5" t="str" cm="1">
        <f t="array" ref="W899">_xlfn.TEXTJOIN(", ",TRUE, IF(COUNTIF(G899,"*"&amp;Afferenti!$A$1:'Afferenti'!$A$46&amp;"*"), Afferenti!$A$1:'Afferenti'!$A$46, ""))</f>
        <v>SALVINI</v>
      </c>
      <c r="X899" s="5" t="str" cm="1">
        <f t="array" ref="X899">_xlfn.TEXTJOIN(", ",TRUE, IF(COUNTIF(A899,"*"&amp;Afferenti!$A$1:'Afferenti'!$A$46&amp;"*"), Afferenti!$E$1:'Afferenti'!$E$46, ""))</f>
        <v>1</v>
      </c>
      <c r="Y899" s="5" t="str" cm="1">
        <f t="array" ref="Y899">_xlfn.TEXTJOIN(", ",TRUE, IF(COUNTIF(A899,"*"&amp;Afferenti!$A$1:'Afferenti'!$A$46&amp;"*"), Afferenti!$F$1:'Afferenti'!$F$46, ""))</f>
        <v>0</v>
      </c>
    </row>
    <row r="900" spans="1:25" x14ac:dyDescent="0.2">
      <c r="A900" s="2" t="s">
        <v>1067</v>
      </c>
      <c r="B900" s="2" t="s">
        <v>1068</v>
      </c>
      <c r="C900" s="2" t="s">
        <v>767</v>
      </c>
      <c r="E900" s="2" t="s">
        <v>280</v>
      </c>
      <c r="F900" s="2" t="s">
        <v>1069</v>
      </c>
      <c r="G900" s="2" t="s">
        <v>1092</v>
      </c>
      <c r="H900" s="2">
        <v>2</v>
      </c>
      <c r="I900" s="2" t="s">
        <v>1093</v>
      </c>
      <c r="J900" s="2" t="s">
        <v>92</v>
      </c>
      <c r="K900" s="2">
        <v>2016</v>
      </c>
      <c r="W900" s="5" t="str" cm="1">
        <f t="array" ref="W900">_xlfn.TEXTJOIN(", ",TRUE, IF(COUNTIF(G900,"*"&amp;Afferenti!$A$1:'Afferenti'!$A$46&amp;"*"), Afferenti!$A$1:'Afferenti'!$A$46, ""))</f>
        <v>SALVINI</v>
      </c>
      <c r="X900" s="5" t="str" cm="1">
        <f t="array" ref="X900">_xlfn.TEXTJOIN(", ",TRUE, IF(COUNTIF(A900,"*"&amp;Afferenti!$A$1:'Afferenti'!$A$46&amp;"*"), Afferenti!$E$1:'Afferenti'!$E$46, ""))</f>
        <v>1</v>
      </c>
      <c r="Y900" s="5" t="str" cm="1">
        <f t="array" ref="Y900">_xlfn.TEXTJOIN(", ",TRUE, IF(COUNTIF(A900,"*"&amp;Afferenti!$A$1:'Afferenti'!$A$46&amp;"*"), Afferenti!$F$1:'Afferenti'!$F$46, ""))</f>
        <v>0</v>
      </c>
    </row>
    <row r="901" spans="1:25" x14ac:dyDescent="0.2">
      <c r="A901" s="2" t="s">
        <v>1067</v>
      </c>
      <c r="B901" s="2" t="s">
        <v>1068</v>
      </c>
      <c r="C901" s="2" t="s">
        <v>767</v>
      </c>
      <c r="E901" s="2" t="s">
        <v>280</v>
      </c>
      <c r="F901" s="2" t="s">
        <v>1069</v>
      </c>
      <c r="G901" s="2" t="s">
        <v>1094</v>
      </c>
      <c r="H901" s="2">
        <v>2</v>
      </c>
      <c r="I901" s="2" t="s">
        <v>1095</v>
      </c>
      <c r="J901" s="2" t="s">
        <v>92</v>
      </c>
      <c r="K901" s="2">
        <v>2016</v>
      </c>
      <c r="W901" s="5" t="str" cm="1">
        <f t="array" ref="W901">_xlfn.TEXTJOIN(", ",TRUE, IF(COUNTIF(G901,"*"&amp;Afferenti!$A$1:'Afferenti'!$A$46&amp;"*"), Afferenti!$A$1:'Afferenti'!$A$46, ""))</f>
        <v>SALVINI</v>
      </c>
      <c r="X901" s="5" t="str" cm="1">
        <f t="array" ref="X901">_xlfn.TEXTJOIN(", ",TRUE, IF(COUNTIF(A901,"*"&amp;Afferenti!$A$1:'Afferenti'!$A$46&amp;"*"), Afferenti!$E$1:'Afferenti'!$E$46, ""))</f>
        <v>1</v>
      </c>
      <c r="Y901" s="5" t="str" cm="1">
        <f t="array" ref="Y901">_xlfn.TEXTJOIN(", ",TRUE, IF(COUNTIF(A901,"*"&amp;Afferenti!$A$1:'Afferenti'!$A$46&amp;"*"), Afferenti!$F$1:'Afferenti'!$F$46, ""))</f>
        <v>0</v>
      </c>
    </row>
    <row r="902" spans="1:25" x14ac:dyDescent="0.2">
      <c r="A902" s="2" t="s">
        <v>1067</v>
      </c>
      <c r="B902" s="2" t="s">
        <v>1068</v>
      </c>
      <c r="C902" s="2" t="s">
        <v>767</v>
      </c>
      <c r="E902" s="2" t="s">
        <v>280</v>
      </c>
      <c r="F902" s="2" t="s">
        <v>1069</v>
      </c>
      <c r="G902" s="2" t="s">
        <v>1096</v>
      </c>
      <c r="H902" s="2">
        <v>2</v>
      </c>
      <c r="I902" s="2" t="s">
        <v>1097</v>
      </c>
      <c r="J902" s="2" t="s">
        <v>11</v>
      </c>
      <c r="K902" s="2">
        <v>2015</v>
      </c>
      <c r="L902" s="2" t="s">
        <v>1098</v>
      </c>
      <c r="M902" s="2">
        <v>6</v>
      </c>
      <c r="N902" s="2">
        <v>73.903999999999996</v>
      </c>
      <c r="O902" s="2" t="s">
        <v>26</v>
      </c>
      <c r="P902" s="2">
        <v>19.488</v>
      </c>
      <c r="Q902" s="2" t="s">
        <v>13</v>
      </c>
      <c r="R902" s="2">
        <v>5</v>
      </c>
      <c r="S902" s="2">
        <v>78.13</v>
      </c>
      <c r="T902" s="2" t="s">
        <v>33</v>
      </c>
      <c r="U902" s="2">
        <v>10</v>
      </c>
      <c r="V902" s="2" t="s">
        <v>13</v>
      </c>
      <c r="W902" s="5" t="str" cm="1">
        <f t="array" ref="W902">_xlfn.TEXTJOIN(", ",TRUE, IF(COUNTIF(G902,"*"&amp;Afferenti!$A$1:'Afferenti'!$A$46&amp;"*"), Afferenti!$A$1:'Afferenti'!$A$46, ""))</f>
        <v>SALVINI</v>
      </c>
      <c r="X902" s="5" t="str" cm="1">
        <f t="array" ref="X902">_xlfn.TEXTJOIN(", ",TRUE, IF(COUNTIF(A902,"*"&amp;Afferenti!$A$1:'Afferenti'!$A$46&amp;"*"), Afferenti!$E$1:'Afferenti'!$E$46, ""))</f>
        <v>1</v>
      </c>
      <c r="Y902" s="5" t="str" cm="1">
        <f t="array" ref="Y902">_xlfn.TEXTJOIN(", ",TRUE, IF(COUNTIF(A902,"*"&amp;Afferenti!$A$1:'Afferenti'!$A$46&amp;"*"), Afferenti!$F$1:'Afferenti'!$F$46, ""))</f>
        <v>0</v>
      </c>
    </row>
    <row r="903" spans="1:25" x14ac:dyDescent="0.2">
      <c r="A903" s="2" t="s">
        <v>1067</v>
      </c>
      <c r="B903" s="2" t="s">
        <v>1068</v>
      </c>
      <c r="C903" s="2" t="s">
        <v>767</v>
      </c>
      <c r="E903" s="2" t="s">
        <v>280</v>
      </c>
      <c r="F903" s="2" t="s">
        <v>1069</v>
      </c>
      <c r="G903" s="2" t="s">
        <v>1099</v>
      </c>
      <c r="H903" s="2">
        <v>2</v>
      </c>
      <c r="I903" s="2" t="s">
        <v>1100</v>
      </c>
      <c r="J903" s="2" t="s">
        <v>11</v>
      </c>
      <c r="K903" s="2">
        <v>2019</v>
      </c>
      <c r="L903" s="2" t="s">
        <v>1101</v>
      </c>
      <c r="M903" s="2">
        <v>11</v>
      </c>
      <c r="N903" s="2">
        <v>35.424999999999997</v>
      </c>
      <c r="O903" s="2" t="s">
        <v>14</v>
      </c>
      <c r="P903" s="2">
        <v>22.885999999999999</v>
      </c>
      <c r="Q903" s="2" t="s">
        <v>13</v>
      </c>
      <c r="R903" s="2">
        <v>8</v>
      </c>
      <c r="S903" s="2">
        <v>47.74</v>
      </c>
      <c r="T903" s="2" t="s">
        <v>14</v>
      </c>
      <c r="U903" s="2">
        <v>22.655999999999999</v>
      </c>
      <c r="V903" s="2" t="s">
        <v>13</v>
      </c>
      <c r="W903" s="5" t="str" cm="1">
        <f t="array" ref="W903">_xlfn.TEXTJOIN(", ",TRUE, IF(COUNTIF(G903,"*"&amp;Afferenti!$A$1:'Afferenti'!$A$46&amp;"*"), Afferenti!$A$1:'Afferenti'!$A$46, ""))</f>
        <v>SALVINI</v>
      </c>
      <c r="X903" s="5" t="str" cm="1">
        <f t="array" ref="X903">_xlfn.TEXTJOIN(", ",TRUE, IF(COUNTIF(A903,"*"&amp;Afferenti!$A$1:'Afferenti'!$A$46&amp;"*"), Afferenti!$E$1:'Afferenti'!$E$46, ""))</f>
        <v>1</v>
      </c>
      <c r="Y903" s="5" t="str" cm="1">
        <f t="array" ref="Y903">_xlfn.TEXTJOIN(", ",TRUE, IF(COUNTIF(A903,"*"&amp;Afferenti!$A$1:'Afferenti'!$A$46&amp;"*"), Afferenti!$F$1:'Afferenti'!$F$46, ""))</f>
        <v>0</v>
      </c>
    </row>
    <row r="904" spans="1:25" x14ac:dyDescent="0.2">
      <c r="A904" s="2" t="s">
        <v>1067</v>
      </c>
      <c r="B904" s="2" t="s">
        <v>1068</v>
      </c>
      <c r="C904" s="2" t="s">
        <v>767</v>
      </c>
      <c r="E904" s="2" t="s">
        <v>280</v>
      </c>
      <c r="F904" s="2" t="s">
        <v>1069</v>
      </c>
      <c r="G904" s="2" t="s">
        <v>1102</v>
      </c>
      <c r="H904" s="2">
        <v>2</v>
      </c>
      <c r="I904" s="2" t="s">
        <v>1103</v>
      </c>
      <c r="J904" s="2" t="s">
        <v>92</v>
      </c>
      <c r="K904" s="2">
        <v>2015</v>
      </c>
      <c r="M904" s="2">
        <v>19</v>
      </c>
      <c r="N904" s="2">
        <v>2.1890000000000001</v>
      </c>
      <c r="O904" s="2" t="s">
        <v>13</v>
      </c>
      <c r="R904" s="2">
        <v>11</v>
      </c>
      <c r="S904" s="2">
        <v>4.66</v>
      </c>
      <c r="T904" s="2" t="s">
        <v>13</v>
      </c>
      <c r="W904" s="5" t="str" cm="1">
        <f t="array" ref="W904">_xlfn.TEXTJOIN(", ",TRUE, IF(COUNTIF(G904,"*"&amp;Afferenti!$A$1:'Afferenti'!$A$46&amp;"*"), Afferenti!$A$1:'Afferenti'!$A$46, ""))</f>
        <v>SALVINI</v>
      </c>
      <c r="X904" s="5" t="str" cm="1">
        <f t="array" ref="X904">_xlfn.TEXTJOIN(", ",TRUE, IF(COUNTIF(A904,"*"&amp;Afferenti!$A$1:'Afferenti'!$A$46&amp;"*"), Afferenti!$E$1:'Afferenti'!$E$46, ""))</f>
        <v>1</v>
      </c>
      <c r="Y904" s="5" t="str" cm="1">
        <f t="array" ref="Y904">_xlfn.TEXTJOIN(", ",TRUE, IF(COUNTIF(A904,"*"&amp;Afferenti!$A$1:'Afferenti'!$A$46&amp;"*"), Afferenti!$F$1:'Afferenti'!$F$46, ""))</f>
        <v>0</v>
      </c>
    </row>
    <row r="905" spans="1:25" x14ac:dyDescent="0.2">
      <c r="A905" s="2" t="s">
        <v>1067</v>
      </c>
      <c r="B905" s="2" t="s">
        <v>1068</v>
      </c>
      <c r="C905" s="2" t="s">
        <v>767</v>
      </c>
      <c r="E905" s="2" t="s">
        <v>280</v>
      </c>
      <c r="F905" s="2" t="s">
        <v>1069</v>
      </c>
      <c r="G905" s="2" t="s">
        <v>1102</v>
      </c>
      <c r="H905" s="2">
        <v>2</v>
      </c>
      <c r="I905" s="2" t="s">
        <v>1104</v>
      </c>
      <c r="J905" s="2" t="s">
        <v>11</v>
      </c>
      <c r="K905" s="2">
        <v>2015</v>
      </c>
      <c r="L905" s="2" t="s">
        <v>711</v>
      </c>
      <c r="M905" s="2">
        <v>24</v>
      </c>
      <c r="N905" s="2">
        <v>33.015000000000001</v>
      </c>
      <c r="O905" s="2" t="s">
        <v>14</v>
      </c>
      <c r="P905" s="2">
        <v>14.69</v>
      </c>
      <c r="Q905" s="2" t="s">
        <v>13</v>
      </c>
      <c r="R905" s="2">
        <v>19</v>
      </c>
      <c r="S905" s="2">
        <v>43.92</v>
      </c>
      <c r="T905" s="2" t="s">
        <v>14</v>
      </c>
      <c r="U905" s="2">
        <v>18.207000000000001</v>
      </c>
      <c r="V905" s="2" t="s">
        <v>13</v>
      </c>
      <c r="W905" s="5" t="str" cm="1">
        <f t="array" ref="W905">_xlfn.TEXTJOIN(", ",TRUE, IF(COUNTIF(G905,"*"&amp;Afferenti!$A$1:'Afferenti'!$A$46&amp;"*"), Afferenti!$A$1:'Afferenti'!$A$46, ""))</f>
        <v>SALVINI</v>
      </c>
      <c r="X905" s="5" t="str" cm="1">
        <f t="array" ref="X905">_xlfn.TEXTJOIN(", ",TRUE, IF(COUNTIF(A905,"*"&amp;Afferenti!$A$1:'Afferenti'!$A$46&amp;"*"), Afferenti!$E$1:'Afferenti'!$E$46, ""))</f>
        <v>1</v>
      </c>
      <c r="Y905" s="5" t="str" cm="1">
        <f t="array" ref="Y905">_xlfn.TEXTJOIN(", ",TRUE, IF(COUNTIF(A905,"*"&amp;Afferenti!$A$1:'Afferenti'!$A$46&amp;"*"), Afferenti!$F$1:'Afferenti'!$F$46, ""))</f>
        <v>0</v>
      </c>
    </row>
    <row r="906" spans="1:25" x14ac:dyDescent="0.2">
      <c r="A906" s="2" t="s">
        <v>1067</v>
      </c>
      <c r="B906" s="2" t="s">
        <v>1068</v>
      </c>
      <c r="C906" s="2" t="s">
        <v>767</v>
      </c>
      <c r="E906" s="2" t="s">
        <v>280</v>
      </c>
      <c r="F906" s="2" t="s">
        <v>1069</v>
      </c>
      <c r="G906" s="2" t="s">
        <v>1102</v>
      </c>
      <c r="H906" s="2">
        <v>2</v>
      </c>
      <c r="I906" s="2" t="s">
        <v>1105</v>
      </c>
      <c r="J906" s="2" t="s">
        <v>92</v>
      </c>
      <c r="K906" s="2">
        <v>2015</v>
      </c>
      <c r="M906" s="2">
        <v>2</v>
      </c>
      <c r="N906" s="2">
        <v>27.995000000000001</v>
      </c>
      <c r="O906" s="2" t="s">
        <v>14</v>
      </c>
      <c r="R906" s="2">
        <v>0</v>
      </c>
      <c r="S906" s="2">
        <v>100</v>
      </c>
      <c r="T906" s="2" t="s">
        <v>33</v>
      </c>
      <c r="W906" s="5" t="str" cm="1">
        <f t="array" ref="W906">_xlfn.TEXTJOIN(", ",TRUE, IF(COUNTIF(G906,"*"&amp;Afferenti!$A$1:'Afferenti'!$A$46&amp;"*"), Afferenti!$A$1:'Afferenti'!$A$46, ""))</f>
        <v>SALVINI</v>
      </c>
      <c r="X906" s="5" t="str" cm="1">
        <f t="array" ref="X906">_xlfn.TEXTJOIN(", ",TRUE, IF(COUNTIF(A906,"*"&amp;Afferenti!$A$1:'Afferenti'!$A$46&amp;"*"), Afferenti!$E$1:'Afferenti'!$E$46, ""))</f>
        <v>1</v>
      </c>
      <c r="Y906" s="5" t="str" cm="1">
        <f t="array" ref="Y906">_xlfn.TEXTJOIN(", ",TRUE, IF(COUNTIF(A906,"*"&amp;Afferenti!$A$1:'Afferenti'!$A$46&amp;"*"), Afferenti!$F$1:'Afferenti'!$F$46, ""))</f>
        <v>0</v>
      </c>
    </row>
    <row r="907" spans="1:25" x14ac:dyDescent="0.2">
      <c r="A907" s="2" t="s">
        <v>1067</v>
      </c>
      <c r="B907" s="2" t="s">
        <v>1068</v>
      </c>
      <c r="C907" s="2" t="s">
        <v>767</v>
      </c>
      <c r="E907" s="2" t="s">
        <v>280</v>
      </c>
      <c r="F907" s="2" t="s">
        <v>1069</v>
      </c>
      <c r="G907" s="2" t="s">
        <v>1102</v>
      </c>
      <c r="H907" s="2">
        <v>2</v>
      </c>
      <c r="I907" s="2" t="s">
        <v>1106</v>
      </c>
      <c r="J907" s="2" t="s">
        <v>43</v>
      </c>
      <c r="K907" s="2">
        <v>2019</v>
      </c>
      <c r="W907" s="5" t="str" cm="1">
        <f t="array" ref="W907">_xlfn.TEXTJOIN(", ",TRUE, IF(COUNTIF(G907,"*"&amp;Afferenti!$A$1:'Afferenti'!$A$46&amp;"*"), Afferenti!$A$1:'Afferenti'!$A$46, ""))</f>
        <v>SALVINI</v>
      </c>
      <c r="X907" s="5" t="str" cm="1">
        <f t="array" ref="X907">_xlfn.TEXTJOIN(", ",TRUE, IF(COUNTIF(A907,"*"&amp;Afferenti!$A$1:'Afferenti'!$A$46&amp;"*"), Afferenti!$E$1:'Afferenti'!$E$46, ""))</f>
        <v>1</v>
      </c>
      <c r="Y907" s="5" t="str" cm="1">
        <f t="array" ref="Y907">_xlfn.TEXTJOIN(", ",TRUE, IF(COUNTIF(A907,"*"&amp;Afferenti!$A$1:'Afferenti'!$A$46&amp;"*"), Afferenti!$F$1:'Afferenti'!$F$46, ""))</f>
        <v>0</v>
      </c>
    </row>
    <row r="908" spans="1:25" x14ac:dyDescent="0.2">
      <c r="A908" s="2" t="s">
        <v>1067</v>
      </c>
      <c r="B908" s="2" t="s">
        <v>1068</v>
      </c>
      <c r="C908" s="2" t="s">
        <v>767</v>
      </c>
      <c r="E908" s="2" t="s">
        <v>280</v>
      </c>
      <c r="F908" s="2" t="s">
        <v>1069</v>
      </c>
      <c r="G908" s="2" t="s">
        <v>1102</v>
      </c>
      <c r="H908" s="2">
        <v>2</v>
      </c>
      <c r="I908" s="2" t="s">
        <v>1107</v>
      </c>
      <c r="J908" s="2" t="s">
        <v>11</v>
      </c>
      <c r="K908" s="2">
        <v>2015</v>
      </c>
      <c r="L908" s="2" t="s">
        <v>1108</v>
      </c>
      <c r="M908" s="2">
        <v>75</v>
      </c>
      <c r="N908" s="2">
        <v>3.7810000000000001</v>
      </c>
      <c r="O908" s="2" t="s">
        <v>13</v>
      </c>
      <c r="P908" s="2">
        <v>13.66</v>
      </c>
      <c r="Q908" s="2" t="s">
        <v>13</v>
      </c>
      <c r="R908" s="2">
        <v>66</v>
      </c>
      <c r="S908" s="2">
        <v>6.66</v>
      </c>
      <c r="T908" s="2" t="s">
        <v>13</v>
      </c>
      <c r="U908" s="2">
        <v>38.570999999999998</v>
      </c>
      <c r="V908" s="2" t="s">
        <v>14</v>
      </c>
      <c r="W908" s="5" t="str" cm="1">
        <f t="array" ref="W908">_xlfn.TEXTJOIN(", ",TRUE, IF(COUNTIF(G908,"*"&amp;Afferenti!$A$1:'Afferenti'!$A$46&amp;"*"), Afferenti!$A$1:'Afferenti'!$A$46, ""))</f>
        <v>SALVINI</v>
      </c>
      <c r="X908" s="5" t="str" cm="1">
        <f t="array" ref="X908">_xlfn.TEXTJOIN(", ",TRUE, IF(COUNTIF(A908,"*"&amp;Afferenti!$A$1:'Afferenti'!$A$46&amp;"*"), Afferenti!$E$1:'Afferenti'!$E$46, ""))</f>
        <v>1</v>
      </c>
      <c r="Y908" s="5" t="str" cm="1">
        <f t="array" ref="Y908">_xlfn.TEXTJOIN(", ",TRUE, IF(COUNTIF(A908,"*"&amp;Afferenti!$A$1:'Afferenti'!$A$46&amp;"*"), Afferenti!$F$1:'Afferenti'!$F$46, ""))</f>
        <v>0</v>
      </c>
    </row>
    <row r="909" spans="1:25" x14ac:dyDescent="0.2">
      <c r="A909" s="2" t="s">
        <v>1067</v>
      </c>
      <c r="B909" s="2" t="s">
        <v>1068</v>
      </c>
      <c r="C909" s="2" t="s">
        <v>767</v>
      </c>
      <c r="E909" s="2" t="s">
        <v>280</v>
      </c>
      <c r="F909" s="2" t="s">
        <v>1069</v>
      </c>
      <c r="G909" s="2" t="s">
        <v>1109</v>
      </c>
      <c r="H909" s="2">
        <v>2</v>
      </c>
      <c r="I909" s="2" t="s">
        <v>1110</v>
      </c>
      <c r="J909" s="2" t="s">
        <v>109</v>
      </c>
      <c r="K909" s="2">
        <v>2016</v>
      </c>
      <c r="L909" s="2" t="s">
        <v>303</v>
      </c>
      <c r="M909" s="2">
        <v>4</v>
      </c>
      <c r="N909" s="2">
        <v>73.944999999999993</v>
      </c>
      <c r="O909" s="2" t="s">
        <v>26</v>
      </c>
      <c r="P909" s="2">
        <v>88.825000000000003</v>
      </c>
      <c r="Q909" s="2" t="s">
        <v>33</v>
      </c>
      <c r="R909" s="2">
        <v>3</v>
      </c>
      <c r="S909" s="2">
        <v>88.75</v>
      </c>
      <c r="T909" s="2" t="s">
        <v>33</v>
      </c>
      <c r="W909" s="5" t="str" cm="1">
        <f t="array" ref="W909">_xlfn.TEXTJOIN(", ",TRUE, IF(COUNTIF(G909,"*"&amp;Afferenti!$A$1:'Afferenti'!$A$46&amp;"*"), Afferenti!$A$1:'Afferenti'!$A$46, ""))</f>
        <v>SALVINI</v>
      </c>
      <c r="X909" s="5" t="str" cm="1">
        <f t="array" ref="X909">_xlfn.TEXTJOIN(", ",TRUE, IF(COUNTIF(A909,"*"&amp;Afferenti!$A$1:'Afferenti'!$A$46&amp;"*"), Afferenti!$E$1:'Afferenti'!$E$46, ""))</f>
        <v>1</v>
      </c>
      <c r="Y909" s="5" t="str" cm="1">
        <f t="array" ref="Y909">_xlfn.TEXTJOIN(", ",TRUE, IF(COUNTIF(A909,"*"&amp;Afferenti!$A$1:'Afferenti'!$A$46&amp;"*"), Afferenti!$F$1:'Afferenti'!$F$46, ""))</f>
        <v>0</v>
      </c>
    </row>
    <row r="910" spans="1:25" x14ac:dyDescent="0.2">
      <c r="A910" s="2" t="s">
        <v>1067</v>
      </c>
      <c r="B910" s="2" t="s">
        <v>1068</v>
      </c>
      <c r="C910" s="2" t="s">
        <v>767</v>
      </c>
      <c r="E910" s="2" t="s">
        <v>280</v>
      </c>
      <c r="F910" s="2" t="s">
        <v>1069</v>
      </c>
      <c r="G910" s="2" t="s">
        <v>1109</v>
      </c>
      <c r="H910" s="2">
        <v>2</v>
      </c>
      <c r="I910" s="2" t="s">
        <v>1111</v>
      </c>
      <c r="J910" s="2" t="s">
        <v>11</v>
      </c>
      <c r="K910" s="2">
        <v>2017</v>
      </c>
      <c r="L910" s="2" t="s">
        <v>1112</v>
      </c>
      <c r="M910" s="2">
        <v>82</v>
      </c>
      <c r="N910" s="2">
        <v>2.1659999999999999</v>
      </c>
      <c r="O910" s="2" t="s">
        <v>13</v>
      </c>
      <c r="P910" s="2">
        <v>41.57</v>
      </c>
      <c r="Q910" s="2" t="s">
        <v>14</v>
      </c>
      <c r="R910" s="2">
        <v>69</v>
      </c>
      <c r="S910" s="2">
        <v>3.55</v>
      </c>
      <c r="T910" s="2" t="s">
        <v>13</v>
      </c>
      <c r="U910" s="2">
        <v>65.909090000000006</v>
      </c>
      <c r="V910" s="2" t="s">
        <v>26</v>
      </c>
      <c r="W910" s="5" t="str" cm="1">
        <f t="array" ref="W910">_xlfn.TEXTJOIN(", ",TRUE, IF(COUNTIF(G910,"*"&amp;Afferenti!$A$1:'Afferenti'!$A$46&amp;"*"), Afferenti!$A$1:'Afferenti'!$A$46, ""))</f>
        <v>SALVINI</v>
      </c>
      <c r="X910" s="5" t="str" cm="1">
        <f t="array" ref="X910">_xlfn.TEXTJOIN(", ",TRUE, IF(COUNTIF(A910,"*"&amp;Afferenti!$A$1:'Afferenti'!$A$46&amp;"*"), Afferenti!$E$1:'Afferenti'!$E$46, ""))</f>
        <v>1</v>
      </c>
      <c r="Y910" s="5" t="str" cm="1">
        <f t="array" ref="Y910">_xlfn.TEXTJOIN(", ",TRUE, IF(COUNTIF(A910,"*"&amp;Afferenti!$A$1:'Afferenti'!$A$46&amp;"*"), Afferenti!$F$1:'Afferenti'!$F$46, ""))</f>
        <v>0</v>
      </c>
    </row>
    <row r="911" spans="1:25" x14ac:dyDescent="0.2">
      <c r="A911" s="2" t="s">
        <v>1067</v>
      </c>
      <c r="B911" s="2" t="s">
        <v>1068</v>
      </c>
      <c r="C911" s="2" t="s">
        <v>767</v>
      </c>
      <c r="E911" s="2" t="s">
        <v>280</v>
      </c>
      <c r="F911" s="2" t="s">
        <v>1069</v>
      </c>
      <c r="G911" s="2" t="s">
        <v>1113</v>
      </c>
      <c r="H911" s="2">
        <v>2</v>
      </c>
      <c r="I911" s="2" t="s">
        <v>1114</v>
      </c>
      <c r="J911" s="2" t="s">
        <v>43</v>
      </c>
      <c r="K911" s="2">
        <v>2016</v>
      </c>
      <c r="L911" s="2" t="s">
        <v>73</v>
      </c>
      <c r="W911" s="5" t="str" cm="1">
        <f t="array" ref="W911">_xlfn.TEXTJOIN(", ",TRUE, IF(COUNTIF(G911,"*"&amp;Afferenti!$A$1:'Afferenti'!$A$46&amp;"*"), Afferenti!$A$1:'Afferenti'!$A$46, ""))</f>
        <v>SALVINI</v>
      </c>
      <c r="X911" s="5" t="str" cm="1">
        <f t="array" ref="X911">_xlfn.TEXTJOIN(", ",TRUE, IF(COUNTIF(A911,"*"&amp;Afferenti!$A$1:'Afferenti'!$A$46&amp;"*"), Afferenti!$E$1:'Afferenti'!$E$46, ""))</f>
        <v>1</v>
      </c>
      <c r="Y911" s="5" t="str" cm="1">
        <f t="array" ref="Y911">_xlfn.TEXTJOIN(", ",TRUE, IF(COUNTIF(A911,"*"&amp;Afferenti!$A$1:'Afferenti'!$A$46&amp;"*"), Afferenti!$F$1:'Afferenti'!$F$46, ""))</f>
        <v>0</v>
      </c>
    </row>
    <row r="912" spans="1:25" x14ac:dyDescent="0.2">
      <c r="A912" s="2" t="s">
        <v>1067</v>
      </c>
      <c r="B912" s="2" t="s">
        <v>1068</v>
      </c>
      <c r="C912" s="2" t="s">
        <v>767</v>
      </c>
      <c r="E912" s="2" t="s">
        <v>280</v>
      </c>
      <c r="F912" s="2" t="s">
        <v>1069</v>
      </c>
      <c r="G912" s="2" t="s">
        <v>1113</v>
      </c>
      <c r="H912" s="2">
        <v>2</v>
      </c>
      <c r="I912" s="2" t="s">
        <v>1115</v>
      </c>
      <c r="J912" s="2" t="s">
        <v>109</v>
      </c>
      <c r="K912" s="2">
        <v>2016</v>
      </c>
      <c r="W912" s="5" t="str" cm="1">
        <f t="array" ref="W912">_xlfn.TEXTJOIN(", ",TRUE, IF(COUNTIF(G912,"*"&amp;Afferenti!$A$1:'Afferenti'!$A$46&amp;"*"), Afferenti!$A$1:'Afferenti'!$A$46, ""))</f>
        <v>SALVINI</v>
      </c>
      <c r="X912" s="5" t="str" cm="1">
        <f t="array" ref="X912">_xlfn.TEXTJOIN(", ",TRUE, IF(COUNTIF(A912,"*"&amp;Afferenti!$A$1:'Afferenti'!$A$46&amp;"*"), Afferenti!$E$1:'Afferenti'!$E$46, ""))</f>
        <v>1</v>
      </c>
      <c r="Y912" s="5" t="str" cm="1">
        <f t="array" ref="Y912">_xlfn.TEXTJOIN(", ",TRUE, IF(COUNTIF(A912,"*"&amp;Afferenti!$A$1:'Afferenti'!$A$46&amp;"*"), Afferenti!$F$1:'Afferenti'!$F$46, ""))</f>
        <v>0</v>
      </c>
    </row>
    <row r="913" spans="1:25" x14ac:dyDescent="0.2">
      <c r="A913" s="2" t="s">
        <v>1067</v>
      </c>
      <c r="B913" s="2" t="s">
        <v>1068</v>
      </c>
      <c r="C913" s="2" t="s">
        <v>767</v>
      </c>
      <c r="E913" s="2" t="s">
        <v>280</v>
      </c>
      <c r="F913" s="2" t="s">
        <v>1069</v>
      </c>
      <c r="G913" s="2" t="s">
        <v>1116</v>
      </c>
      <c r="H913" s="2">
        <v>3</v>
      </c>
      <c r="I913" s="2" t="s">
        <v>1117</v>
      </c>
      <c r="J913" s="2" t="s">
        <v>109</v>
      </c>
      <c r="K913" s="2">
        <v>2018</v>
      </c>
      <c r="W913" s="5" t="str" cm="1">
        <f t="array" ref="W913">_xlfn.TEXTJOIN(", ",TRUE, IF(COUNTIF(G913,"*"&amp;Afferenti!$A$1:'Afferenti'!$A$46&amp;"*"), Afferenti!$A$1:'Afferenti'!$A$46, ""))</f>
        <v>SALVINI</v>
      </c>
      <c r="X913" s="5" t="str" cm="1">
        <f t="array" ref="X913">_xlfn.TEXTJOIN(", ",TRUE, IF(COUNTIF(A913,"*"&amp;Afferenti!$A$1:'Afferenti'!$A$46&amp;"*"), Afferenti!$E$1:'Afferenti'!$E$46, ""))</f>
        <v>1</v>
      </c>
      <c r="Y913" s="5" t="str" cm="1">
        <f t="array" ref="Y913">_xlfn.TEXTJOIN(", ",TRUE, IF(COUNTIF(A913,"*"&amp;Afferenti!$A$1:'Afferenti'!$A$46&amp;"*"), Afferenti!$F$1:'Afferenti'!$F$46, ""))</f>
        <v>0</v>
      </c>
    </row>
    <row r="914" spans="1:25" x14ac:dyDescent="0.2">
      <c r="A914" s="2" t="s">
        <v>1067</v>
      </c>
      <c r="B914" s="2" t="s">
        <v>1068</v>
      </c>
      <c r="C914" s="2" t="s">
        <v>767</v>
      </c>
      <c r="E914" s="2" t="s">
        <v>280</v>
      </c>
      <c r="F914" s="2" t="s">
        <v>1069</v>
      </c>
      <c r="G914" s="2" t="s">
        <v>1118</v>
      </c>
      <c r="H914" s="2">
        <v>3</v>
      </c>
      <c r="I914" s="2" t="s">
        <v>1119</v>
      </c>
      <c r="J914" s="2" t="s">
        <v>109</v>
      </c>
      <c r="K914" s="2">
        <v>2016</v>
      </c>
      <c r="W914" s="5" t="str" cm="1">
        <f t="array" ref="W914">_xlfn.TEXTJOIN(", ",TRUE, IF(COUNTIF(G914,"*"&amp;Afferenti!$A$1:'Afferenti'!$A$46&amp;"*"), Afferenti!$A$1:'Afferenti'!$A$46, ""))</f>
        <v>SALVINI</v>
      </c>
      <c r="X914" s="5" t="str" cm="1">
        <f t="array" ref="X914">_xlfn.TEXTJOIN(", ",TRUE, IF(COUNTIF(A914,"*"&amp;Afferenti!$A$1:'Afferenti'!$A$46&amp;"*"), Afferenti!$E$1:'Afferenti'!$E$46, ""))</f>
        <v>1</v>
      </c>
      <c r="Y914" s="5" t="str" cm="1">
        <f t="array" ref="Y914">_xlfn.TEXTJOIN(", ",TRUE, IF(COUNTIF(A914,"*"&amp;Afferenti!$A$1:'Afferenti'!$A$46&amp;"*"), Afferenti!$F$1:'Afferenti'!$F$46, ""))</f>
        <v>0</v>
      </c>
    </row>
    <row r="915" spans="1:25" x14ac:dyDescent="0.2">
      <c r="A915" s="2" t="s">
        <v>1067</v>
      </c>
      <c r="B915" s="2" t="s">
        <v>1068</v>
      </c>
      <c r="C915" s="2" t="s">
        <v>767</v>
      </c>
      <c r="E915" s="2" t="s">
        <v>280</v>
      </c>
      <c r="F915" s="2" t="s">
        <v>1069</v>
      </c>
      <c r="G915" s="2" t="s">
        <v>1120</v>
      </c>
      <c r="H915" s="2">
        <v>3</v>
      </c>
      <c r="I915" s="2" t="s">
        <v>1121</v>
      </c>
      <c r="J915" s="2" t="s">
        <v>11</v>
      </c>
      <c r="K915" s="2">
        <v>2019</v>
      </c>
      <c r="L915" s="2" t="s">
        <v>1073</v>
      </c>
      <c r="M915" s="2">
        <v>32</v>
      </c>
      <c r="N915" s="2">
        <v>8.4649999999999999</v>
      </c>
      <c r="O915" s="2" t="s">
        <v>13</v>
      </c>
      <c r="P915" s="2">
        <v>21.398</v>
      </c>
      <c r="Q915" s="2" t="s">
        <v>13</v>
      </c>
      <c r="R915" s="2">
        <v>27</v>
      </c>
      <c r="S915" s="2">
        <v>10.3</v>
      </c>
      <c r="T915" s="2" t="s">
        <v>13</v>
      </c>
      <c r="U915" s="2">
        <v>58.332999999999998</v>
      </c>
      <c r="V915" s="2" t="s">
        <v>26</v>
      </c>
      <c r="W915" s="5" t="str" cm="1">
        <f t="array" ref="W915">_xlfn.TEXTJOIN(", ",TRUE, IF(COUNTIF(G915,"*"&amp;Afferenti!$A$1:'Afferenti'!$A$46&amp;"*"), Afferenti!$A$1:'Afferenti'!$A$46, ""))</f>
        <v>SALVINI</v>
      </c>
      <c r="X915" s="5" t="str" cm="1">
        <f t="array" ref="X915">_xlfn.TEXTJOIN(", ",TRUE, IF(COUNTIF(A915,"*"&amp;Afferenti!$A$1:'Afferenti'!$A$46&amp;"*"), Afferenti!$E$1:'Afferenti'!$E$46, ""))</f>
        <v>1</v>
      </c>
      <c r="Y915" s="5" t="str" cm="1">
        <f t="array" ref="Y915">_xlfn.TEXTJOIN(", ",TRUE, IF(COUNTIF(A915,"*"&amp;Afferenti!$A$1:'Afferenti'!$A$46&amp;"*"), Afferenti!$F$1:'Afferenti'!$F$46, ""))</f>
        <v>0</v>
      </c>
    </row>
    <row r="916" spans="1:25" x14ac:dyDescent="0.2">
      <c r="A916" s="2" t="s">
        <v>1067</v>
      </c>
      <c r="B916" s="2" t="s">
        <v>1068</v>
      </c>
      <c r="C916" s="2" t="s">
        <v>767</v>
      </c>
      <c r="E916" s="2" t="s">
        <v>280</v>
      </c>
      <c r="F916" s="2" t="s">
        <v>1069</v>
      </c>
      <c r="G916" s="2" t="s">
        <v>1122</v>
      </c>
      <c r="H916" s="2">
        <v>3</v>
      </c>
      <c r="I916" s="2" t="s">
        <v>1123</v>
      </c>
      <c r="J916" s="2" t="s">
        <v>11</v>
      </c>
      <c r="K916" s="2">
        <v>2019</v>
      </c>
      <c r="L916" s="2" t="s">
        <v>1124</v>
      </c>
      <c r="M916" s="2">
        <v>5</v>
      </c>
      <c r="N916" s="2">
        <v>18.303999999999998</v>
      </c>
      <c r="O916" s="2" t="s">
        <v>13</v>
      </c>
      <c r="P916" s="2">
        <v>66.707999999999998</v>
      </c>
      <c r="Q916" s="2" t="s">
        <v>26</v>
      </c>
      <c r="W916" s="5" t="str" cm="1">
        <f t="array" ref="W916">_xlfn.TEXTJOIN(", ",TRUE, IF(COUNTIF(G916,"*"&amp;Afferenti!$A$1:'Afferenti'!$A$46&amp;"*"), Afferenti!$A$1:'Afferenti'!$A$46, ""))</f>
        <v>SALVINI</v>
      </c>
      <c r="X916" s="5" t="str" cm="1">
        <f t="array" ref="X916">_xlfn.TEXTJOIN(", ",TRUE, IF(COUNTIF(A916,"*"&amp;Afferenti!$A$1:'Afferenti'!$A$46&amp;"*"), Afferenti!$E$1:'Afferenti'!$E$46, ""))</f>
        <v>1</v>
      </c>
      <c r="Y916" s="5" t="str" cm="1">
        <f t="array" ref="Y916">_xlfn.TEXTJOIN(", ",TRUE, IF(COUNTIF(A916,"*"&amp;Afferenti!$A$1:'Afferenti'!$A$46&amp;"*"), Afferenti!$F$1:'Afferenti'!$F$46, ""))</f>
        <v>0</v>
      </c>
    </row>
    <row r="917" spans="1:25" x14ac:dyDescent="0.2">
      <c r="A917" s="2" t="s">
        <v>1067</v>
      </c>
      <c r="B917" s="2" t="s">
        <v>1068</v>
      </c>
      <c r="C917" s="2" t="s">
        <v>767</v>
      </c>
      <c r="E917" s="2" t="s">
        <v>280</v>
      </c>
      <c r="F917" s="2" t="s">
        <v>1069</v>
      </c>
      <c r="G917" s="2" t="s">
        <v>1125</v>
      </c>
      <c r="H917" s="2">
        <v>3</v>
      </c>
      <c r="I917" s="2" t="s">
        <v>1126</v>
      </c>
      <c r="J917" s="2" t="s">
        <v>11</v>
      </c>
      <c r="K917" s="2">
        <v>2017</v>
      </c>
      <c r="L917" s="2" t="s">
        <v>1127</v>
      </c>
      <c r="M917" s="2">
        <v>13</v>
      </c>
      <c r="N917" s="2">
        <v>34.377000000000002</v>
      </c>
      <c r="O917" s="2" t="s">
        <v>14</v>
      </c>
      <c r="P917" s="2">
        <v>27.898</v>
      </c>
      <c r="Q917" s="2" t="s">
        <v>14</v>
      </c>
      <c r="R917" s="2">
        <v>11</v>
      </c>
      <c r="S917" s="2">
        <v>45.94</v>
      </c>
      <c r="T917" s="2" t="s">
        <v>14</v>
      </c>
      <c r="U917" s="2">
        <v>47.704082</v>
      </c>
      <c r="V917" s="2" t="s">
        <v>14</v>
      </c>
      <c r="W917" s="5" t="str" cm="1">
        <f t="array" ref="W917">_xlfn.TEXTJOIN(", ",TRUE, IF(COUNTIF(G917,"*"&amp;Afferenti!$A$1:'Afferenti'!$A$46&amp;"*"), Afferenti!$A$1:'Afferenti'!$A$46, ""))</f>
        <v>SALVINI</v>
      </c>
      <c r="X917" s="5" t="str" cm="1">
        <f t="array" ref="X917">_xlfn.TEXTJOIN(", ",TRUE, IF(COUNTIF(A917,"*"&amp;Afferenti!$A$1:'Afferenti'!$A$46&amp;"*"), Afferenti!$E$1:'Afferenti'!$E$46, ""))</f>
        <v>1</v>
      </c>
      <c r="Y917" s="5" t="str" cm="1">
        <f t="array" ref="Y917">_xlfn.TEXTJOIN(", ",TRUE, IF(COUNTIF(A917,"*"&amp;Afferenti!$A$1:'Afferenti'!$A$46&amp;"*"), Afferenti!$F$1:'Afferenti'!$F$46, ""))</f>
        <v>0</v>
      </c>
    </row>
    <row r="918" spans="1:25" x14ac:dyDescent="0.2">
      <c r="A918" s="2" t="s">
        <v>1067</v>
      </c>
      <c r="B918" s="2" t="s">
        <v>1068</v>
      </c>
      <c r="C918" s="2" t="s">
        <v>767</v>
      </c>
      <c r="E918" s="2" t="s">
        <v>280</v>
      </c>
      <c r="F918" s="2" t="s">
        <v>1069</v>
      </c>
      <c r="G918" s="2" t="s">
        <v>1128</v>
      </c>
      <c r="H918" s="2">
        <v>3</v>
      </c>
      <c r="I918" s="2" t="s">
        <v>1129</v>
      </c>
      <c r="J918" s="2" t="s">
        <v>11</v>
      </c>
      <c r="K918" s="2">
        <v>2017</v>
      </c>
      <c r="L918" s="2" t="s">
        <v>1130</v>
      </c>
      <c r="M918" s="2">
        <v>55</v>
      </c>
      <c r="N918" s="2">
        <v>7.085</v>
      </c>
      <c r="O918" s="2" t="s">
        <v>13</v>
      </c>
      <c r="P918" s="2">
        <v>36.914999999999999</v>
      </c>
      <c r="Q918" s="2" t="s">
        <v>14</v>
      </c>
      <c r="R918" s="2">
        <v>44</v>
      </c>
      <c r="S918" s="2">
        <v>9.6</v>
      </c>
      <c r="T918" s="2" t="s">
        <v>13</v>
      </c>
      <c r="U918" s="2">
        <v>52.77778</v>
      </c>
      <c r="V918" s="2" t="s">
        <v>26</v>
      </c>
      <c r="W918" s="5" t="str" cm="1">
        <f t="array" ref="W918">_xlfn.TEXTJOIN(", ",TRUE, IF(COUNTIF(G918,"*"&amp;Afferenti!$A$1:'Afferenti'!$A$46&amp;"*"), Afferenti!$A$1:'Afferenti'!$A$46, ""))</f>
        <v>SALVINI</v>
      </c>
      <c r="X918" s="5" t="str" cm="1">
        <f t="array" ref="X918">_xlfn.TEXTJOIN(", ",TRUE, IF(COUNTIF(A918,"*"&amp;Afferenti!$A$1:'Afferenti'!$A$46&amp;"*"), Afferenti!$E$1:'Afferenti'!$E$46, ""))</f>
        <v>1</v>
      </c>
      <c r="Y918" s="5" t="str" cm="1">
        <f t="array" ref="Y918">_xlfn.TEXTJOIN(", ",TRUE, IF(COUNTIF(A918,"*"&amp;Afferenti!$A$1:'Afferenti'!$A$46&amp;"*"), Afferenti!$F$1:'Afferenti'!$F$46, ""))</f>
        <v>0</v>
      </c>
    </row>
    <row r="919" spans="1:25" x14ac:dyDescent="0.2">
      <c r="A919" s="2" t="s">
        <v>1067</v>
      </c>
      <c r="B919" s="2" t="s">
        <v>1068</v>
      </c>
      <c r="C919" s="2" t="s">
        <v>767</v>
      </c>
      <c r="E919" s="2" t="s">
        <v>280</v>
      </c>
      <c r="F919" s="2" t="s">
        <v>1069</v>
      </c>
      <c r="G919" s="2" t="s">
        <v>1131</v>
      </c>
      <c r="H919" s="2">
        <v>3</v>
      </c>
      <c r="I919" s="2" t="s">
        <v>1132</v>
      </c>
      <c r="J919" s="2" t="s">
        <v>43</v>
      </c>
      <c r="K919" s="2">
        <v>2016</v>
      </c>
      <c r="L919" s="2" t="s">
        <v>303</v>
      </c>
      <c r="W919" s="5" t="str" cm="1">
        <f t="array" ref="W919">_xlfn.TEXTJOIN(", ",TRUE, IF(COUNTIF(G919,"*"&amp;Afferenti!$A$1:'Afferenti'!$A$46&amp;"*"), Afferenti!$A$1:'Afferenti'!$A$46, ""))</f>
        <v>SALVINI</v>
      </c>
      <c r="X919" s="5" t="str" cm="1">
        <f t="array" ref="X919">_xlfn.TEXTJOIN(", ",TRUE, IF(COUNTIF(A919,"*"&amp;Afferenti!$A$1:'Afferenti'!$A$46&amp;"*"), Afferenti!$E$1:'Afferenti'!$E$46, ""))</f>
        <v>1</v>
      </c>
      <c r="Y919" s="5" t="str" cm="1">
        <f t="array" ref="Y919">_xlfn.TEXTJOIN(", ",TRUE, IF(COUNTIF(A919,"*"&amp;Afferenti!$A$1:'Afferenti'!$A$46&amp;"*"), Afferenti!$F$1:'Afferenti'!$F$46, ""))</f>
        <v>0</v>
      </c>
    </row>
    <row r="920" spans="1:25" x14ac:dyDescent="0.2">
      <c r="A920" s="2" t="s">
        <v>1067</v>
      </c>
      <c r="B920" s="2" t="s">
        <v>1068</v>
      </c>
      <c r="C920" s="2" t="s">
        <v>767</v>
      </c>
      <c r="E920" s="2" t="s">
        <v>280</v>
      </c>
      <c r="F920" s="2" t="s">
        <v>1069</v>
      </c>
      <c r="G920" s="2" t="s">
        <v>1133</v>
      </c>
      <c r="H920" s="2">
        <v>4</v>
      </c>
      <c r="I920" s="2" t="s">
        <v>1134</v>
      </c>
      <c r="J920" s="2" t="s">
        <v>11</v>
      </c>
      <c r="K920" s="2">
        <v>2017</v>
      </c>
      <c r="L920" s="2" t="s">
        <v>1079</v>
      </c>
      <c r="M920" s="2">
        <v>1</v>
      </c>
      <c r="N920" s="2">
        <v>83.614999999999995</v>
      </c>
      <c r="O920" s="2" t="s">
        <v>33</v>
      </c>
      <c r="P920" s="2">
        <v>65.105999999999995</v>
      </c>
      <c r="Q920" s="2" t="s">
        <v>26</v>
      </c>
      <c r="R920" s="2">
        <v>1</v>
      </c>
      <c r="S920" s="2">
        <v>96.47</v>
      </c>
      <c r="T920" s="2" t="s">
        <v>33</v>
      </c>
      <c r="W920" s="5" t="str" cm="1">
        <f t="array" ref="W920">_xlfn.TEXTJOIN(", ",TRUE, IF(COUNTIF(G920,"*"&amp;Afferenti!$A$1:'Afferenti'!$A$46&amp;"*"), Afferenti!$A$1:'Afferenti'!$A$46, ""))</f>
        <v>SALVINI</v>
      </c>
      <c r="X920" s="5" t="str" cm="1">
        <f t="array" ref="X920">_xlfn.TEXTJOIN(", ",TRUE, IF(COUNTIF(A920,"*"&amp;Afferenti!$A$1:'Afferenti'!$A$46&amp;"*"), Afferenti!$E$1:'Afferenti'!$E$46, ""))</f>
        <v>1</v>
      </c>
      <c r="Y920" s="5" t="str" cm="1">
        <f t="array" ref="Y920">_xlfn.TEXTJOIN(", ",TRUE, IF(COUNTIF(A920,"*"&amp;Afferenti!$A$1:'Afferenti'!$A$46&amp;"*"), Afferenti!$F$1:'Afferenti'!$F$46, ""))</f>
        <v>0</v>
      </c>
    </row>
    <row r="921" spans="1:25" x14ac:dyDescent="0.2">
      <c r="A921" s="2" t="s">
        <v>1067</v>
      </c>
      <c r="B921" s="2" t="s">
        <v>1068</v>
      </c>
      <c r="C921" s="2" t="s">
        <v>767</v>
      </c>
      <c r="E921" s="2" t="s">
        <v>280</v>
      </c>
      <c r="F921" s="2" t="s">
        <v>1069</v>
      </c>
      <c r="G921" s="2" t="s">
        <v>1137</v>
      </c>
      <c r="H921" s="2">
        <v>4</v>
      </c>
      <c r="I921" s="2" t="s">
        <v>1138</v>
      </c>
      <c r="J921" s="2" t="s">
        <v>43</v>
      </c>
      <c r="K921" s="2">
        <v>2016</v>
      </c>
      <c r="W921" s="5" t="str" cm="1">
        <f t="array" ref="W921">_xlfn.TEXTJOIN(", ",TRUE, IF(COUNTIF(G921,"*"&amp;Afferenti!$A$1:'Afferenti'!$A$46&amp;"*"), Afferenti!$A$1:'Afferenti'!$A$46, ""))</f>
        <v>SALVINI</v>
      </c>
      <c r="X921" s="5" t="str" cm="1">
        <f t="array" ref="X921">_xlfn.TEXTJOIN(", ",TRUE, IF(COUNTIF(A921,"*"&amp;Afferenti!$A$1:'Afferenti'!$A$46&amp;"*"), Afferenti!$E$1:'Afferenti'!$E$46, ""))</f>
        <v>1</v>
      </c>
      <c r="Y921" s="5" t="str" cm="1">
        <f t="array" ref="Y921">_xlfn.TEXTJOIN(", ",TRUE, IF(COUNTIF(A921,"*"&amp;Afferenti!$A$1:'Afferenti'!$A$46&amp;"*"), Afferenti!$F$1:'Afferenti'!$F$46, ""))</f>
        <v>0</v>
      </c>
    </row>
    <row r="922" spans="1:25" x14ac:dyDescent="0.2">
      <c r="A922" s="2" t="s">
        <v>1067</v>
      </c>
      <c r="B922" s="2" t="s">
        <v>1068</v>
      </c>
      <c r="C922" s="2" t="s">
        <v>767</v>
      </c>
      <c r="E922" s="2" t="s">
        <v>280</v>
      </c>
      <c r="F922" s="2" t="s">
        <v>1069</v>
      </c>
      <c r="G922" s="2" t="s">
        <v>1139</v>
      </c>
      <c r="H922" s="2">
        <v>4</v>
      </c>
      <c r="I922" s="2" t="s">
        <v>1140</v>
      </c>
      <c r="J922" s="2" t="s">
        <v>11</v>
      </c>
      <c r="K922" s="2">
        <v>2018</v>
      </c>
      <c r="L922" s="2" t="s">
        <v>1141</v>
      </c>
      <c r="M922" s="2">
        <v>43</v>
      </c>
      <c r="N922" s="2">
        <v>8.6059999999999999</v>
      </c>
      <c r="O922" s="2" t="s">
        <v>13</v>
      </c>
      <c r="P922" s="2">
        <v>17.994</v>
      </c>
      <c r="Q922" s="2" t="s">
        <v>13</v>
      </c>
      <c r="R922" s="2">
        <v>37</v>
      </c>
      <c r="S922" s="2">
        <v>9.4700000000000006</v>
      </c>
      <c r="T922" s="2" t="s">
        <v>13</v>
      </c>
      <c r="U922" s="2">
        <v>22.527473000000001</v>
      </c>
      <c r="V922" s="2" t="s">
        <v>13</v>
      </c>
      <c r="W922" s="5" t="str" cm="1">
        <f t="array" ref="W922">_xlfn.TEXTJOIN(", ",TRUE, IF(COUNTIF(G922,"*"&amp;Afferenti!$A$1:'Afferenti'!$A$46&amp;"*"), Afferenti!$A$1:'Afferenti'!$A$46, ""))</f>
        <v>SALVINI</v>
      </c>
      <c r="X922" s="5" t="str" cm="1">
        <f t="array" ref="X922">_xlfn.TEXTJOIN(", ",TRUE, IF(COUNTIF(A922,"*"&amp;Afferenti!$A$1:'Afferenti'!$A$46&amp;"*"), Afferenti!$E$1:'Afferenti'!$E$46, ""))</f>
        <v>1</v>
      </c>
      <c r="Y922" s="5" t="str" cm="1">
        <f t="array" ref="Y922">_xlfn.TEXTJOIN(", ",TRUE, IF(COUNTIF(A922,"*"&amp;Afferenti!$A$1:'Afferenti'!$A$46&amp;"*"), Afferenti!$F$1:'Afferenti'!$F$46, ""))</f>
        <v>0</v>
      </c>
    </row>
    <row r="923" spans="1:25" x14ac:dyDescent="0.2">
      <c r="A923" s="2" t="s">
        <v>1067</v>
      </c>
      <c r="B923" s="2" t="s">
        <v>1068</v>
      </c>
      <c r="C923" s="2" t="s">
        <v>767</v>
      </c>
      <c r="E923" s="2" t="s">
        <v>280</v>
      </c>
      <c r="F923" s="2" t="s">
        <v>1069</v>
      </c>
      <c r="G923" s="2" t="s">
        <v>1142</v>
      </c>
      <c r="H923" s="2">
        <v>6</v>
      </c>
      <c r="I923" s="2" t="s">
        <v>1143</v>
      </c>
      <c r="J923" s="2" t="s">
        <v>43</v>
      </c>
      <c r="K923" s="2">
        <v>2016</v>
      </c>
      <c r="W923" s="5" t="str" cm="1">
        <f t="array" ref="W923">_xlfn.TEXTJOIN(", ",TRUE, IF(COUNTIF(G923,"*"&amp;Afferenti!$A$1:'Afferenti'!$A$46&amp;"*"), Afferenti!$A$1:'Afferenti'!$A$46, ""))</f>
        <v>SALVINI</v>
      </c>
      <c r="X923" s="5" t="str" cm="1">
        <f t="array" ref="X923">_xlfn.TEXTJOIN(", ",TRUE, IF(COUNTIF(A923,"*"&amp;Afferenti!$A$1:'Afferenti'!$A$46&amp;"*"), Afferenti!$E$1:'Afferenti'!$E$46, ""))</f>
        <v>1</v>
      </c>
      <c r="Y923" s="5" t="str" cm="1">
        <f t="array" ref="Y923">_xlfn.TEXTJOIN(", ",TRUE, IF(COUNTIF(A923,"*"&amp;Afferenti!$A$1:'Afferenti'!$A$46&amp;"*"), Afferenti!$F$1:'Afferenti'!$F$46, ""))</f>
        <v>0</v>
      </c>
    </row>
    <row r="924" spans="1:25" x14ac:dyDescent="0.2">
      <c r="A924" s="2" t="s">
        <v>1491</v>
      </c>
      <c r="B924" s="2" t="s">
        <v>1492</v>
      </c>
      <c r="C924" s="2" t="s">
        <v>1164</v>
      </c>
      <c r="D924" s="2" t="s">
        <v>1493</v>
      </c>
      <c r="E924" s="2" t="s">
        <v>280</v>
      </c>
      <c r="F924" s="2" t="s">
        <v>782</v>
      </c>
      <c r="G924" s="2" t="s">
        <v>1494</v>
      </c>
      <c r="H924" s="2">
        <v>1</v>
      </c>
      <c r="I924" s="2" t="s">
        <v>1495</v>
      </c>
      <c r="J924" s="2" t="s">
        <v>92</v>
      </c>
      <c r="K924" s="2">
        <v>2018</v>
      </c>
      <c r="M924" s="2">
        <v>14</v>
      </c>
      <c r="N924" s="2">
        <v>14.867000000000001</v>
      </c>
      <c r="O924" s="2" t="s">
        <v>13</v>
      </c>
      <c r="P924" s="2">
        <v>17.370999999999999</v>
      </c>
      <c r="Q924" s="2" t="s">
        <v>13</v>
      </c>
      <c r="W924" s="5" t="str" cm="1">
        <f t="array" ref="W924">_xlfn.TEXTJOIN(", ",TRUE, IF(COUNTIF(G924,"*"&amp;Afferenti!$A$1:'Afferenti'!$A$46&amp;"*"), Afferenti!$A$1:'Afferenti'!$A$46, ""))</f>
        <v>TALARICO</v>
      </c>
      <c r="X924" s="5" t="str" cm="1">
        <f t="array" ref="X924">_xlfn.TEXTJOIN(", ",TRUE, IF(COUNTIF(A924,"*"&amp;Afferenti!$A$1:'Afferenti'!$A$46&amp;"*"), Afferenti!$E$1:'Afferenti'!$E$46, ""))</f>
        <v>0</v>
      </c>
      <c r="Y924" s="5" t="str" cm="1">
        <f t="array" ref="Y924">_xlfn.TEXTJOIN(", ",TRUE, IF(COUNTIF(A924,"*"&amp;Afferenti!$A$1:'Afferenti'!$A$46&amp;"*"), Afferenti!$F$1:'Afferenti'!$F$46, ""))</f>
        <v>0</v>
      </c>
    </row>
    <row r="925" spans="1:25" x14ac:dyDescent="0.2">
      <c r="A925" s="2" t="s">
        <v>1491</v>
      </c>
      <c r="B925" s="2" t="s">
        <v>1492</v>
      </c>
      <c r="C925" s="2" t="s">
        <v>1164</v>
      </c>
      <c r="D925" s="2" t="s">
        <v>1493</v>
      </c>
      <c r="E925" s="2" t="s">
        <v>280</v>
      </c>
      <c r="F925" s="2" t="s">
        <v>782</v>
      </c>
      <c r="G925" s="2" t="s">
        <v>1494</v>
      </c>
      <c r="H925" s="2">
        <v>1</v>
      </c>
      <c r="I925" s="2" t="s">
        <v>1496</v>
      </c>
      <c r="J925" s="2" t="s">
        <v>11</v>
      </c>
      <c r="K925" s="2">
        <v>2015</v>
      </c>
      <c r="L925" s="2" t="s">
        <v>1497</v>
      </c>
      <c r="M925" s="2">
        <v>11</v>
      </c>
      <c r="N925" s="2">
        <v>53.621000000000002</v>
      </c>
      <c r="O925" s="2" t="s">
        <v>26</v>
      </c>
      <c r="P925" s="2">
        <v>20.443000000000001</v>
      </c>
      <c r="Q925" s="2" t="s">
        <v>13</v>
      </c>
      <c r="R925" s="2">
        <v>10</v>
      </c>
      <c r="S925" s="2">
        <v>67.11</v>
      </c>
      <c r="T925" s="2" t="s">
        <v>26</v>
      </c>
      <c r="U925" s="2">
        <v>19.837</v>
      </c>
      <c r="V925" s="2" t="s">
        <v>13</v>
      </c>
      <c r="W925" s="5" t="str" cm="1">
        <f t="array" ref="W925">_xlfn.TEXTJOIN(", ",TRUE, IF(COUNTIF(G925,"*"&amp;Afferenti!$A$1:'Afferenti'!$A$46&amp;"*"), Afferenti!$A$1:'Afferenti'!$A$46, ""))</f>
        <v>TALARICO</v>
      </c>
      <c r="X925" s="5" t="str" cm="1">
        <f t="array" ref="X925">_xlfn.TEXTJOIN(", ",TRUE, IF(COUNTIF(A925,"*"&amp;Afferenti!$A$1:'Afferenti'!$A$46&amp;"*"), Afferenti!$E$1:'Afferenti'!$E$46, ""))</f>
        <v>0</v>
      </c>
      <c r="Y925" s="5" t="str" cm="1">
        <f t="array" ref="Y925">_xlfn.TEXTJOIN(", ",TRUE, IF(COUNTIF(A925,"*"&amp;Afferenti!$A$1:'Afferenti'!$A$46&amp;"*"), Afferenti!$F$1:'Afferenti'!$F$46, ""))</f>
        <v>0</v>
      </c>
    </row>
    <row r="926" spans="1:25" x14ac:dyDescent="0.2">
      <c r="A926" s="2" t="s">
        <v>1491</v>
      </c>
      <c r="B926" s="2" t="s">
        <v>1492</v>
      </c>
      <c r="C926" s="2" t="s">
        <v>1164</v>
      </c>
      <c r="D926" s="2" t="s">
        <v>1493</v>
      </c>
      <c r="E926" s="2" t="s">
        <v>280</v>
      </c>
      <c r="F926" s="2" t="s">
        <v>782</v>
      </c>
      <c r="G926" s="2" t="s">
        <v>1498</v>
      </c>
      <c r="H926" s="2">
        <v>2</v>
      </c>
      <c r="I926" s="2" t="s">
        <v>1499</v>
      </c>
      <c r="J926" s="2" t="s">
        <v>11</v>
      </c>
      <c r="K926" s="2">
        <v>2017</v>
      </c>
      <c r="L926" s="2" t="s">
        <v>1500</v>
      </c>
      <c r="M926" s="2">
        <v>11</v>
      </c>
      <c r="N926" s="2">
        <v>54.762</v>
      </c>
      <c r="O926" s="2" t="s">
        <v>26</v>
      </c>
      <c r="P926" s="2">
        <v>29.303000000000001</v>
      </c>
      <c r="Q926" s="2" t="s">
        <v>14</v>
      </c>
      <c r="R926" s="2">
        <v>10</v>
      </c>
      <c r="S926" s="2">
        <v>56.08</v>
      </c>
      <c r="T926" s="2" t="s">
        <v>26</v>
      </c>
      <c r="U926" s="2">
        <v>28.823530000000002</v>
      </c>
      <c r="V926" s="2" t="s">
        <v>14</v>
      </c>
      <c r="W926" s="5" t="str" cm="1">
        <f t="array" ref="W926">_xlfn.TEXTJOIN(", ",TRUE, IF(COUNTIF(G926,"*"&amp;Afferenti!$A$1:'Afferenti'!$A$46&amp;"*"), Afferenti!$A$1:'Afferenti'!$A$46, ""))</f>
        <v>TALARICO</v>
      </c>
      <c r="X926" s="5" t="str" cm="1">
        <f t="array" ref="X926">_xlfn.TEXTJOIN(", ",TRUE, IF(COUNTIF(A926,"*"&amp;Afferenti!$A$1:'Afferenti'!$A$46&amp;"*"), Afferenti!$E$1:'Afferenti'!$E$46, ""))</f>
        <v>0</v>
      </c>
      <c r="Y926" s="5" t="str" cm="1">
        <f t="array" ref="Y926">_xlfn.TEXTJOIN(", ",TRUE, IF(COUNTIF(A926,"*"&amp;Afferenti!$A$1:'Afferenti'!$A$46&amp;"*"), Afferenti!$F$1:'Afferenti'!$F$46, ""))</f>
        <v>0</v>
      </c>
    </row>
    <row r="927" spans="1:25" x14ac:dyDescent="0.2">
      <c r="A927" s="2" t="s">
        <v>1491</v>
      </c>
      <c r="B927" s="2" t="s">
        <v>1492</v>
      </c>
      <c r="C927" s="2" t="s">
        <v>1164</v>
      </c>
      <c r="D927" s="2" t="s">
        <v>1493</v>
      </c>
      <c r="E927" s="2" t="s">
        <v>280</v>
      </c>
      <c r="F927" s="2" t="s">
        <v>782</v>
      </c>
      <c r="G927" s="2" t="s">
        <v>1501</v>
      </c>
      <c r="H927" s="2">
        <v>2</v>
      </c>
      <c r="I927" s="2" t="s">
        <v>1502</v>
      </c>
      <c r="J927" s="2" t="s">
        <v>11</v>
      </c>
      <c r="K927" s="2">
        <v>2016</v>
      </c>
      <c r="L927" s="2" t="s">
        <v>1184</v>
      </c>
      <c r="M927" s="2">
        <v>106</v>
      </c>
      <c r="N927" s="2">
        <v>5.58</v>
      </c>
      <c r="O927" s="2" t="s">
        <v>13</v>
      </c>
      <c r="P927" s="2">
        <v>2E-3</v>
      </c>
      <c r="Q927" s="2" t="s">
        <v>13</v>
      </c>
      <c r="R927" s="2">
        <v>93</v>
      </c>
      <c r="S927" s="2">
        <v>4.38</v>
      </c>
      <c r="T927" s="2" t="s">
        <v>13</v>
      </c>
      <c r="U927" s="2">
        <v>2.34375</v>
      </c>
      <c r="V927" s="2" t="s">
        <v>13</v>
      </c>
      <c r="W927" s="5" t="str" cm="1">
        <f t="array" ref="W927">_xlfn.TEXTJOIN(", ",TRUE, IF(COUNTIF(G927,"*"&amp;Afferenti!$A$1:'Afferenti'!$A$46&amp;"*"), Afferenti!$A$1:'Afferenti'!$A$46, ""))</f>
        <v>TALARICO</v>
      </c>
      <c r="X927" s="5" t="str" cm="1">
        <f t="array" ref="X927">_xlfn.TEXTJOIN(", ",TRUE, IF(COUNTIF(A927,"*"&amp;Afferenti!$A$1:'Afferenti'!$A$46&amp;"*"), Afferenti!$E$1:'Afferenti'!$E$46, ""))</f>
        <v>0</v>
      </c>
      <c r="Y927" s="5" t="str" cm="1">
        <f t="array" ref="Y927">_xlfn.TEXTJOIN(", ",TRUE, IF(COUNTIF(A927,"*"&amp;Afferenti!$A$1:'Afferenti'!$A$46&amp;"*"), Afferenti!$F$1:'Afferenti'!$F$46, ""))</f>
        <v>0</v>
      </c>
    </row>
    <row r="928" spans="1:25" x14ac:dyDescent="0.2">
      <c r="A928" s="2" t="s">
        <v>1491</v>
      </c>
      <c r="B928" s="2" t="s">
        <v>1492</v>
      </c>
      <c r="C928" s="2" t="s">
        <v>1164</v>
      </c>
      <c r="D928" s="2" t="s">
        <v>1493</v>
      </c>
      <c r="E928" s="2" t="s">
        <v>280</v>
      </c>
      <c r="F928" s="2" t="s">
        <v>782</v>
      </c>
      <c r="G928" s="2" t="s">
        <v>1501</v>
      </c>
      <c r="H928" s="2">
        <v>2</v>
      </c>
      <c r="I928" s="2" t="s">
        <v>1503</v>
      </c>
      <c r="J928" s="2" t="s">
        <v>11</v>
      </c>
      <c r="K928" s="2">
        <v>2018</v>
      </c>
      <c r="L928" s="2" t="s">
        <v>1504</v>
      </c>
      <c r="M928" s="2">
        <v>1</v>
      </c>
      <c r="N928" s="2">
        <v>85.201999999999998</v>
      </c>
      <c r="O928" s="2" t="s">
        <v>33</v>
      </c>
      <c r="P928" s="2">
        <v>31.920999999999999</v>
      </c>
      <c r="Q928" s="2" t="s">
        <v>14</v>
      </c>
      <c r="R928" s="2">
        <v>1</v>
      </c>
      <c r="S928" s="2">
        <v>95.28</v>
      </c>
      <c r="T928" s="2" t="s">
        <v>33</v>
      </c>
      <c r="U928" s="2">
        <v>28.826530000000002</v>
      </c>
      <c r="V928" s="2" t="s">
        <v>14</v>
      </c>
      <c r="W928" s="5" t="str" cm="1">
        <f t="array" ref="W928">_xlfn.TEXTJOIN(", ",TRUE, IF(COUNTIF(G928,"*"&amp;Afferenti!$A$1:'Afferenti'!$A$46&amp;"*"), Afferenti!$A$1:'Afferenti'!$A$46, ""))</f>
        <v>TALARICO</v>
      </c>
      <c r="X928" s="5" t="str" cm="1">
        <f t="array" ref="X928">_xlfn.TEXTJOIN(", ",TRUE, IF(COUNTIF(A928,"*"&amp;Afferenti!$A$1:'Afferenti'!$A$46&amp;"*"), Afferenti!$E$1:'Afferenti'!$E$46, ""))</f>
        <v>0</v>
      </c>
      <c r="Y928" s="5" t="str" cm="1">
        <f t="array" ref="Y928">_xlfn.TEXTJOIN(", ",TRUE, IF(COUNTIF(A928,"*"&amp;Afferenti!$A$1:'Afferenti'!$A$46&amp;"*"), Afferenti!$F$1:'Afferenti'!$F$46, ""))</f>
        <v>0</v>
      </c>
    </row>
    <row r="929" spans="1:25" x14ac:dyDescent="0.2">
      <c r="A929" s="2" t="s">
        <v>1491</v>
      </c>
      <c r="B929" s="2" t="s">
        <v>1492</v>
      </c>
      <c r="C929" s="2" t="s">
        <v>1164</v>
      </c>
      <c r="D929" s="2" t="s">
        <v>1493</v>
      </c>
      <c r="E929" s="2" t="s">
        <v>280</v>
      </c>
      <c r="F929" s="2" t="s">
        <v>782</v>
      </c>
      <c r="G929" s="2" t="s">
        <v>1505</v>
      </c>
      <c r="H929" s="2">
        <v>2</v>
      </c>
      <c r="I929" s="2" t="s">
        <v>1506</v>
      </c>
      <c r="J929" s="2" t="s">
        <v>11</v>
      </c>
      <c r="K929" s="2">
        <v>2015</v>
      </c>
      <c r="L929" s="2" t="s">
        <v>1223</v>
      </c>
      <c r="M929" s="2">
        <v>5</v>
      </c>
      <c r="N929" s="2">
        <v>75.896000000000001</v>
      </c>
      <c r="O929" s="2" t="s">
        <v>33</v>
      </c>
      <c r="P929" s="2">
        <v>30.748000000000001</v>
      </c>
      <c r="Q929" s="2" t="s">
        <v>14</v>
      </c>
      <c r="R929" s="2">
        <v>5</v>
      </c>
      <c r="S929" s="2">
        <v>81.099999999999994</v>
      </c>
      <c r="T929" s="2" t="s">
        <v>33</v>
      </c>
      <c r="U929" s="2">
        <v>22</v>
      </c>
      <c r="V929" s="2" t="s">
        <v>13</v>
      </c>
      <c r="W929" s="5" t="str" cm="1">
        <f t="array" ref="W929">_xlfn.TEXTJOIN(", ",TRUE, IF(COUNTIF(G929,"*"&amp;Afferenti!$A$1:'Afferenti'!$A$46&amp;"*"), Afferenti!$A$1:'Afferenti'!$A$46, ""))</f>
        <v>TALARICO</v>
      </c>
      <c r="X929" s="5" t="str" cm="1">
        <f t="array" ref="X929">_xlfn.TEXTJOIN(", ",TRUE, IF(COUNTIF(A929,"*"&amp;Afferenti!$A$1:'Afferenti'!$A$46&amp;"*"), Afferenti!$E$1:'Afferenti'!$E$46, ""))</f>
        <v>0</v>
      </c>
      <c r="Y929" s="5" t="str" cm="1">
        <f t="array" ref="Y929">_xlfn.TEXTJOIN(", ",TRUE, IF(COUNTIF(A929,"*"&amp;Afferenti!$A$1:'Afferenti'!$A$46&amp;"*"), Afferenti!$F$1:'Afferenti'!$F$46, ""))</f>
        <v>0</v>
      </c>
    </row>
    <row r="930" spans="1:25" x14ac:dyDescent="0.2">
      <c r="A930" s="2" t="s">
        <v>1491</v>
      </c>
      <c r="B930" s="2" t="s">
        <v>1492</v>
      </c>
      <c r="C930" s="2" t="s">
        <v>1164</v>
      </c>
      <c r="D930" s="2" t="s">
        <v>1493</v>
      </c>
      <c r="E930" s="2" t="s">
        <v>280</v>
      </c>
      <c r="F930" s="2" t="s">
        <v>782</v>
      </c>
      <c r="G930" s="2" t="s">
        <v>1512</v>
      </c>
      <c r="H930" s="2">
        <v>3</v>
      </c>
      <c r="I930" s="2" t="s">
        <v>1513</v>
      </c>
      <c r="J930" s="2" t="s">
        <v>43</v>
      </c>
      <c r="K930" s="2">
        <v>2019</v>
      </c>
      <c r="W930" s="5" t="str" cm="1">
        <f t="array" ref="W930">_xlfn.TEXTJOIN(", ",TRUE, IF(COUNTIF(G930,"*"&amp;Afferenti!$A$1:'Afferenti'!$A$46&amp;"*"), Afferenti!$A$1:'Afferenti'!$A$46, ""))</f>
        <v>TALARICO</v>
      </c>
      <c r="X930" s="5" t="str" cm="1">
        <f t="array" ref="X930">_xlfn.TEXTJOIN(", ",TRUE, IF(COUNTIF(A930,"*"&amp;Afferenti!$A$1:'Afferenti'!$A$46&amp;"*"), Afferenti!$E$1:'Afferenti'!$E$46, ""))</f>
        <v>0</v>
      </c>
      <c r="Y930" s="5" t="str" cm="1">
        <f t="array" ref="Y930">_xlfn.TEXTJOIN(", ",TRUE, IF(COUNTIF(A930,"*"&amp;Afferenti!$A$1:'Afferenti'!$A$46&amp;"*"), Afferenti!$F$1:'Afferenti'!$F$46, ""))</f>
        <v>0</v>
      </c>
    </row>
    <row r="931" spans="1:25" x14ac:dyDescent="0.2">
      <c r="A931" s="2" t="s">
        <v>1491</v>
      </c>
      <c r="B931" s="2" t="s">
        <v>1492</v>
      </c>
      <c r="C931" s="2" t="s">
        <v>1164</v>
      </c>
      <c r="D931" s="2" t="s">
        <v>1493</v>
      </c>
      <c r="E931" s="2" t="s">
        <v>280</v>
      </c>
      <c r="F931" s="2" t="s">
        <v>782</v>
      </c>
      <c r="G931" s="2" t="s">
        <v>1512</v>
      </c>
      <c r="H931" s="2">
        <v>3</v>
      </c>
      <c r="I931" s="2" t="s">
        <v>1514</v>
      </c>
      <c r="J931" s="2" t="s">
        <v>43</v>
      </c>
      <c r="K931" s="2">
        <v>2019</v>
      </c>
      <c r="L931" s="2" t="s">
        <v>1515</v>
      </c>
      <c r="W931" s="5" t="str" cm="1">
        <f t="array" ref="W931">_xlfn.TEXTJOIN(", ",TRUE, IF(COUNTIF(G931,"*"&amp;Afferenti!$A$1:'Afferenti'!$A$46&amp;"*"), Afferenti!$A$1:'Afferenti'!$A$46, ""))</f>
        <v>TALARICO</v>
      </c>
      <c r="X931" s="5" t="str" cm="1">
        <f t="array" ref="X931">_xlfn.TEXTJOIN(", ",TRUE, IF(COUNTIF(A931,"*"&amp;Afferenti!$A$1:'Afferenti'!$A$46&amp;"*"), Afferenti!$E$1:'Afferenti'!$E$46, ""))</f>
        <v>0</v>
      </c>
      <c r="Y931" s="5" t="str" cm="1">
        <f t="array" ref="Y931">_xlfn.TEXTJOIN(", ",TRUE, IF(COUNTIF(A931,"*"&amp;Afferenti!$A$1:'Afferenti'!$A$46&amp;"*"), Afferenti!$F$1:'Afferenti'!$F$46, ""))</f>
        <v>0</v>
      </c>
    </row>
    <row r="932" spans="1:25" x14ac:dyDescent="0.2">
      <c r="A932" s="2" t="s">
        <v>1491</v>
      </c>
      <c r="B932" s="2" t="s">
        <v>1492</v>
      </c>
      <c r="C932" s="2" t="s">
        <v>1164</v>
      </c>
      <c r="D932" s="2" t="s">
        <v>1493</v>
      </c>
      <c r="E932" s="2" t="s">
        <v>280</v>
      </c>
      <c r="F932" s="2" t="s">
        <v>782</v>
      </c>
      <c r="G932" s="2" t="s">
        <v>1516</v>
      </c>
      <c r="H932" s="2">
        <v>3</v>
      </c>
      <c r="I932" s="2" t="s">
        <v>1517</v>
      </c>
      <c r="J932" s="2" t="s">
        <v>11</v>
      </c>
      <c r="K932" s="2">
        <v>2018</v>
      </c>
      <c r="L932" s="2" t="s">
        <v>783</v>
      </c>
      <c r="M932" s="2">
        <v>7</v>
      </c>
      <c r="N932" s="2">
        <v>55.283999999999999</v>
      </c>
      <c r="O932" s="2" t="s">
        <v>26</v>
      </c>
      <c r="P932" s="2">
        <v>12.451000000000001</v>
      </c>
      <c r="Q932" s="2" t="s">
        <v>13</v>
      </c>
      <c r="R932" s="2">
        <v>6</v>
      </c>
      <c r="S932" s="2">
        <v>70.87</v>
      </c>
      <c r="T932" s="2" t="s">
        <v>26</v>
      </c>
      <c r="U932" s="2">
        <v>8.6206890000000005</v>
      </c>
      <c r="V932" s="2" t="s">
        <v>13</v>
      </c>
      <c r="W932" s="5" t="str" cm="1">
        <f t="array" ref="W932">_xlfn.TEXTJOIN(", ",TRUE, IF(COUNTIF(G932,"*"&amp;Afferenti!$A$1:'Afferenti'!$A$46&amp;"*"), Afferenti!$A$1:'Afferenti'!$A$46, ""))</f>
        <v>TALARICO</v>
      </c>
      <c r="X932" s="5" t="str" cm="1">
        <f t="array" ref="X932">_xlfn.TEXTJOIN(", ",TRUE, IF(COUNTIF(A932,"*"&amp;Afferenti!$A$1:'Afferenti'!$A$46&amp;"*"), Afferenti!$E$1:'Afferenti'!$E$46, ""))</f>
        <v>0</v>
      </c>
      <c r="Y932" s="5" t="str" cm="1">
        <f t="array" ref="Y932">_xlfn.TEXTJOIN(", ",TRUE, IF(COUNTIF(A932,"*"&amp;Afferenti!$A$1:'Afferenti'!$A$46&amp;"*"), Afferenti!$F$1:'Afferenti'!$F$46, ""))</f>
        <v>0</v>
      </c>
    </row>
    <row r="933" spans="1:25" x14ac:dyDescent="0.2">
      <c r="A933" s="2" t="s">
        <v>1491</v>
      </c>
      <c r="B933" s="2" t="s">
        <v>1492</v>
      </c>
      <c r="C933" s="2" t="s">
        <v>1164</v>
      </c>
      <c r="D933" s="2" t="s">
        <v>1493</v>
      </c>
      <c r="E933" s="2" t="s">
        <v>280</v>
      </c>
      <c r="F933" s="2" t="s">
        <v>782</v>
      </c>
      <c r="G933" s="2" t="s">
        <v>1518</v>
      </c>
      <c r="H933" s="2">
        <v>3</v>
      </c>
      <c r="I933" s="2" t="s">
        <v>1519</v>
      </c>
      <c r="J933" s="2" t="s">
        <v>109</v>
      </c>
      <c r="K933" s="2">
        <v>2019</v>
      </c>
      <c r="W933" s="5" t="str" cm="1">
        <f t="array" ref="W933">_xlfn.TEXTJOIN(", ",TRUE, IF(COUNTIF(G933,"*"&amp;Afferenti!$A$1:'Afferenti'!$A$46&amp;"*"), Afferenti!$A$1:'Afferenti'!$A$46, ""))</f>
        <v>TALARICO</v>
      </c>
      <c r="X933" s="5" t="str" cm="1">
        <f t="array" ref="X933">_xlfn.TEXTJOIN(", ",TRUE, IF(COUNTIF(A933,"*"&amp;Afferenti!$A$1:'Afferenti'!$A$46&amp;"*"), Afferenti!$E$1:'Afferenti'!$E$46, ""))</f>
        <v>0</v>
      </c>
      <c r="Y933" s="5" t="str" cm="1">
        <f t="array" ref="Y933">_xlfn.TEXTJOIN(", ",TRUE, IF(COUNTIF(A933,"*"&amp;Afferenti!$A$1:'Afferenti'!$A$46&amp;"*"), Afferenti!$F$1:'Afferenti'!$F$46, ""))</f>
        <v>0</v>
      </c>
    </row>
    <row r="934" spans="1:25" x14ac:dyDescent="0.2">
      <c r="A934" s="2" t="s">
        <v>1491</v>
      </c>
      <c r="B934" s="2" t="s">
        <v>1492</v>
      </c>
      <c r="C934" s="2" t="s">
        <v>1164</v>
      </c>
      <c r="D934" s="2" t="s">
        <v>1493</v>
      </c>
      <c r="E934" s="2" t="s">
        <v>280</v>
      </c>
      <c r="F934" s="2" t="s">
        <v>782</v>
      </c>
      <c r="G934" s="2" t="s">
        <v>1555</v>
      </c>
      <c r="H934" s="2">
        <v>6</v>
      </c>
      <c r="I934" s="2" t="s">
        <v>1556</v>
      </c>
      <c r="J934" s="2" t="s">
        <v>11</v>
      </c>
      <c r="K934" s="2">
        <v>2018</v>
      </c>
      <c r="L934" s="2" t="s">
        <v>1557</v>
      </c>
      <c r="M934" s="2">
        <v>4</v>
      </c>
      <c r="N934" s="2">
        <v>63.628</v>
      </c>
      <c r="O934" s="2" t="s">
        <v>26</v>
      </c>
      <c r="P934" s="2">
        <v>6.4109999999999996</v>
      </c>
      <c r="Q934" s="2" t="s">
        <v>13</v>
      </c>
      <c r="R934" s="2">
        <v>4</v>
      </c>
      <c r="S934" s="2">
        <v>65.17</v>
      </c>
      <c r="T934" s="2" t="s">
        <v>26</v>
      </c>
      <c r="U934" s="2">
        <v>5.3191490000000003</v>
      </c>
      <c r="V934" s="2" t="s">
        <v>13</v>
      </c>
      <c r="W934" s="5" t="str" cm="1">
        <f t="array" ref="W934">_xlfn.TEXTJOIN(", ",TRUE, IF(COUNTIF(G934,"*"&amp;Afferenti!$A$1:'Afferenti'!$A$46&amp;"*"), Afferenti!$A$1:'Afferenti'!$A$46, ""))</f>
        <v>TALARICO</v>
      </c>
      <c r="X934" s="5" t="str" cm="1">
        <f t="array" ref="X934">_xlfn.TEXTJOIN(", ",TRUE, IF(COUNTIF(A934,"*"&amp;Afferenti!$A$1:'Afferenti'!$A$46&amp;"*"), Afferenti!$E$1:'Afferenti'!$E$46, ""))</f>
        <v>0</v>
      </c>
      <c r="Y934" s="5" t="str" cm="1">
        <f t="array" ref="Y934">_xlfn.TEXTJOIN(", ",TRUE, IF(COUNTIF(A934,"*"&amp;Afferenti!$A$1:'Afferenti'!$A$46&amp;"*"), Afferenti!$F$1:'Afferenti'!$F$46, ""))</f>
        <v>0</v>
      </c>
    </row>
    <row r="935" spans="1:25" x14ac:dyDescent="0.2">
      <c r="A935" s="2" t="s">
        <v>1491</v>
      </c>
      <c r="B935" s="2" t="s">
        <v>1492</v>
      </c>
      <c r="C935" s="2" t="s">
        <v>1164</v>
      </c>
      <c r="D935" s="2" t="s">
        <v>1493</v>
      </c>
      <c r="E935" s="2" t="s">
        <v>280</v>
      </c>
      <c r="F935" s="2" t="s">
        <v>782</v>
      </c>
      <c r="G935" s="2" t="s">
        <v>1558</v>
      </c>
      <c r="H935" s="2">
        <v>7</v>
      </c>
      <c r="I935" s="2" t="s">
        <v>1559</v>
      </c>
      <c r="J935" s="2" t="s">
        <v>476</v>
      </c>
      <c r="K935" s="2">
        <v>2018</v>
      </c>
      <c r="W935" s="5" t="str" cm="1">
        <f t="array" ref="W935">_xlfn.TEXTJOIN(", ",TRUE, IF(COUNTIF(G935,"*"&amp;Afferenti!$A$1:'Afferenti'!$A$46&amp;"*"), Afferenti!$A$1:'Afferenti'!$A$46, ""))</f>
        <v>TALARICO</v>
      </c>
      <c r="X935" s="5" t="str" cm="1">
        <f t="array" ref="X935">_xlfn.TEXTJOIN(", ",TRUE, IF(COUNTIF(A935,"*"&amp;Afferenti!$A$1:'Afferenti'!$A$46&amp;"*"), Afferenti!$E$1:'Afferenti'!$E$46, ""))</f>
        <v>0</v>
      </c>
      <c r="Y935" s="5" t="str" cm="1">
        <f t="array" ref="Y935">_xlfn.TEXTJOIN(", ",TRUE, IF(COUNTIF(A935,"*"&amp;Afferenti!$A$1:'Afferenti'!$A$46&amp;"*"), Afferenti!$F$1:'Afferenti'!$F$46, ""))</f>
        <v>0</v>
      </c>
    </row>
    <row r="936" spans="1:25" x14ac:dyDescent="0.2">
      <c r="A936" s="2" t="s">
        <v>1491</v>
      </c>
      <c r="B936" s="2" t="s">
        <v>1492</v>
      </c>
      <c r="C936" s="2" t="s">
        <v>1164</v>
      </c>
      <c r="D936" s="2" t="s">
        <v>1493</v>
      </c>
      <c r="E936" s="2" t="s">
        <v>280</v>
      </c>
      <c r="F936" s="2" t="s">
        <v>782</v>
      </c>
      <c r="G936" s="2" t="s">
        <v>1981</v>
      </c>
      <c r="H936" s="2">
        <v>12</v>
      </c>
      <c r="I936" s="2" t="s">
        <v>65</v>
      </c>
      <c r="J936" s="2" t="s">
        <v>43</v>
      </c>
      <c r="K936" s="2">
        <v>2015</v>
      </c>
      <c r="W936" s="5" t="str" cm="1">
        <f t="array" ref="W936">_xlfn.TEXTJOIN(", ",TRUE, IF(COUNTIF(G936,"*"&amp;Afferenti!$A$1:'Afferenti'!$A$46&amp;"*"), Afferenti!$A$1:'Afferenti'!$A$46, ""))</f>
        <v>TALARICO, VITI C</v>
      </c>
      <c r="X936" s="5" t="str" cm="1">
        <f t="array" ref="X936">_xlfn.TEXTJOIN(", ",TRUE, IF(COUNTIF(A936,"*"&amp;Afferenti!$A$1:'Afferenti'!$A$46&amp;"*"), Afferenti!$E$1:'Afferenti'!$E$46, ""))</f>
        <v>0</v>
      </c>
      <c r="Y936" s="5" t="str" cm="1">
        <f t="array" ref="Y936">_xlfn.TEXTJOIN(", ",TRUE, IF(COUNTIF(A936,"*"&amp;Afferenti!$A$1:'Afferenti'!$A$46&amp;"*"), Afferenti!$F$1:'Afferenti'!$F$46, ""))</f>
        <v>0</v>
      </c>
    </row>
    <row r="937" spans="1:25" x14ac:dyDescent="0.2">
      <c r="A937" s="2" t="s">
        <v>1873</v>
      </c>
      <c r="B937" s="2" t="s">
        <v>1716</v>
      </c>
      <c r="C937" s="2" t="s">
        <v>1719</v>
      </c>
      <c r="E937" s="2" t="s">
        <v>8</v>
      </c>
      <c r="F937" s="2" t="s">
        <v>281</v>
      </c>
      <c r="G937" s="2" t="s">
        <v>1874</v>
      </c>
      <c r="H937" s="2">
        <v>1</v>
      </c>
      <c r="I937" s="2" t="s">
        <v>1875</v>
      </c>
      <c r="J937" s="2" t="s">
        <v>11</v>
      </c>
      <c r="K937" s="2">
        <v>2017</v>
      </c>
      <c r="L937" s="2" t="s">
        <v>1312</v>
      </c>
      <c r="M937" s="2">
        <v>9</v>
      </c>
      <c r="N937" s="2">
        <v>57.466000000000001</v>
      </c>
      <c r="O937" s="2" t="s">
        <v>26</v>
      </c>
      <c r="P937" s="2">
        <v>33.805</v>
      </c>
      <c r="Q937" s="2" t="s">
        <v>14</v>
      </c>
      <c r="R937" s="2">
        <v>8</v>
      </c>
      <c r="S937" s="2">
        <v>82.25</v>
      </c>
      <c r="T937" s="2" t="s">
        <v>33</v>
      </c>
      <c r="U937" s="2">
        <v>37.63158</v>
      </c>
      <c r="V937" s="2" t="s">
        <v>14</v>
      </c>
      <c r="W937" s="5" t="str" cm="1">
        <f t="array" ref="W937">_xlfn.TEXTJOIN(", ",TRUE, IF(COUNTIF(G937,"*"&amp;Afferenti!$A$1:'Afferenti'!$A$46&amp;"*"), Afferenti!$A$1:'Afferenti'!$A$46, ""))</f>
        <v>TAVARNELLI</v>
      </c>
      <c r="X937" s="5" t="str" cm="1">
        <f t="array" ref="X937">_xlfn.TEXTJOIN(", ",TRUE, IF(COUNTIF(A937,"*"&amp;Afferenti!$A$1:'Afferenti'!$A$46&amp;"*"), Afferenti!$E$1:'Afferenti'!$E$46, ""))</f>
        <v>1</v>
      </c>
      <c r="Y937" s="5" t="str" cm="1">
        <f t="array" ref="Y937">_xlfn.TEXTJOIN(", ",TRUE, IF(COUNTIF(A937,"*"&amp;Afferenti!$A$1:'Afferenti'!$A$46&amp;"*"), Afferenti!$F$1:'Afferenti'!$F$46, ""))</f>
        <v>0</v>
      </c>
    </row>
    <row r="938" spans="1:25" x14ac:dyDescent="0.2">
      <c r="A938" s="2" t="s">
        <v>1873</v>
      </c>
      <c r="B938" s="2" t="s">
        <v>1716</v>
      </c>
      <c r="C938" s="2" t="s">
        <v>1719</v>
      </c>
      <c r="E938" s="2" t="s">
        <v>8</v>
      </c>
      <c r="F938" s="2" t="s">
        <v>281</v>
      </c>
      <c r="G938" s="2" t="s">
        <v>1874</v>
      </c>
      <c r="H938" s="2">
        <v>1</v>
      </c>
      <c r="I938" s="2" t="s">
        <v>1876</v>
      </c>
      <c r="J938" s="2" t="s">
        <v>43</v>
      </c>
      <c r="K938" s="2">
        <v>2018</v>
      </c>
      <c r="W938" s="5" t="str" cm="1">
        <f t="array" ref="W938">_xlfn.TEXTJOIN(", ",TRUE, IF(COUNTIF(G938,"*"&amp;Afferenti!$A$1:'Afferenti'!$A$46&amp;"*"), Afferenti!$A$1:'Afferenti'!$A$46, ""))</f>
        <v>TAVARNELLI</v>
      </c>
      <c r="X938" s="5" t="str" cm="1">
        <f t="array" ref="X938">_xlfn.TEXTJOIN(", ",TRUE, IF(COUNTIF(A938,"*"&amp;Afferenti!$A$1:'Afferenti'!$A$46&amp;"*"), Afferenti!$E$1:'Afferenti'!$E$46, ""))</f>
        <v>1</v>
      </c>
      <c r="Y938" s="5" t="str" cm="1">
        <f t="array" ref="Y938">_xlfn.TEXTJOIN(", ",TRUE, IF(COUNTIF(A938,"*"&amp;Afferenti!$A$1:'Afferenti'!$A$46&amp;"*"), Afferenti!$F$1:'Afferenti'!$F$46, ""))</f>
        <v>0</v>
      </c>
    </row>
    <row r="939" spans="1:25" x14ac:dyDescent="0.2">
      <c r="A939" s="2" t="s">
        <v>1873</v>
      </c>
      <c r="B939" s="2" t="s">
        <v>1716</v>
      </c>
      <c r="C939" s="2" t="s">
        <v>1719</v>
      </c>
      <c r="E939" s="2" t="s">
        <v>8</v>
      </c>
      <c r="F939" s="2" t="s">
        <v>281</v>
      </c>
      <c r="G939" s="2" t="s">
        <v>1874</v>
      </c>
      <c r="H939" s="2">
        <v>1</v>
      </c>
      <c r="I939" s="2" t="s">
        <v>1877</v>
      </c>
      <c r="J939" s="2" t="s">
        <v>92</v>
      </c>
      <c r="K939" s="2">
        <v>2019</v>
      </c>
      <c r="M939" s="2">
        <v>6</v>
      </c>
      <c r="N939" s="2">
        <v>50.290999999999997</v>
      </c>
      <c r="O939" s="2" t="s">
        <v>26</v>
      </c>
      <c r="P939" s="2">
        <v>61.588000000000001</v>
      </c>
      <c r="Q939" s="2" t="s">
        <v>26</v>
      </c>
      <c r="W939" s="5" t="str" cm="1">
        <f t="array" ref="W939">_xlfn.TEXTJOIN(", ",TRUE, IF(COUNTIF(G939,"*"&amp;Afferenti!$A$1:'Afferenti'!$A$46&amp;"*"), Afferenti!$A$1:'Afferenti'!$A$46, ""))</f>
        <v>TAVARNELLI</v>
      </c>
      <c r="X939" s="5" t="str" cm="1">
        <f t="array" ref="X939">_xlfn.TEXTJOIN(", ",TRUE, IF(COUNTIF(A939,"*"&amp;Afferenti!$A$1:'Afferenti'!$A$46&amp;"*"), Afferenti!$E$1:'Afferenti'!$E$46, ""))</f>
        <v>1</v>
      </c>
      <c r="Y939" s="5" t="str" cm="1">
        <f t="array" ref="Y939">_xlfn.TEXTJOIN(", ",TRUE, IF(COUNTIF(A939,"*"&amp;Afferenti!$A$1:'Afferenti'!$A$46&amp;"*"), Afferenti!$F$1:'Afferenti'!$F$46, ""))</f>
        <v>0</v>
      </c>
    </row>
    <row r="940" spans="1:25" x14ac:dyDescent="0.2">
      <c r="A940" s="2" t="s">
        <v>1873</v>
      </c>
      <c r="B940" s="2" t="s">
        <v>1716</v>
      </c>
      <c r="C940" s="2" t="s">
        <v>1719</v>
      </c>
      <c r="E940" s="2" t="s">
        <v>8</v>
      </c>
      <c r="F940" s="2" t="s">
        <v>281</v>
      </c>
      <c r="G940" s="2" t="s">
        <v>1874</v>
      </c>
      <c r="H940" s="2">
        <v>1</v>
      </c>
      <c r="I940" s="2" t="s">
        <v>1878</v>
      </c>
      <c r="J940" s="2" t="s">
        <v>11</v>
      </c>
      <c r="K940" s="2">
        <v>2017</v>
      </c>
      <c r="L940" s="2" t="s">
        <v>1497</v>
      </c>
      <c r="M940" s="2">
        <v>24</v>
      </c>
      <c r="N940" s="2">
        <v>24.007999999999999</v>
      </c>
      <c r="O940" s="2" t="s">
        <v>13</v>
      </c>
      <c r="P940" s="2">
        <v>32.104999999999997</v>
      </c>
      <c r="Q940" s="2" t="s">
        <v>14</v>
      </c>
      <c r="R940" s="2">
        <v>21</v>
      </c>
      <c r="S940" s="2">
        <v>32.08</v>
      </c>
      <c r="T940" s="2" t="s">
        <v>14</v>
      </c>
      <c r="U940" s="2">
        <v>42.894736999999999</v>
      </c>
      <c r="V940" s="2" t="s">
        <v>14</v>
      </c>
      <c r="W940" s="5" t="str" cm="1">
        <f t="array" ref="W940">_xlfn.TEXTJOIN(", ",TRUE, IF(COUNTIF(G940,"*"&amp;Afferenti!$A$1:'Afferenti'!$A$46&amp;"*"), Afferenti!$A$1:'Afferenti'!$A$46, ""))</f>
        <v>TAVARNELLI</v>
      </c>
      <c r="X940" s="5" t="str" cm="1">
        <f t="array" ref="X940">_xlfn.TEXTJOIN(", ",TRUE, IF(COUNTIF(A940,"*"&amp;Afferenti!$A$1:'Afferenti'!$A$46&amp;"*"), Afferenti!$E$1:'Afferenti'!$E$46, ""))</f>
        <v>1</v>
      </c>
      <c r="Y940" s="5" t="str" cm="1">
        <f t="array" ref="Y940">_xlfn.TEXTJOIN(", ",TRUE, IF(COUNTIF(A940,"*"&amp;Afferenti!$A$1:'Afferenti'!$A$46&amp;"*"), Afferenti!$F$1:'Afferenti'!$F$46, ""))</f>
        <v>0</v>
      </c>
    </row>
    <row r="941" spans="1:25" x14ac:dyDescent="0.2">
      <c r="A941" s="2" t="s">
        <v>1873</v>
      </c>
      <c r="B941" s="2" t="s">
        <v>1716</v>
      </c>
      <c r="C941" s="2" t="s">
        <v>1719</v>
      </c>
      <c r="E941" s="2" t="s">
        <v>8</v>
      </c>
      <c r="F941" s="2" t="s">
        <v>281</v>
      </c>
      <c r="G941" s="2" t="s">
        <v>1874</v>
      </c>
      <c r="H941" s="2">
        <v>1</v>
      </c>
      <c r="I941" s="2" t="s">
        <v>1879</v>
      </c>
      <c r="J941" s="2" t="s">
        <v>92</v>
      </c>
      <c r="K941" s="2">
        <v>2019</v>
      </c>
      <c r="M941" s="2">
        <v>4</v>
      </c>
      <c r="N941" s="2">
        <v>60.828000000000003</v>
      </c>
      <c r="O941" s="2" t="s">
        <v>26</v>
      </c>
      <c r="P941" s="2">
        <v>61.588000000000001</v>
      </c>
      <c r="Q941" s="2" t="s">
        <v>26</v>
      </c>
      <c r="W941" s="5" t="str" cm="1">
        <f t="array" ref="W941">_xlfn.TEXTJOIN(", ",TRUE, IF(COUNTIF(G941,"*"&amp;Afferenti!$A$1:'Afferenti'!$A$46&amp;"*"), Afferenti!$A$1:'Afferenti'!$A$46, ""))</f>
        <v>TAVARNELLI</v>
      </c>
      <c r="X941" s="5" t="str" cm="1">
        <f t="array" ref="X941">_xlfn.TEXTJOIN(", ",TRUE, IF(COUNTIF(A941,"*"&amp;Afferenti!$A$1:'Afferenti'!$A$46&amp;"*"), Afferenti!$E$1:'Afferenti'!$E$46, ""))</f>
        <v>1</v>
      </c>
      <c r="Y941" s="5" t="str" cm="1">
        <f t="array" ref="Y941">_xlfn.TEXTJOIN(", ",TRUE, IF(COUNTIF(A941,"*"&amp;Afferenti!$A$1:'Afferenti'!$A$46&amp;"*"), Afferenti!$F$1:'Afferenti'!$F$46, ""))</f>
        <v>0</v>
      </c>
    </row>
    <row r="942" spans="1:25" x14ac:dyDescent="0.2">
      <c r="A942" s="2" t="s">
        <v>1873</v>
      </c>
      <c r="B942" s="2" t="s">
        <v>1716</v>
      </c>
      <c r="C942" s="2" t="s">
        <v>1719</v>
      </c>
      <c r="E942" s="2" t="s">
        <v>8</v>
      </c>
      <c r="F942" s="2" t="s">
        <v>281</v>
      </c>
      <c r="G942" s="2" t="s">
        <v>1874</v>
      </c>
      <c r="H942" s="2">
        <v>1</v>
      </c>
      <c r="I942" s="2" t="s">
        <v>1880</v>
      </c>
      <c r="J942" s="2" t="s">
        <v>92</v>
      </c>
      <c r="K942" s="2">
        <v>2019</v>
      </c>
      <c r="M942" s="2">
        <v>27</v>
      </c>
      <c r="N942" s="2">
        <v>9.1880000000000006</v>
      </c>
      <c r="O942" s="2" t="s">
        <v>13</v>
      </c>
      <c r="P942" s="2">
        <v>61.588000000000001</v>
      </c>
      <c r="Q942" s="2" t="s">
        <v>26</v>
      </c>
      <c r="W942" s="5" t="str" cm="1">
        <f t="array" ref="W942">_xlfn.TEXTJOIN(", ",TRUE, IF(COUNTIF(G942,"*"&amp;Afferenti!$A$1:'Afferenti'!$A$46&amp;"*"), Afferenti!$A$1:'Afferenti'!$A$46, ""))</f>
        <v>TAVARNELLI</v>
      </c>
      <c r="X942" s="5" t="str" cm="1">
        <f t="array" ref="X942">_xlfn.TEXTJOIN(", ",TRUE, IF(COUNTIF(A942,"*"&amp;Afferenti!$A$1:'Afferenti'!$A$46&amp;"*"), Afferenti!$E$1:'Afferenti'!$E$46, ""))</f>
        <v>1</v>
      </c>
      <c r="Y942" s="5" t="str" cm="1">
        <f t="array" ref="Y942">_xlfn.TEXTJOIN(", ",TRUE, IF(COUNTIF(A942,"*"&amp;Afferenti!$A$1:'Afferenti'!$A$46&amp;"*"), Afferenti!$F$1:'Afferenti'!$F$46, ""))</f>
        <v>0</v>
      </c>
    </row>
    <row r="943" spans="1:25" x14ac:dyDescent="0.2">
      <c r="A943" s="2" t="s">
        <v>1873</v>
      </c>
      <c r="B943" s="2" t="s">
        <v>1716</v>
      </c>
      <c r="C943" s="2" t="s">
        <v>1719</v>
      </c>
      <c r="E943" s="2" t="s">
        <v>8</v>
      </c>
      <c r="F943" s="2" t="s">
        <v>281</v>
      </c>
      <c r="G943" s="2" t="s">
        <v>1874</v>
      </c>
      <c r="H943" s="2">
        <v>1</v>
      </c>
      <c r="I943" s="2" t="s">
        <v>1881</v>
      </c>
      <c r="J943" s="2" t="s">
        <v>92</v>
      </c>
      <c r="K943" s="2">
        <v>2016</v>
      </c>
      <c r="M943" s="2">
        <v>9</v>
      </c>
      <c r="N943" s="2">
        <v>14.012</v>
      </c>
      <c r="O943" s="2" t="s">
        <v>13</v>
      </c>
      <c r="R943" s="2">
        <v>7</v>
      </c>
      <c r="S943" s="2">
        <v>34.92</v>
      </c>
      <c r="T943" s="2" t="s">
        <v>14</v>
      </c>
      <c r="U943" s="2">
        <v>26.595745000000001</v>
      </c>
      <c r="V943" s="2" t="s">
        <v>14</v>
      </c>
      <c r="W943" s="5" t="str" cm="1">
        <f t="array" ref="W943">_xlfn.TEXTJOIN(", ",TRUE, IF(COUNTIF(G943,"*"&amp;Afferenti!$A$1:'Afferenti'!$A$46&amp;"*"), Afferenti!$A$1:'Afferenti'!$A$46, ""))</f>
        <v>TAVARNELLI</v>
      </c>
      <c r="X943" s="5" t="str" cm="1">
        <f t="array" ref="X943">_xlfn.TEXTJOIN(", ",TRUE, IF(COUNTIF(A943,"*"&amp;Afferenti!$A$1:'Afferenti'!$A$46&amp;"*"), Afferenti!$E$1:'Afferenti'!$E$46, ""))</f>
        <v>1</v>
      </c>
      <c r="Y943" s="5" t="str" cm="1">
        <f t="array" ref="Y943">_xlfn.TEXTJOIN(", ",TRUE, IF(COUNTIF(A943,"*"&amp;Afferenti!$A$1:'Afferenti'!$A$46&amp;"*"), Afferenti!$F$1:'Afferenti'!$F$46, ""))</f>
        <v>0</v>
      </c>
    </row>
    <row r="944" spans="1:25" x14ac:dyDescent="0.2">
      <c r="A944" s="2" t="s">
        <v>1873</v>
      </c>
      <c r="B944" s="2" t="s">
        <v>1716</v>
      </c>
      <c r="C944" s="2" t="s">
        <v>1719</v>
      </c>
      <c r="E944" s="2" t="s">
        <v>8</v>
      </c>
      <c r="F944" s="2" t="s">
        <v>281</v>
      </c>
      <c r="G944" s="2" t="s">
        <v>1874</v>
      </c>
      <c r="H944" s="2">
        <v>1</v>
      </c>
      <c r="I944" s="2" t="s">
        <v>1882</v>
      </c>
      <c r="J944" s="2" t="s">
        <v>11</v>
      </c>
      <c r="K944" s="2">
        <v>2017</v>
      </c>
      <c r="L944" s="2" t="s">
        <v>1883</v>
      </c>
      <c r="M944" s="2">
        <v>19</v>
      </c>
      <c r="N944" s="2">
        <v>29.690999999999999</v>
      </c>
      <c r="O944" s="2" t="s">
        <v>14</v>
      </c>
      <c r="P944" s="2">
        <v>36.180999999999997</v>
      </c>
      <c r="Q944" s="2" t="s">
        <v>14</v>
      </c>
      <c r="R944" s="2">
        <v>17</v>
      </c>
      <c r="S944" s="2">
        <v>42.76</v>
      </c>
      <c r="T944" s="2" t="s">
        <v>14</v>
      </c>
      <c r="U944" s="2">
        <v>38.68421</v>
      </c>
      <c r="V944" s="2" t="s">
        <v>14</v>
      </c>
      <c r="W944" s="5" t="str" cm="1">
        <f t="array" ref="W944">_xlfn.TEXTJOIN(", ",TRUE, IF(COUNTIF(G944,"*"&amp;Afferenti!$A$1:'Afferenti'!$A$46&amp;"*"), Afferenti!$A$1:'Afferenti'!$A$46, ""))</f>
        <v>TAVARNELLI</v>
      </c>
      <c r="X944" s="5" t="str" cm="1">
        <f t="array" ref="X944">_xlfn.TEXTJOIN(", ",TRUE, IF(COUNTIF(A944,"*"&amp;Afferenti!$A$1:'Afferenti'!$A$46&amp;"*"), Afferenti!$E$1:'Afferenti'!$E$46, ""))</f>
        <v>1</v>
      </c>
      <c r="Y944" s="5" t="str" cm="1">
        <f t="array" ref="Y944">_xlfn.TEXTJOIN(", ",TRUE, IF(COUNTIF(A944,"*"&amp;Afferenti!$A$1:'Afferenti'!$A$46&amp;"*"), Afferenti!$F$1:'Afferenti'!$F$46, ""))</f>
        <v>0</v>
      </c>
    </row>
    <row r="945" spans="1:25" x14ac:dyDescent="0.2">
      <c r="A945" s="2" t="s">
        <v>1873</v>
      </c>
      <c r="B945" s="2" t="s">
        <v>1716</v>
      </c>
      <c r="C945" s="2" t="s">
        <v>1719</v>
      </c>
      <c r="E945" s="2" t="s">
        <v>8</v>
      </c>
      <c r="F945" s="2" t="s">
        <v>281</v>
      </c>
      <c r="G945" s="2" t="s">
        <v>1874</v>
      </c>
      <c r="H945" s="2">
        <v>1</v>
      </c>
      <c r="I945" s="2" t="s">
        <v>1884</v>
      </c>
      <c r="J945" s="2" t="s">
        <v>92</v>
      </c>
      <c r="K945" s="2">
        <v>2019</v>
      </c>
      <c r="M945" s="2">
        <v>30</v>
      </c>
      <c r="N945" s="2">
        <v>7.9649999999999999</v>
      </c>
      <c r="O945" s="2" t="s">
        <v>13</v>
      </c>
      <c r="P945" s="2">
        <v>26.867999999999999</v>
      </c>
      <c r="Q945" s="2" t="s">
        <v>14</v>
      </c>
      <c r="R945" s="2">
        <v>2</v>
      </c>
      <c r="S945" s="2">
        <v>27.93</v>
      </c>
      <c r="T945" s="2" t="s">
        <v>14</v>
      </c>
      <c r="W945" s="5" t="str" cm="1">
        <f t="array" ref="W945">_xlfn.TEXTJOIN(", ",TRUE, IF(COUNTIF(G945,"*"&amp;Afferenti!$A$1:'Afferenti'!$A$46&amp;"*"), Afferenti!$A$1:'Afferenti'!$A$46, ""))</f>
        <v>TAVARNELLI</v>
      </c>
      <c r="X945" s="5" t="str" cm="1">
        <f t="array" ref="X945">_xlfn.TEXTJOIN(", ",TRUE, IF(COUNTIF(A945,"*"&amp;Afferenti!$A$1:'Afferenti'!$A$46&amp;"*"), Afferenti!$E$1:'Afferenti'!$E$46, ""))</f>
        <v>1</v>
      </c>
      <c r="Y945" s="5" t="str" cm="1">
        <f t="array" ref="Y945">_xlfn.TEXTJOIN(", ",TRUE, IF(COUNTIF(A945,"*"&amp;Afferenti!$A$1:'Afferenti'!$A$46&amp;"*"), Afferenti!$F$1:'Afferenti'!$F$46, ""))</f>
        <v>0</v>
      </c>
    </row>
    <row r="946" spans="1:25" x14ac:dyDescent="0.2">
      <c r="A946" s="2" t="s">
        <v>1873</v>
      </c>
      <c r="B946" s="2" t="s">
        <v>1716</v>
      </c>
      <c r="C946" s="2" t="s">
        <v>1719</v>
      </c>
      <c r="E946" s="2" t="s">
        <v>8</v>
      </c>
      <c r="F946" s="2" t="s">
        <v>281</v>
      </c>
      <c r="G946" s="2" t="s">
        <v>1982</v>
      </c>
      <c r="H946" s="2">
        <v>2</v>
      </c>
      <c r="I946" s="2" t="s">
        <v>55</v>
      </c>
      <c r="J946" s="2" t="s">
        <v>11</v>
      </c>
      <c r="K946" s="2">
        <v>2015</v>
      </c>
      <c r="L946" s="2" t="s">
        <v>56</v>
      </c>
      <c r="M946" s="2">
        <v>15</v>
      </c>
      <c r="N946" s="2">
        <v>44.154000000000003</v>
      </c>
      <c r="O946" s="2" t="s">
        <v>14</v>
      </c>
      <c r="P946" s="2">
        <v>28.542000000000002</v>
      </c>
      <c r="Q946" s="2" t="s">
        <v>14</v>
      </c>
      <c r="R946" s="2">
        <v>16</v>
      </c>
      <c r="S946" s="2">
        <v>53.21</v>
      </c>
      <c r="T946" s="2" t="s">
        <v>26</v>
      </c>
      <c r="U946" s="2">
        <v>25.815000000000001</v>
      </c>
      <c r="V946" s="2" t="s">
        <v>14</v>
      </c>
      <c r="W946" s="5" t="str" cm="1">
        <f t="array" ref="W946">_xlfn.TEXTJOIN(", ",TRUE, IF(COUNTIF(G946,"*"&amp;Afferenti!$A$1:'Afferenti'!$A$46&amp;"*"), Afferenti!$A$1:'Afferenti'!$A$46, ""))</f>
        <v>TAVARNELLI, VITI C</v>
      </c>
      <c r="X946" s="5" t="str" cm="1">
        <f t="array" ref="X946">_xlfn.TEXTJOIN(", ",TRUE, IF(COUNTIF(A946,"*"&amp;Afferenti!$A$1:'Afferenti'!$A$46&amp;"*"), Afferenti!$E$1:'Afferenti'!$E$46, ""))</f>
        <v>1</v>
      </c>
      <c r="Y946" s="5" t="str" cm="1">
        <f t="array" ref="Y946">_xlfn.TEXTJOIN(", ",TRUE, IF(COUNTIF(A946,"*"&amp;Afferenti!$A$1:'Afferenti'!$A$46&amp;"*"), Afferenti!$F$1:'Afferenti'!$F$46, ""))</f>
        <v>0</v>
      </c>
    </row>
    <row r="947" spans="1:25" x14ac:dyDescent="0.2">
      <c r="A947" s="2" t="s">
        <v>1873</v>
      </c>
      <c r="B947" s="2" t="s">
        <v>1716</v>
      </c>
      <c r="C947" s="2" t="s">
        <v>1719</v>
      </c>
      <c r="E947" s="2" t="s">
        <v>8</v>
      </c>
      <c r="F947" s="2" t="s">
        <v>281</v>
      </c>
      <c r="G947" s="2" t="s">
        <v>1988</v>
      </c>
      <c r="H947" s="2">
        <v>2</v>
      </c>
      <c r="I947" s="2" t="s">
        <v>81</v>
      </c>
      <c r="J947" s="2" t="s">
        <v>11</v>
      </c>
      <c r="K947" s="2">
        <v>2018</v>
      </c>
      <c r="L947" s="2" t="s">
        <v>82</v>
      </c>
      <c r="W947" s="5" t="str" cm="1">
        <f t="array" ref="W947">_xlfn.TEXTJOIN(", ",TRUE, IF(COUNTIF(G947,"*"&amp;Afferenti!$A$1:'Afferenti'!$A$46&amp;"*"), Afferenti!$A$1:'Afferenti'!$A$46, ""))</f>
        <v>TAVARNELLI, VITI M</v>
      </c>
      <c r="X947" s="5" t="str" cm="1">
        <f t="array" ref="X947">_xlfn.TEXTJOIN(", ",TRUE, IF(COUNTIF(A947,"*"&amp;Afferenti!$A$1:'Afferenti'!$A$46&amp;"*"), Afferenti!$E$1:'Afferenti'!$E$46, ""))</f>
        <v>1</v>
      </c>
      <c r="Y947" s="5" t="str" cm="1">
        <f t="array" ref="Y947">_xlfn.TEXTJOIN(", ",TRUE, IF(COUNTIF(A947,"*"&amp;Afferenti!$A$1:'Afferenti'!$A$46&amp;"*"), Afferenti!$F$1:'Afferenti'!$F$46, ""))</f>
        <v>0</v>
      </c>
    </row>
    <row r="948" spans="1:25" x14ac:dyDescent="0.2">
      <c r="A948" s="2" t="s">
        <v>1873</v>
      </c>
      <c r="B948" s="2" t="s">
        <v>1716</v>
      </c>
      <c r="C948" s="2" t="s">
        <v>1719</v>
      </c>
      <c r="E948" s="2" t="s">
        <v>8</v>
      </c>
      <c r="F948" s="2" t="s">
        <v>281</v>
      </c>
      <c r="G948" s="2" t="s">
        <v>1885</v>
      </c>
      <c r="H948" s="2">
        <v>2</v>
      </c>
      <c r="I948" s="2" t="s">
        <v>1886</v>
      </c>
      <c r="J948" s="2" t="s">
        <v>11</v>
      </c>
      <c r="K948" s="2">
        <v>2019</v>
      </c>
      <c r="L948" s="2" t="s">
        <v>1174</v>
      </c>
      <c r="M948" s="2">
        <v>21</v>
      </c>
      <c r="N948" s="2">
        <v>13.973000000000001</v>
      </c>
      <c r="O948" s="2" t="s">
        <v>13</v>
      </c>
      <c r="P948" s="2">
        <v>20.242999999999999</v>
      </c>
      <c r="Q948" s="2" t="s">
        <v>13</v>
      </c>
      <c r="R948" s="2">
        <v>23</v>
      </c>
      <c r="S948" s="2">
        <v>16.48</v>
      </c>
      <c r="T948" s="2" t="s">
        <v>13</v>
      </c>
      <c r="U948" s="2">
        <v>26.25</v>
      </c>
      <c r="V948" s="2" t="s">
        <v>14</v>
      </c>
      <c r="W948" s="5" t="str" cm="1">
        <f t="array" ref="W948">_xlfn.TEXTJOIN(", ",TRUE, IF(COUNTIF(G948,"*"&amp;Afferenti!$A$1:'Afferenti'!$A$46&amp;"*"), Afferenti!$A$1:'Afferenti'!$A$46, ""))</f>
        <v>TAVARNELLI</v>
      </c>
      <c r="X948" s="5" t="str" cm="1">
        <f t="array" ref="X948">_xlfn.TEXTJOIN(", ",TRUE, IF(COUNTIF(A948,"*"&amp;Afferenti!$A$1:'Afferenti'!$A$46&amp;"*"), Afferenti!$E$1:'Afferenti'!$E$46, ""))</f>
        <v>1</v>
      </c>
      <c r="Y948" s="5" t="str" cm="1">
        <f t="array" ref="Y948">_xlfn.TEXTJOIN(", ",TRUE, IF(COUNTIF(A948,"*"&amp;Afferenti!$A$1:'Afferenti'!$A$46&amp;"*"), Afferenti!$F$1:'Afferenti'!$F$46, ""))</f>
        <v>0</v>
      </c>
    </row>
    <row r="949" spans="1:25" x14ac:dyDescent="0.2">
      <c r="A949" s="2" t="s">
        <v>1873</v>
      </c>
      <c r="B949" s="2" t="s">
        <v>1716</v>
      </c>
      <c r="C949" s="2" t="s">
        <v>1719</v>
      </c>
      <c r="E949" s="2" t="s">
        <v>8</v>
      </c>
      <c r="F949" s="2" t="s">
        <v>281</v>
      </c>
      <c r="G949" s="2" t="s">
        <v>1887</v>
      </c>
      <c r="H949" s="2">
        <v>2</v>
      </c>
      <c r="I949" s="2" t="s">
        <v>1888</v>
      </c>
      <c r="J949" s="2" t="s">
        <v>92</v>
      </c>
      <c r="K949" s="2">
        <v>2019</v>
      </c>
      <c r="M949" s="2">
        <v>4</v>
      </c>
      <c r="N949" s="2">
        <v>61.814</v>
      </c>
      <c r="O949" s="2" t="s">
        <v>26</v>
      </c>
      <c r="P949" s="2">
        <v>61.601999999999997</v>
      </c>
      <c r="Q949" s="2" t="s">
        <v>26</v>
      </c>
      <c r="W949" s="5" t="str" cm="1">
        <f t="array" ref="W949">_xlfn.TEXTJOIN(", ",TRUE, IF(COUNTIF(G949,"*"&amp;Afferenti!$A$1:'Afferenti'!$A$46&amp;"*"), Afferenti!$A$1:'Afferenti'!$A$46, ""))</f>
        <v>TAVARNELLI</v>
      </c>
      <c r="X949" s="5" t="str" cm="1">
        <f t="array" ref="X949">_xlfn.TEXTJOIN(", ",TRUE, IF(COUNTIF(A949,"*"&amp;Afferenti!$A$1:'Afferenti'!$A$46&amp;"*"), Afferenti!$E$1:'Afferenti'!$E$46, ""))</f>
        <v>1</v>
      </c>
      <c r="Y949" s="5" t="str" cm="1">
        <f t="array" ref="Y949">_xlfn.TEXTJOIN(", ",TRUE, IF(COUNTIF(A949,"*"&amp;Afferenti!$A$1:'Afferenti'!$A$46&amp;"*"), Afferenti!$F$1:'Afferenti'!$F$46, ""))</f>
        <v>0</v>
      </c>
    </row>
    <row r="950" spans="1:25" x14ac:dyDescent="0.2">
      <c r="A950" s="2" t="s">
        <v>1977</v>
      </c>
      <c r="B950" s="2" t="s">
        <v>6</v>
      </c>
      <c r="C950" s="2" t="s">
        <v>7</v>
      </c>
      <c r="E950" s="2" t="s">
        <v>8</v>
      </c>
      <c r="F950" s="2" t="s">
        <v>9</v>
      </c>
      <c r="G950" s="2" t="s">
        <v>1977</v>
      </c>
      <c r="H950" s="2">
        <v>1</v>
      </c>
      <c r="I950" s="2" t="s">
        <v>10</v>
      </c>
      <c r="J950" s="2" t="s">
        <v>11</v>
      </c>
      <c r="K950" s="2">
        <v>2018</v>
      </c>
      <c r="L950" s="2" t="s">
        <v>12</v>
      </c>
      <c r="M950" s="2">
        <v>21</v>
      </c>
      <c r="N950" s="2">
        <v>24.315000000000001</v>
      </c>
      <c r="O950" s="2" t="s">
        <v>13</v>
      </c>
      <c r="P950" s="2">
        <v>38.975000000000001</v>
      </c>
      <c r="Q950" s="2" t="s">
        <v>14</v>
      </c>
      <c r="R950" s="2">
        <v>22</v>
      </c>
      <c r="S950" s="2">
        <v>12</v>
      </c>
      <c r="T950" s="2" t="s">
        <v>13</v>
      </c>
      <c r="U950" s="2">
        <v>25.609756000000001</v>
      </c>
      <c r="V950" s="2" t="s">
        <v>14</v>
      </c>
      <c r="W950" s="5" t="str" cm="1">
        <f t="array" ref="W950">_xlfn.TEXTJOIN(", ",TRUE, IF(COUNTIF(G950,"*"&amp;Afferenti!$A$1:'Afferenti'!$A$46&amp;"*"), Afferenti!$A$1:'Afferenti'!$A$46, ""))</f>
        <v>VITI C</v>
      </c>
      <c r="X950" s="5" t="str" cm="1">
        <f t="array" ref="X950">_xlfn.TEXTJOIN(", ",TRUE, IF(COUNTIF(A950,"*"&amp;Afferenti!$A$1:'Afferenti'!$A$46&amp;"*"), Afferenti!$E$1:'Afferenti'!$E$46, ""))</f>
        <v>1</v>
      </c>
      <c r="Y950" s="5" t="str" cm="1">
        <f t="array" ref="Y950">_xlfn.TEXTJOIN(", ",TRUE, IF(COUNTIF(A950,"*"&amp;Afferenti!$A$1:'Afferenti'!$A$46&amp;"*"), Afferenti!$F$1:'Afferenti'!$F$46, ""))</f>
        <v>0</v>
      </c>
    </row>
    <row r="951" spans="1:25" x14ac:dyDescent="0.2">
      <c r="A951" s="2" t="s">
        <v>1977</v>
      </c>
      <c r="B951" s="2" t="s">
        <v>6</v>
      </c>
      <c r="C951" s="2" t="s">
        <v>7</v>
      </c>
      <c r="E951" s="2" t="s">
        <v>8</v>
      </c>
      <c r="F951" s="2" t="s">
        <v>9</v>
      </c>
      <c r="G951" s="2" t="s">
        <v>1977</v>
      </c>
      <c r="H951" s="2">
        <v>1</v>
      </c>
      <c r="I951" s="2" t="s">
        <v>15</v>
      </c>
      <c r="J951" s="2" t="s">
        <v>11</v>
      </c>
      <c r="K951" s="2">
        <v>2019</v>
      </c>
      <c r="L951" s="2" t="s">
        <v>16</v>
      </c>
      <c r="M951" s="2">
        <v>85</v>
      </c>
      <c r="N951" s="2">
        <v>0.61699999999999999</v>
      </c>
      <c r="O951" s="2" t="s">
        <v>13</v>
      </c>
      <c r="P951" s="2">
        <v>0.29499999999999998</v>
      </c>
      <c r="Q951" s="2" t="s">
        <v>13</v>
      </c>
      <c r="R951" s="2">
        <v>79</v>
      </c>
      <c r="S951" s="2">
        <v>1.32</v>
      </c>
      <c r="T951" s="2" t="s">
        <v>13</v>
      </c>
      <c r="U951" s="2">
        <v>7.6470000000000002</v>
      </c>
      <c r="V951" s="2" t="s">
        <v>13</v>
      </c>
      <c r="W951" s="5" t="str" cm="1">
        <f t="array" ref="W951">_xlfn.TEXTJOIN(", ",TRUE, IF(COUNTIF(G951,"*"&amp;Afferenti!$A$1:'Afferenti'!$A$46&amp;"*"), Afferenti!$A$1:'Afferenti'!$A$46, ""))</f>
        <v>VITI C</v>
      </c>
      <c r="X951" s="5" t="str" cm="1">
        <f t="array" ref="X951">_xlfn.TEXTJOIN(", ",TRUE, IF(COUNTIF(A951,"*"&amp;Afferenti!$A$1:'Afferenti'!$A$46&amp;"*"), Afferenti!$E$1:'Afferenti'!$E$46, ""))</f>
        <v>1</v>
      </c>
      <c r="Y951" s="5" t="str" cm="1">
        <f t="array" ref="Y951">_xlfn.TEXTJOIN(", ",TRUE, IF(COUNTIF(A951,"*"&amp;Afferenti!$A$1:'Afferenti'!$A$46&amp;"*"), Afferenti!$F$1:'Afferenti'!$F$46, ""))</f>
        <v>0</v>
      </c>
    </row>
    <row r="952" spans="1:25" x14ac:dyDescent="0.2">
      <c r="A952" s="2" t="s">
        <v>1977</v>
      </c>
      <c r="B952" s="2" t="s">
        <v>6</v>
      </c>
      <c r="C952" s="2" t="s">
        <v>7</v>
      </c>
      <c r="E952" s="2" t="s">
        <v>8</v>
      </c>
      <c r="F952" s="2" t="s">
        <v>9</v>
      </c>
      <c r="G952" s="2" t="s">
        <v>1977</v>
      </c>
      <c r="H952" s="2">
        <v>1</v>
      </c>
      <c r="I952" s="2" t="s">
        <v>17</v>
      </c>
      <c r="J952" s="2" t="s">
        <v>11</v>
      </c>
      <c r="K952" s="2">
        <v>2018</v>
      </c>
      <c r="L952" s="2" t="s">
        <v>18</v>
      </c>
      <c r="M952" s="2">
        <v>26</v>
      </c>
      <c r="N952" s="2">
        <v>24.15</v>
      </c>
      <c r="O952" s="2" t="s">
        <v>13</v>
      </c>
      <c r="P952" s="2">
        <v>2.8439999999999999</v>
      </c>
      <c r="Q952" s="2" t="s">
        <v>13</v>
      </c>
      <c r="R952" s="2">
        <v>23</v>
      </c>
      <c r="S952" s="2">
        <v>18.18</v>
      </c>
      <c r="T952" s="2" t="s">
        <v>13</v>
      </c>
      <c r="U952" s="2">
        <v>6.5217390000000002</v>
      </c>
      <c r="V952" s="2" t="s">
        <v>13</v>
      </c>
      <c r="W952" s="5" t="str" cm="1">
        <f t="array" ref="W952">_xlfn.TEXTJOIN(", ",TRUE, IF(COUNTIF(G952,"*"&amp;Afferenti!$A$1:'Afferenti'!$A$46&amp;"*"), Afferenti!$A$1:'Afferenti'!$A$46, ""))</f>
        <v>VITI C</v>
      </c>
      <c r="X952" s="5" t="str" cm="1">
        <f t="array" ref="X952">_xlfn.TEXTJOIN(", ",TRUE, IF(COUNTIF(A952,"*"&amp;Afferenti!$A$1:'Afferenti'!$A$46&amp;"*"), Afferenti!$E$1:'Afferenti'!$E$46, ""))</f>
        <v>1</v>
      </c>
      <c r="Y952" s="5" t="str" cm="1">
        <f t="array" ref="Y952">_xlfn.TEXTJOIN(", ",TRUE, IF(COUNTIF(A952,"*"&amp;Afferenti!$A$1:'Afferenti'!$A$46&amp;"*"), Afferenti!$F$1:'Afferenti'!$F$46, ""))</f>
        <v>0</v>
      </c>
    </row>
    <row r="953" spans="1:25" x14ac:dyDescent="0.2">
      <c r="A953" s="2" t="s">
        <v>1977</v>
      </c>
      <c r="B953" s="2" t="s">
        <v>6</v>
      </c>
      <c r="C953" s="2" t="s">
        <v>7</v>
      </c>
      <c r="E953" s="2" t="s">
        <v>8</v>
      </c>
      <c r="F953" s="2" t="s">
        <v>9</v>
      </c>
      <c r="G953" s="2" t="s">
        <v>1977</v>
      </c>
      <c r="H953" s="2">
        <v>1</v>
      </c>
      <c r="I953" s="2" t="s">
        <v>19</v>
      </c>
      <c r="J953" s="2" t="s">
        <v>11</v>
      </c>
      <c r="K953" s="2">
        <v>2018</v>
      </c>
      <c r="L953" s="2" t="s">
        <v>20</v>
      </c>
      <c r="M953" s="2">
        <v>29</v>
      </c>
      <c r="N953" s="2">
        <v>25.43</v>
      </c>
      <c r="O953" s="2" t="s">
        <v>14</v>
      </c>
      <c r="P953" s="2">
        <v>41.323999999999998</v>
      </c>
      <c r="Q953" s="2" t="s">
        <v>14</v>
      </c>
      <c r="R953" s="2">
        <v>25</v>
      </c>
      <c r="S953" s="2">
        <v>36.64</v>
      </c>
      <c r="T953" s="2" t="s">
        <v>14</v>
      </c>
      <c r="U953" s="2">
        <v>28.947368999999998</v>
      </c>
      <c r="V953" s="2" t="s">
        <v>14</v>
      </c>
      <c r="W953" s="5" t="str" cm="1">
        <f t="array" ref="W953">_xlfn.TEXTJOIN(", ",TRUE, IF(COUNTIF(G953,"*"&amp;Afferenti!$A$1:'Afferenti'!$A$46&amp;"*"), Afferenti!$A$1:'Afferenti'!$A$46, ""))</f>
        <v>VITI C</v>
      </c>
      <c r="X953" s="5" t="str" cm="1">
        <f t="array" ref="X953">_xlfn.TEXTJOIN(", ",TRUE, IF(COUNTIF(A953,"*"&amp;Afferenti!$A$1:'Afferenti'!$A$46&amp;"*"), Afferenti!$E$1:'Afferenti'!$E$46, ""))</f>
        <v>1</v>
      </c>
      <c r="Y953" s="5" t="str" cm="1">
        <f t="array" ref="Y953">_xlfn.TEXTJOIN(", ",TRUE, IF(COUNTIF(A953,"*"&amp;Afferenti!$A$1:'Afferenti'!$A$46&amp;"*"), Afferenti!$F$1:'Afferenti'!$F$46, ""))</f>
        <v>0</v>
      </c>
    </row>
    <row r="954" spans="1:25" x14ac:dyDescent="0.2">
      <c r="A954" s="2" t="s">
        <v>1977</v>
      </c>
      <c r="B954" s="2" t="s">
        <v>6</v>
      </c>
      <c r="C954" s="2" t="s">
        <v>7</v>
      </c>
      <c r="E954" s="2" t="s">
        <v>8</v>
      </c>
      <c r="F954" s="2" t="s">
        <v>9</v>
      </c>
      <c r="G954" s="2" t="s">
        <v>1977</v>
      </c>
      <c r="H954" s="2">
        <v>1</v>
      </c>
      <c r="I954" s="2" t="s">
        <v>21</v>
      </c>
      <c r="J954" s="2" t="s">
        <v>11</v>
      </c>
      <c r="K954" s="2">
        <v>2018</v>
      </c>
      <c r="L954" s="2" t="s">
        <v>22</v>
      </c>
      <c r="M954" s="2">
        <v>24</v>
      </c>
      <c r="N954" s="2">
        <v>21.298999999999999</v>
      </c>
      <c r="O954" s="2" t="s">
        <v>13</v>
      </c>
      <c r="P954" s="2">
        <v>20.704000000000001</v>
      </c>
      <c r="Q954" s="2" t="s">
        <v>13</v>
      </c>
      <c r="R954" s="2">
        <v>24</v>
      </c>
      <c r="W954" s="5" t="str" cm="1">
        <f t="array" ref="W954">_xlfn.TEXTJOIN(", ",TRUE, IF(COUNTIF(G954,"*"&amp;Afferenti!$A$1:'Afferenti'!$A$46&amp;"*"), Afferenti!$A$1:'Afferenti'!$A$46, ""))</f>
        <v>VITI C</v>
      </c>
      <c r="X954" s="5" t="str" cm="1">
        <f t="array" ref="X954">_xlfn.TEXTJOIN(", ",TRUE, IF(COUNTIF(A954,"*"&amp;Afferenti!$A$1:'Afferenti'!$A$46&amp;"*"), Afferenti!$E$1:'Afferenti'!$E$46, ""))</f>
        <v>1</v>
      </c>
      <c r="Y954" s="5" t="str" cm="1">
        <f t="array" ref="Y954">_xlfn.TEXTJOIN(", ",TRUE, IF(COUNTIF(A954,"*"&amp;Afferenti!$A$1:'Afferenti'!$A$46&amp;"*"), Afferenti!$F$1:'Afferenti'!$F$46, ""))</f>
        <v>0</v>
      </c>
    </row>
    <row r="955" spans="1:25" x14ac:dyDescent="0.2">
      <c r="A955" s="2" t="s">
        <v>1977</v>
      </c>
      <c r="B955" s="2" t="s">
        <v>6</v>
      </c>
      <c r="C955" s="2" t="s">
        <v>7</v>
      </c>
      <c r="E955" s="2" t="s">
        <v>8</v>
      </c>
      <c r="F955" s="2" t="s">
        <v>9</v>
      </c>
      <c r="G955" s="2" t="s">
        <v>1977</v>
      </c>
      <c r="H955" s="2">
        <v>1</v>
      </c>
      <c r="I955" s="2" t="s">
        <v>23</v>
      </c>
      <c r="J955" s="2" t="s">
        <v>11</v>
      </c>
      <c r="K955" s="2">
        <v>2015</v>
      </c>
      <c r="L955" s="2" t="s">
        <v>16</v>
      </c>
      <c r="M955" s="2">
        <v>104</v>
      </c>
      <c r="N955" s="2">
        <v>2.512</v>
      </c>
      <c r="O955" s="2" t="s">
        <v>13</v>
      </c>
      <c r="P955" s="2">
        <v>0.27800000000000002</v>
      </c>
      <c r="Q955" s="2" t="s">
        <v>13</v>
      </c>
      <c r="R955" s="2">
        <v>98</v>
      </c>
      <c r="S955" s="2">
        <v>3.24</v>
      </c>
      <c r="T955" s="2" t="s">
        <v>13</v>
      </c>
      <c r="U955" s="2">
        <v>8.0250000000000004</v>
      </c>
      <c r="V955" s="2" t="s">
        <v>13</v>
      </c>
      <c r="W955" s="5" t="str" cm="1">
        <f t="array" ref="W955">_xlfn.TEXTJOIN(", ",TRUE, IF(COUNTIF(G955,"*"&amp;Afferenti!$A$1:'Afferenti'!$A$46&amp;"*"), Afferenti!$A$1:'Afferenti'!$A$46, ""))</f>
        <v>VITI C</v>
      </c>
      <c r="X955" s="5" t="str" cm="1">
        <f t="array" ref="X955">_xlfn.TEXTJOIN(", ",TRUE, IF(COUNTIF(A955,"*"&amp;Afferenti!$A$1:'Afferenti'!$A$46&amp;"*"), Afferenti!$E$1:'Afferenti'!$E$46, ""))</f>
        <v>1</v>
      </c>
      <c r="Y955" s="5" t="str" cm="1">
        <f t="array" ref="Y955">_xlfn.TEXTJOIN(", ",TRUE, IF(COUNTIF(A955,"*"&amp;Afferenti!$A$1:'Afferenti'!$A$46&amp;"*"), Afferenti!$F$1:'Afferenti'!$F$46, ""))</f>
        <v>0</v>
      </c>
    </row>
    <row r="956" spans="1:25" x14ac:dyDescent="0.2">
      <c r="A956" s="2" t="s">
        <v>1977</v>
      </c>
      <c r="B956" s="2" t="s">
        <v>6</v>
      </c>
      <c r="C956" s="2" t="s">
        <v>7</v>
      </c>
      <c r="E956" s="2" t="s">
        <v>8</v>
      </c>
      <c r="F956" s="2" t="s">
        <v>9</v>
      </c>
      <c r="G956" s="2" t="s">
        <v>1977</v>
      </c>
      <c r="H956" s="2">
        <v>1</v>
      </c>
      <c r="I956" s="2" t="s">
        <v>24</v>
      </c>
      <c r="J956" s="2" t="s">
        <v>11</v>
      </c>
      <c r="K956" s="2">
        <v>2015</v>
      </c>
      <c r="L956" s="2" t="s">
        <v>25</v>
      </c>
      <c r="M956" s="2">
        <v>10</v>
      </c>
      <c r="N956" s="2">
        <v>63.213000000000001</v>
      </c>
      <c r="O956" s="2" t="s">
        <v>26</v>
      </c>
      <c r="P956" s="2">
        <v>36.481999999999999</v>
      </c>
      <c r="Q956" s="2" t="s">
        <v>14</v>
      </c>
      <c r="R956" s="2">
        <v>10</v>
      </c>
      <c r="W956" s="5" t="str" cm="1">
        <f t="array" ref="W956">_xlfn.TEXTJOIN(", ",TRUE, IF(COUNTIF(G956,"*"&amp;Afferenti!$A$1:'Afferenti'!$A$46&amp;"*"), Afferenti!$A$1:'Afferenti'!$A$46, ""))</f>
        <v>VITI C</v>
      </c>
      <c r="X956" s="5" t="str" cm="1">
        <f t="array" ref="X956">_xlfn.TEXTJOIN(", ",TRUE, IF(COUNTIF(A956,"*"&amp;Afferenti!$A$1:'Afferenti'!$A$46&amp;"*"), Afferenti!$E$1:'Afferenti'!$E$46, ""))</f>
        <v>1</v>
      </c>
      <c r="Y956" s="5" t="str" cm="1">
        <f t="array" ref="Y956">_xlfn.TEXTJOIN(", ",TRUE, IF(COUNTIF(A956,"*"&amp;Afferenti!$A$1:'Afferenti'!$A$46&amp;"*"), Afferenti!$F$1:'Afferenti'!$F$46, ""))</f>
        <v>0</v>
      </c>
    </row>
    <row r="957" spans="1:25" x14ac:dyDescent="0.2">
      <c r="A957" s="2" t="s">
        <v>1977</v>
      </c>
      <c r="B957" s="2" t="s">
        <v>6</v>
      </c>
      <c r="C957" s="2" t="s">
        <v>7</v>
      </c>
      <c r="E957" s="2" t="s">
        <v>8</v>
      </c>
      <c r="F957" s="2" t="s">
        <v>9</v>
      </c>
      <c r="G957" s="2" t="s">
        <v>1977</v>
      </c>
      <c r="H957" s="2">
        <v>1</v>
      </c>
      <c r="I957" s="2" t="s">
        <v>27</v>
      </c>
      <c r="J957" s="2" t="s">
        <v>11</v>
      </c>
      <c r="K957" s="2">
        <v>2017</v>
      </c>
      <c r="L957" s="2" t="s">
        <v>28</v>
      </c>
      <c r="M957" s="2">
        <v>89</v>
      </c>
      <c r="N957" s="2">
        <v>2.0329999999999999</v>
      </c>
      <c r="O957" s="2" t="s">
        <v>13</v>
      </c>
      <c r="P957" s="2">
        <v>5.3639999999999999</v>
      </c>
      <c r="Q957" s="2" t="s">
        <v>13</v>
      </c>
      <c r="R957" s="2">
        <v>82</v>
      </c>
      <c r="S957" s="2">
        <v>0.89</v>
      </c>
      <c r="T957" s="2" t="s">
        <v>13</v>
      </c>
      <c r="U957" s="2">
        <v>1.0638297999999999</v>
      </c>
      <c r="V957" s="2" t="s">
        <v>13</v>
      </c>
      <c r="W957" s="5" t="str" cm="1">
        <f t="array" ref="W957">_xlfn.TEXTJOIN(", ",TRUE, IF(COUNTIF(G957,"*"&amp;Afferenti!$A$1:'Afferenti'!$A$46&amp;"*"), Afferenti!$A$1:'Afferenti'!$A$46, ""))</f>
        <v>VITI C</v>
      </c>
      <c r="X957" s="5" t="str" cm="1">
        <f t="array" ref="X957">_xlfn.TEXTJOIN(", ",TRUE, IF(COUNTIF(A957,"*"&amp;Afferenti!$A$1:'Afferenti'!$A$46&amp;"*"), Afferenti!$E$1:'Afferenti'!$E$46, ""))</f>
        <v>1</v>
      </c>
      <c r="Y957" s="5" t="str" cm="1">
        <f t="array" ref="Y957">_xlfn.TEXTJOIN(", ",TRUE, IF(COUNTIF(A957,"*"&amp;Afferenti!$A$1:'Afferenti'!$A$46&amp;"*"), Afferenti!$F$1:'Afferenti'!$F$46, ""))</f>
        <v>0</v>
      </c>
    </row>
    <row r="958" spans="1:25" x14ac:dyDescent="0.2">
      <c r="A958" s="2" t="s">
        <v>1977</v>
      </c>
      <c r="B958" s="2" t="s">
        <v>6</v>
      </c>
      <c r="C958" s="2" t="s">
        <v>7</v>
      </c>
      <c r="E958" s="2" t="s">
        <v>8</v>
      </c>
      <c r="F958" s="2" t="s">
        <v>9</v>
      </c>
      <c r="G958" s="2" t="s">
        <v>1977</v>
      </c>
      <c r="H958" s="2">
        <v>1</v>
      </c>
      <c r="I958" s="2" t="s">
        <v>29</v>
      </c>
      <c r="J958" s="2" t="s">
        <v>11</v>
      </c>
      <c r="K958" s="2">
        <v>2019</v>
      </c>
      <c r="L958" s="2" t="s">
        <v>30</v>
      </c>
      <c r="M958" s="2">
        <v>13</v>
      </c>
      <c r="N958" s="2">
        <v>20.536999999999999</v>
      </c>
      <c r="O958" s="2" t="s">
        <v>13</v>
      </c>
      <c r="P958" s="2">
        <v>14.87</v>
      </c>
      <c r="Q958" s="2" t="s">
        <v>13</v>
      </c>
      <c r="R958" s="2">
        <v>14</v>
      </c>
      <c r="S958" s="2">
        <v>29.72</v>
      </c>
      <c r="T958" s="2" t="s">
        <v>14</v>
      </c>
      <c r="U958" s="2">
        <v>39.411999999999999</v>
      </c>
      <c r="V958" s="2" t="s">
        <v>14</v>
      </c>
      <c r="W958" s="5" t="str" cm="1">
        <f t="array" ref="W958">_xlfn.TEXTJOIN(", ",TRUE, IF(COUNTIF(G958,"*"&amp;Afferenti!$A$1:'Afferenti'!$A$46&amp;"*"), Afferenti!$A$1:'Afferenti'!$A$46, ""))</f>
        <v>VITI C</v>
      </c>
      <c r="X958" s="5" t="str" cm="1">
        <f t="array" ref="X958">_xlfn.TEXTJOIN(", ",TRUE, IF(COUNTIF(A958,"*"&amp;Afferenti!$A$1:'Afferenti'!$A$46&amp;"*"), Afferenti!$E$1:'Afferenti'!$E$46, ""))</f>
        <v>1</v>
      </c>
      <c r="Y958" s="5" t="str" cm="1">
        <f t="array" ref="Y958">_xlfn.TEXTJOIN(", ",TRUE, IF(COUNTIF(A958,"*"&amp;Afferenti!$A$1:'Afferenti'!$A$46&amp;"*"), Afferenti!$F$1:'Afferenti'!$F$46, ""))</f>
        <v>0</v>
      </c>
    </row>
    <row r="959" spans="1:25" x14ac:dyDescent="0.2">
      <c r="A959" s="2" t="s">
        <v>1977</v>
      </c>
      <c r="B959" s="2" t="s">
        <v>6</v>
      </c>
      <c r="C959" s="2" t="s">
        <v>7</v>
      </c>
      <c r="E959" s="2" t="s">
        <v>8</v>
      </c>
      <c r="F959" s="2" t="s">
        <v>9</v>
      </c>
      <c r="G959" s="2" t="s">
        <v>1977</v>
      </c>
      <c r="H959" s="2">
        <v>1</v>
      </c>
      <c r="I959" s="2" t="s">
        <v>31</v>
      </c>
      <c r="J959" s="2" t="s">
        <v>11</v>
      </c>
      <c r="K959" s="2">
        <v>2015</v>
      </c>
      <c r="L959" s="2" t="s">
        <v>32</v>
      </c>
      <c r="M959" s="2">
        <v>4</v>
      </c>
      <c r="N959" s="2">
        <v>84.801000000000002</v>
      </c>
      <c r="O959" s="2" t="s">
        <v>33</v>
      </c>
      <c r="P959" s="2">
        <v>74.959000000000003</v>
      </c>
      <c r="Q959" s="2" t="s">
        <v>26</v>
      </c>
      <c r="R959" s="2">
        <v>3</v>
      </c>
      <c r="S959" s="2">
        <v>91.41</v>
      </c>
      <c r="T959" s="2" t="s">
        <v>33</v>
      </c>
      <c r="U959" s="2">
        <v>70.69</v>
      </c>
      <c r="V959" s="2" t="s">
        <v>26</v>
      </c>
      <c r="W959" s="5" t="str" cm="1">
        <f t="array" ref="W959">_xlfn.TEXTJOIN(", ",TRUE, IF(COUNTIF(G959,"*"&amp;Afferenti!$A$1:'Afferenti'!$A$46&amp;"*"), Afferenti!$A$1:'Afferenti'!$A$46, ""))</f>
        <v>VITI C</v>
      </c>
      <c r="X959" s="5" t="str" cm="1">
        <f t="array" ref="X959">_xlfn.TEXTJOIN(", ",TRUE, IF(COUNTIF(A959,"*"&amp;Afferenti!$A$1:'Afferenti'!$A$46&amp;"*"), Afferenti!$E$1:'Afferenti'!$E$46, ""))</f>
        <v>1</v>
      </c>
      <c r="Y959" s="5" t="str" cm="1">
        <f t="array" ref="Y959">_xlfn.TEXTJOIN(", ",TRUE, IF(COUNTIF(A959,"*"&amp;Afferenti!$A$1:'Afferenti'!$A$46&amp;"*"), Afferenti!$F$1:'Afferenti'!$F$46, ""))</f>
        <v>0</v>
      </c>
    </row>
    <row r="960" spans="1:25" x14ac:dyDescent="0.2">
      <c r="A960" s="2" t="s">
        <v>1977</v>
      </c>
      <c r="B960" s="2" t="s">
        <v>6</v>
      </c>
      <c r="C960" s="2" t="s">
        <v>7</v>
      </c>
      <c r="E960" s="2" t="s">
        <v>8</v>
      </c>
      <c r="F960" s="2" t="s">
        <v>9</v>
      </c>
      <c r="G960" s="2" t="s">
        <v>1977</v>
      </c>
      <c r="H960" s="2">
        <v>1</v>
      </c>
      <c r="I960" s="2" t="s">
        <v>34</v>
      </c>
      <c r="J960" s="2" t="s">
        <v>11</v>
      </c>
      <c r="K960" s="2">
        <v>2015</v>
      </c>
      <c r="L960" s="2" t="s">
        <v>35</v>
      </c>
      <c r="M960" s="2">
        <v>9</v>
      </c>
      <c r="N960" s="2">
        <v>65.164000000000001</v>
      </c>
      <c r="O960" s="2" t="s">
        <v>26</v>
      </c>
      <c r="P960" s="2">
        <v>10.323</v>
      </c>
      <c r="Q960" s="2" t="s">
        <v>13</v>
      </c>
      <c r="R960" s="2">
        <v>9</v>
      </c>
      <c r="S960" s="2">
        <v>67.489999999999995</v>
      </c>
      <c r="T960" s="2" t="s">
        <v>26</v>
      </c>
      <c r="U960" s="2">
        <v>27.777999999999999</v>
      </c>
      <c r="V960" s="2" t="s">
        <v>14</v>
      </c>
      <c r="W960" s="5" t="str" cm="1">
        <f t="array" ref="W960">_xlfn.TEXTJOIN(", ",TRUE, IF(COUNTIF(G960,"*"&amp;Afferenti!$A$1:'Afferenti'!$A$46&amp;"*"), Afferenti!$A$1:'Afferenti'!$A$46, ""))</f>
        <v>VITI C</v>
      </c>
      <c r="X960" s="5" t="str" cm="1">
        <f t="array" ref="X960">_xlfn.TEXTJOIN(", ",TRUE, IF(COUNTIF(A960,"*"&amp;Afferenti!$A$1:'Afferenti'!$A$46&amp;"*"), Afferenti!$E$1:'Afferenti'!$E$46, ""))</f>
        <v>1</v>
      </c>
      <c r="Y960" s="5" t="str" cm="1">
        <f t="array" ref="Y960">_xlfn.TEXTJOIN(", ",TRUE, IF(COUNTIF(A960,"*"&amp;Afferenti!$A$1:'Afferenti'!$A$46&amp;"*"), Afferenti!$F$1:'Afferenti'!$F$46, ""))</f>
        <v>0</v>
      </c>
    </row>
    <row r="961" spans="1:25" x14ac:dyDescent="0.2">
      <c r="A961" s="2" t="s">
        <v>1977</v>
      </c>
      <c r="B961" s="2" t="s">
        <v>6</v>
      </c>
      <c r="C961" s="2" t="s">
        <v>7</v>
      </c>
      <c r="E961" s="2" t="s">
        <v>8</v>
      </c>
      <c r="F961" s="2" t="s">
        <v>9</v>
      </c>
      <c r="G961" s="2" t="s">
        <v>1977</v>
      </c>
      <c r="H961" s="2">
        <v>1</v>
      </c>
      <c r="I961" s="2" t="s">
        <v>36</v>
      </c>
      <c r="J961" s="2" t="s">
        <v>11</v>
      </c>
      <c r="K961" s="2">
        <v>2016</v>
      </c>
      <c r="L961" s="2" t="s">
        <v>37</v>
      </c>
      <c r="M961" s="2">
        <v>23</v>
      </c>
      <c r="N961" s="2">
        <v>32.648000000000003</v>
      </c>
      <c r="O961" s="2" t="s">
        <v>14</v>
      </c>
      <c r="P961" s="2">
        <v>50.061</v>
      </c>
      <c r="Q961" s="2" t="s">
        <v>26</v>
      </c>
      <c r="R961" s="2">
        <v>22</v>
      </c>
      <c r="S961" s="2">
        <v>31.47</v>
      </c>
      <c r="T961" s="2" t="s">
        <v>14</v>
      </c>
      <c r="U961" s="2">
        <v>32.758620000000001</v>
      </c>
      <c r="V961" s="2" t="s">
        <v>14</v>
      </c>
      <c r="W961" s="5" t="str" cm="1">
        <f t="array" ref="W961">_xlfn.TEXTJOIN(", ",TRUE, IF(COUNTIF(G961,"*"&amp;Afferenti!$A$1:'Afferenti'!$A$46&amp;"*"), Afferenti!$A$1:'Afferenti'!$A$46, ""))</f>
        <v>VITI C</v>
      </c>
      <c r="X961" s="5" t="str" cm="1">
        <f t="array" ref="X961">_xlfn.TEXTJOIN(", ",TRUE, IF(COUNTIF(A961,"*"&amp;Afferenti!$A$1:'Afferenti'!$A$46&amp;"*"), Afferenti!$E$1:'Afferenti'!$E$46, ""))</f>
        <v>1</v>
      </c>
      <c r="Y961" s="5" t="str" cm="1">
        <f t="array" ref="Y961">_xlfn.TEXTJOIN(", ",TRUE, IF(COUNTIF(A961,"*"&amp;Afferenti!$A$1:'Afferenti'!$A$46&amp;"*"), Afferenti!$F$1:'Afferenti'!$F$46, ""))</f>
        <v>0</v>
      </c>
    </row>
    <row r="962" spans="1:25" x14ac:dyDescent="0.2">
      <c r="A962" s="2" t="s">
        <v>1977</v>
      </c>
      <c r="B962" s="2" t="s">
        <v>6</v>
      </c>
      <c r="C962" s="2" t="s">
        <v>7</v>
      </c>
      <c r="E962" s="2" t="s">
        <v>8</v>
      </c>
      <c r="F962" s="2" t="s">
        <v>9</v>
      </c>
      <c r="G962" s="2" t="s">
        <v>1977</v>
      </c>
      <c r="H962" s="2">
        <v>1</v>
      </c>
      <c r="I962" s="2" t="s">
        <v>38</v>
      </c>
      <c r="J962" s="2" t="s">
        <v>11</v>
      </c>
      <c r="K962" s="2">
        <v>2016</v>
      </c>
      <c r="L962" s="2" t="s">
        <v>39</v>
      </c>
      <c r="M962" s="2">
        <v>39</v>
      </c>
      <c r="N962" s="2">
        <v>15.547000000000001</v>
      </c>
      <c r="O962" s="2" t="s">
        <v>13</v>
      </c>
      <c r="P962" s="2">
        <v>33.591000000000001</v>
      </c>
      <c r="Q962" s="2" t="s">
        <v>14</v>
      </c>
      <c r="R962" s="2">
        <v>38</v>
      </c>
      <c r="S962" s="2">
        <v>16.09</v>
      </c>
      <c r="T962" s="2" t="s">
        <v>13</v>
      </c>
      <c r="U962" s="2">
        <v>39.880949999999999</v>
      </c>
      <c r="V962" s="2" t="s">
        <v>14</v>
      </c>
      <c r="W962" s="5" t="str" cm="1">
        <f t="array" ref="W962">_xlfn.TEXTJOIN(", ",TRUE, IF(COUNTIF(G962,"*"&amp;Afferenti!$A$1:'Afferenti'!$A$46&amp;"*"), Afferenti!$A$1:'Afferenti'!$A$46, ""))</f>
        <v>VITI C</v>
      </c>
      <c r="X962" s="5" t="str" cm="1">
        <f t="array" ref="X962">_xlfn.TEXTJOIN(", ",TRUE, IF(COUNTIF(A962,"*"&amp;Afferenti!$A$1:'Afferenti'!$A$46&amp;"*"), Afferenti!$E$1:'Afferenti'!$E$46, ""))</f>
        <v>1</v>
      </c>
      <c r="Y962" s="5" t="str" cm="1">
        <f t="array" ref="Y962">_xlfn.TEXTJOIN(", ",TRUE, IF(COUNTIF(A962,"*"&amp;Afferenti!$A$1:'Afferenti'!$A$46&amp;"*"), Afferenti!$F$1:'Afferenti'!$F$46, ""))</f>
        <v>0</v>
      </c>
    </row>
    <row r="963" spans="1:25" x14ac:dyDescent="0.2">
      <c r="A963" s="2" t="s">
        <v>1977</v>
      </c>
      <c r="B963" s="2" t="s">
        <v>6</v>
      </c>
      <c r="C963" s="2" t="s">
        <v>7</v>
      </c>
      <c r="E963" s="2" t="s">
        <v>8</v>
      </c>
      <c r="F963" s="2" t="s">
        <v>9</v>
      </c>
      <c r="G963" s="2" t="s">
        <v>1983</v>
      </c>
      <c r="H963" s="2">
        <v>2</v>
      </c>
      <c r="I963" s="2" t="s">
        <v>40</v>
      </c>
      <c r="J963" s="2" t="s">
        <v>11</v>
      </c>
      <c r="K963" s="2">
        <v>2019</v>
      </c>
      <c r="L963" s="2" t="s">
        <v>41</v>
      </c>
      <c r="M963" s="2">
        <v>14</v>
      </c>
      <c r="N963" s="2">
        <v>41.387</v>
      </c>
      <c r="O963" s="2" t="s">
        <v>14</v>
      </c>
      <c r="P963" s="2">
        <v>17.471</v>
      </c>
      <c r="Q963" s="2" t="s">
        <v>13</v>
      </c>
      <c r="R963" s="2">
        <v>13</v>
      </c>
      <c r="S963" s="2">
        <v>27.94</v>
      </c>
      <c r="T963" s="2" t="s">
        <v>14</v>
      </c>
      <c r="U963" s="2">
        <v>23.239000000000001</v>
      </c>
      <c r="V963" s="2" t="s">
        <v>13</v>
      </c>
      <c r="W963" s="5" t="str" cm="1">
        <f t="array" ref="W963">_xlfn.TEXTJOIN(", ",TRUE, IF(COUNTIF(G963,"*"&amp;Afferenti!$A$1:'Afferenti'!$A$46&amp;"*"), Afferenti!$A$1:'Afferenti'!$A$46, ""))</f>
        <v>VITI C</v>
      </c>
      <c r="X963" s="5" t="str" cm="1">
        <f t="array" ref="X963">_xlfn.TEXTJOIN(", ",TRUE, IF(COUNTIF(A963,"*"&amp;Afferenti!$A$1:'Afferenti'!$A$46&amp;"*"), Afferenti!$E$1:'Afferenti'!$E$46, ""))</f>
        <v>1</v>
      </c>
      <c r="Y963" s="5" t="str" cm="1">
        <f t="array" ref="Y963">_xlfn.TEXTJOIN(", ",TRUE, IF(COUNTIF(A963,"*"&amp;Afferenti!$A$1:'Afferenti'!$A$46&amp;"*"), Afferenti!$F$1:'Afferenti'!$F$46, ""))</f>
        <v>0</v>
      </c>
    </row>
    <row r="964" spans="1:25" x14ac:dyDescent="0.2">
      <c r="A964" s="2" t="s">
        <v>1977</v>
      </c>
      <c r="B964" s="2" t="s">
        <v>6</v>
      </c>
      <c r="C964" s="2" t="s">
        <v>7</v>
      </c>
      <c r="E964" s="2" t="s">
        <v>8</v>
      </c>
      <c r="F964" s="2" t="s">
        <v>9</v>
      </c>
      <c r="G964" s="2" t="s">
        <v>1983</v>
      </c>
      <c r="H964" s="2">
        <v>2</v>
      </c>
      <c r="I964" s="2" t="s">
        <v>42</v>
      </c>
      <c r="J964" s="2" t="s">
        <v>43</v>
      </c>
      <c r="K964" s="2">
        <v>2019</v>
      </c>
      <c r="W964" s="5" t="str" cm="1">
        <f t="array" ref="W964">_xlfn.TEXTJOIN(", ",TRUE, IF(COUNTIF(G964,"*"&amp;Afferenti!$A$1:'Afferenti'!$A$46&amp;"*"), Afferenti!$A$1:'Afferenti'!$A$46, ""))</f>
        <v>VITI C</v>
      </c>
      <c r="X964" s="5" t="str" cm="1">
        <f t="array" ref="X964">_xlfn.TEXTJOIN(", ",TRUE, IF(COUNTIF(A964,"*"&amp;Afferenti!$A$1:'Afferenti'!$A$46&amp;"*"), Afferenti!$E$1:'Afferenti'!$E$46, ""))</f>
        <v>1</v>
      </c>
      <c r="Y964" s="5" t="str" cm="1">
        <f t="array" ref="Y964">_xlfn.TEXTJOIN(", ",TRUE, IF(COUNTIF(A964,"*"&amp;Afferenti!$A$1:'Afferenti'!$A$46&amp;"*"), Afferenti!$F$1:'Afferenti'!$F$46, ""))</f>
        <v>0</v>
      </c>
    </row>
    <row r="965" spans="1:25" x14ac:dyDescent="0.2">
      <c r="A965" s="2" t="s">
        <v>1977</v>
      </c>
      <c r="B965" s="2" t="s">
        <v>6</v>
      </c>
      <c r="C965" s="2" t="s">
        <v>7</v>
      </c>
      <c r="E965" s="2" t="s">
        <v>8</v>
      </c>
      <c r="F965" s="2" t="s">
        <v>9</v>
      </c>
      <c r="G965" s="2" t="s">
        <v>1983</v>
      </c>
      <c r="H965" s="2">
        <v>2</v>
      </c>
      <c r="I965" s="2" t="s">
        <v>44</v>
      </c>
      <c r="J965" s="2" t="s">
        <v>43</v>
      </c>
      <c r="K965" s="2">
        <v>2019</v>
      </c>
      <c r="W965" s="5" t="str" cm="1">
        <f t="array" ref="W965">_xlfn.TEXTJOIN(", ",TRUE, IF(COUNTIF(G965,"*"&amp;Afferenti!$A$1:'Afferenti'!$A$46&amp;"*"), Afferenti!$A$1:'Afferenti'!$A$46, ""))</f>
        <v>VITI C</v>
      </c>
      <c r="X965" s="5" t="str" cm="1">
        <f t="array" ref="X965">_xlfn.TEXTJOIN(", ",TRUE, IF(COUNTIF(A965,"*"&amp;Afferenti!$A$1:'Afferenti'!$A$46&amp;"*"), Afferenti!$E$1:'Afferenti'!$E$46, ""))</f>
        <v>1</v>
      </c>
      <c r="Y965" s="5" t="str" cm="1">
        <f t="array" ref="Y965">_xlfn.TEXTJOIN(", ",TRUE, IF(COUNTIF(A965,"*"&amp;Afferenti!$A$1:'Afferenti'!$A$46&amp;"*"), Afferenti!$F$1:'Afferenti'!$F$46, ""))</f>
        <v>0</v>
      </c>
    </row>
    <row r="966" spans="1:25" x14ac:dyDescent="0.2">
      <c r="A966" s="2" t="s">
        <v>1977</v>
      </c>
      <c r="B966" s="2" t="s">
        <v>6</v>
      </c>
      <c r="C966" s="2" t="s">
        <v>7</v>
      </c>
      <c r="E966" s="2" t="s">
        <v>8</v>
      </c>
      <c r="F966" s="2" t="s">
        <v>9</v>
      </c>
      <c r="G966" s="2" t="s">
        <v>1983</v>
      </c>
      <c r="H966" s="2">
        <v>2</v>
      </c>
      <c r="I966" s="2" t="s">
        <v>45</v>
      </c>
      <c r="J966" s="2" t="s">
        <v>43</v>
      </c>
      <c r="K966" s="2">
        <v>2015</v>
      </c>
      <c r="W966" s="5" t="str" cm="1">
        <f t="array" ref="W966">_xlfn.TEXTJOIN(", ",TRUE, IF(COUNTIF(G966,"*"&amp;Afferenti!$A$1:'Afferenti'!$A$46&amp;"*"), Afferenti!$A$1:'Afferenti'!$A$46, ""))</f>
        <v>VITI C</v>
      </c>
      <c r="X966" s="5" t="str" cm="1">
        <f t="array" ref="X966">_xlfn.TEXTJOIN(", ",TRUE, IF(COUNTIF(A966,"*"&amp;Afferenti!$A$1:'Afferenti'!$A$46&amp;"*"), Afferenti!$E$1:'Afferenti'!$E$46, ""))</f>
        <v>1</v>
      </c>
      <c r="Y966" s="5" t="str" cm="1">
        <f t="array" ref="Y966">_xlfn.TEXTJOIN(", ",TRUE, IF(COUNTIF(A966,"*"&amp;Afferenti!$A$1:'Afferenti'!$A$46&amp;"*"), Afferenti!$F$1:'Afferenti'!$F$46, ""))</f>
        <v>0</v>
      </c>
    </row>
    <row r="967" spans="1:25" x14ac:dyDescent="0.2">
      <c r="A967" s="2" t="s">
        <v>1977</v>
      </c>
      <c r="B967" s="2" t="s">
        <v>6</v>
      </c>
      <c r="C967" s="2" t="s">
        <v>7</v>
      </c>
      <c r="E967" s="2" t="s">
        <v>8</v>
      </c>
      <c r="F967" s="2" t="s">
        <v>9</v>
      </c>
      <c r="G967" s="2" t="s">
        <v>1983</v>
      </c>
      <c r="H967" s="2">
        <v>2</v>
      </c>
      <c r="I967" s="2" t="s">
        <v>46</v>
      </c>
      <c r="J967" s="2" t="s">
        <v>43</v>
      </c>
      <c r="K967" s="2">
        <v>2015</v>
      </c>
      <c r="W967" s="5" t="str" cm="1">
        <f t="array" ref="W967">_xlfn.TEXTJOIN(", ",TRUE, IF(COUNTIF(G967,"*"&amp;Afferenti!$A$1:'Afferenti'!$A$46&amp;"*"), Afferenti!$A$1:'Afferenti'!$A$46, ""))</f>
        <v>VITI C</v>
      </c>
      <c r="X967" s="5" t="str" cm="1">
        <f t="array" ref="X967">_xlfn.TEXTJOIN(", ",TRUE, IF(COUNTIF(A967,"*"&amp;Afferenti!$A$1:'Afferenti'!$A$46&amp;"*"), Afferenti!$E$1:'Afferenti'!$E$46, ""))</f>
        <v>1</v>
      </c>
      <c r="Y967" s="5" t="str" cm="1">
        <f t="array" ref="Y967">_xlfn.TEXTJOIN(", ",TRUE, IF(COUNTIF(A967,"*"&amp;Afferenti!$A$1:'Afferenti'!$A$46&amp;"*"), Afferenti!$F$1:'Afferenti'!$F$46, ""))</f>
        <v>0</v>
      </c>
    </row>
    <row r="968" spans="1:25" x14ac:dyDescent="0.2">
      <c r="A968" s="2" t="s">
        <v>1977</v>
      </c>
      <c r="B968" s="2" t="s">
        <v>6</v>
      </c>
      <c r="C968" s="2" t="s">
        <v>7</v>
      </c>
      <c r="E968" s="2" t="s">
        <v>8</v>
      </c>
      <c r="F968" s="2" t="s">
        <v>9</v>
      </c>
      <c r="G968" s="2" t="s">
        <v>1983</v>
      </c>
      <c r="H968" s="2">
        <v>2</v>
      </c>
      <c r="I968" s="2" t="s">
        <v>47</v>
      </c>
      <c r="J968" s="2" t="s">
        <v>11</v>
      </c>
      <c r="K968" s="2">
        <v>2017</v>
      </c>
      <c r="L968" s="2" t="s">
        <v>48</v>
      </c>
      <c r="M968" s="2">
        <v>4</v>
      </c>
      <c r="N968" s="2">
        <v>80.486999999999995</v>
      </c>
      <c r="O968" s="2" t="s">
        <v>33</v>
      </c>
      <c r="P968" s="2">
        <v>68.432000000000002</v>
      </c>
      <c r="Q968" s="2" t="s">
        <v>26</v>
      </c>
      <c r="R968" s="2">
        <v>3</v>
      </c>
      <c r="S968" s="2">
        <v>88.58</v>
      </c>
      <c r="T968" s="2" t="s">
        <v>33</v>
      </c>
      <c r="U968" s="2">
        <v>50</v>
      </c>
      <c r="V968" s="2" t="s">
        <v>26</v>
      </c>
      <c r="W968" s="5" t="str" cm="1">
        <f t="array" ref="W968">_xlfn.TEXTJOIN(", ",TRUE, IF(COUNTIF(G968,"*"&amp;Afferenti!$A$1:'Afferenti'!$A$46&amp;"*"), Afferenti!$A$1:'Afferenti'!$A$46, ""))</f>
        <v>VITI C</v>
      </c>
      <c r="X968" s="5" t="str" cm="1">
        <f t="array" ref="X968">_xlfn.TEXTJOIN(", ",TRUE, IF(COUNTIF(A968,"*"&amp;Afferenti!$A$1:'Afferenti'!$A$46&amp;"*"), Afferenti!$E$1:'Afferenti'!$E$46, ""))</f>
        <v>1</v>
      </c>
      <c r="Y968" s="5" t="str" cm="1">
        <f t="array" ref="Y968">_xlfn.TEXTJOIN(", ",TRUE, IF(COUNTIF(A968,"*"&amp;Afferenti!$A$1:'Afferenti'!$A$46&amp;"*"), Afferenti!$F$1:'Afferenti'!$F$46, ""))</f>
        <v>0</v>
      </c>
    </row>
    <row r="969" spans="1:25" x14ac:dyDescent="0.2">
      <c r="A969" s="2" t="s">
        <v>1977</v>
      </c>
      <c r="B969" s="2" t="s">
        <v>6</v>
      </c>
      <c r="C969" s="2" t="s">
        <v>7</v>
      </c>
      <c r="E969" s="2" t="s">
        <v>8</v>
      </c>
      <c r="F969" s="2" t="s">
        <v>9</v>
      </c>
      <c r="G969" s="2" t="s">
        <v>1984</v>
      </c>
      <c r="H969" s="2">
        <v>2</v>
      </c>
      <c r="I969" s="2" t="s">
        <v>49</v>
      </c>
      <c r="J969" s="2" t="s">
        <v>11</v>
      </c>
      <c r="K969" s="2">
        <v>2016</v>
      </c>
      <c r="L969" s="2" t="s">
        <v>50</v>
      </c>
      <c r="M969" s="2">
        <v>19</v>
      </c>
      <c r="N969" s="2">
        <v>32.79</v>
      </c>
      <c r="O969" s="2" t="s">
        <v>14</v>
      </c>
      <c r="P969" s="2">
        <v>28.026</v>
      </c>
      <c r="Q969" s="2" t="s">
        <v>14</v>
      </c>
      <c r="R969" s="2">
        <v>16</v>
      </c>
      <c r="S969" s="2">
        <v>45.29</v>
      </c>
      <c r="T969" s="2" t="s">
        <v>14</v>
      </c>
      <c r="U969" s="2">
        <v>33.776595999999998</v>
      </c>
      <c r="V969" s="2" t="s">
        <v>14</v>
      </c>
      <c r="W969" s="5" t="str" cm="1">
        <f t="array" ref="W969">_xlfn.TEXTJOIN(", ",TRUE, IF(COUNTIF(G969,"*"&amp;Afferenti!$A$1:'Afferenti'!$A$46&amp;"*"), Afferenti!$A$1:'Afferenti'!$A$46, ""))</f>
        <v>VITI C</v>
      </c>
      <c r="X969" s="5" t="str" cm="1">
        <f t="array" ref="X969">_xlfn.TEXTJOIN(", ",TRUE, IF(COUNTIF(A969,"*"&amp;Afferenti!$A$1:'Afferenti'!$A$46&amp;"*"), Afferenti!$E$1:'Afferenti'!$E$46, ""))</f>
        <v>1</v>
      </c>
      <c r="Y969" s="5" t="str" cm="1">
        <f t="array" ref="Y969">_xlfn.TEXTJOIN(", ",TRUE, IF(COUNTIF(A969,"*"&amp;Afferenti!$A$1:'Afferenti'!$A$46&amp;"*"), Afferenti!$F$1:'Afferenti'!$F$46, ""))</f>
        <v>0</v>
      </c>
    </row>
    <row r="970" spans="1:25" x14ac:dyDescent="0.2">
      <c r="A970" s="2" t="s">
        <v>1977</v>
      </c>
      <c r="B970" s="2" t="s">
        <v>6</v>
      </c>
      <c r="C970" s="2" t="s">
        <v>7</v>
      </c>
      <c r="E970" s="2" t="s">
        <v>8</v>
      </c>
      <c r="F970" s="2" t="s">
        <v>9</v>
      </c>
      <c r="G970" s="2" t="s">
        <v>1984</v>
      </c>
      <c r="H970" s="2">
        <v>2</v>
      </c>
      <c r="I970" s="2" t="s">
        <v>51</v>
      </c>
      <c r="J970" s="2" t="s">
        <v>43</v>
      </c>
      <c r="K970" s="2">
        <v>2015</v>
      </c>
      <c r="W970" s="5" t="str" cm="1">
        <f t="array" ref="W970">_xlfn.TEXTJOIN(", ",TRUE, IF(COUNTIF(G970,"*"&amp;Afferenti!$A$1:'Afferenti'!$A$46&amp;"*"), Afferenti!$A$1:'Afferenti'!$A$46, ""))</f>
        <v>VITI C</v>
      </c>
      <c r="X970" s="5" t="str" cm="1">
        <f t="array" ref="X970">_xlfn.TEXTJOIN(", ",TRUE, IF(COUNTIF(A970,"*"&amp;Afferenti!$A$1:'Afferenti'!$A$46&amp;"*"), Afferenti!$E$1:'Afferenti'!$E$46, ""))</f>
        <v>1</v>
      </c>
      <c r="Y970" s="5" t="str" cm="1">
        <f t="array" ref="Y970">_xlfn.TEXTJOIN(", ",TRUE, IF(COUNTIF(A970,"*"&amp;Afferenti!$A$1:'Afferenti'!$A$46&amp;"*"), Afferenti!$F$1:'Afferenti'!$F$46, ""))</f>
        <v>0</v>
      </c>
    </row>
    <row r="971" spans="1:25" x14ac:dyDescent="0.2">
      <c r="A971" s="2" t="s">
        <v>1977</v>
      </c>
      <c r="B971" s="2" t="s">
        <v>6</v>
      </c>
      <c r="C971" s="2" t="s">
        <v>7</v>
      </c>
      <c r="E971" s="2" t="s">
        <v>8</v>
      </c>
      <c r="F971" s="2" t="s">
        <v>9</v>
      </c>
      <c r="G971" s="2" t="s">
        <v>1984</v>
      </c>
      <c r="H971" s="2">
        <v>2</v>
      </c>
      <c r="I971" s="2" t="s">
        <v>52</v>
      </c>
      <c r="J971" s="2" t="s">
        <v>43</v>
      </c>
      <c r="K971" s="2">
        <v>2016</v>
      </c>
      <c r="W971" s="5" t="str" cm="1">
        <f t="array" ref="W971">_xlfn.TEXTJOIN(", ",TRUE, IF(COUNTIF(G971,"*"&amp;Afferenti!$A$1:'Afferenti'!$A$46&amp;"*"), Afferenti!$A$1:'Afferenti'!$A$46, ""))</f>
        <v>VITI C</v>
      </c>
      <c r="X971" s="5" t="str" cm="1">
        <f t="array" ref="X971">_xlfn.TEXTJOIN(", ",TRUE, IF(COUNTIF(A971,"*"&amp;Afferenti!$A$1:'Afferenti'!$A$46&amp;"*"), Afferenti!$E$1:'Afferenti'!$E$46, ""))</f>
        <v>1</v>
      </c>
      <c r="Y971" s="5" t="str" cm="1">
        <f t="array" ref="Y971">_xlfn.TEXTJOIN(", ",TRUE, IF(COUNTIF(A971,"*"&amp;Afferenti!$A$1:'Afferenti'!$A$46&amp;"*"), Afferenti!$F$1:'Afferenti'!$F$46, ""))</f>
        <v>0</v>
      </c>
    </row>
    <row r="972" spans="1:25" x14ac:dyDescent="0.2">
      <c r="A972" s="2" t="s">
        <v>1977</v>
      </c>
      <c r="B972" s="2" t="s">
        <v>6</v>
      </c>
      <c r="C972" s="2" t="s">
        <v>7</v>
      </c>
      <c r="E972" s="2" t="s">
        <v>8</v>
      </c>
      <c r="F972" s="2" t="s">
        <v>9</v>
      </c>
      <c r="G972" s="2" t="s">
        <v>1984</v>
      </c>
      <c r="H972" s="2">
        <v>2</v>
      </c>
      <c r="I972" s="2" t="s">
        <v>53</v>
      </c>
      <c r="J972" s="2" t="s">
        <v>43</v>
      </c>
      <c r="K972" s="2">
        <v>2015</v>
      </c>
      <c r="W972" s="5" t="str" cm="1">
        <f t="array" ref="W972">_xlfn.TEXTJOIN(", ",TRUE, IF(COUNTIF(G972,"*"&amp;Afferenti!$A$1:'Afferenti'!$A$46&amp;"*"), Afferenti!$A$1:'Afferenti'!$A$46, ""))</f>
        <v>VITI C</v>
      </c>
      <c r="X972" s="5" t="str" cm="1">
        <f t="array" ref="X972">_xlfn.TEXTJOIN(", ",TRUE, IF(COUNTIF(A972,"*"&amp;Afferenti!$A$1:'Afferenti'!$A$46&amp;"*"), Afferenti!$E$1:'Afferenti'!$E$46, ""))</f>
        <v>1</v>
      </c>
      <c r="Y972" s="5" t="str" cm="1">
        <f t="array" ref="Y972">_xlfn.TEXTJOIN(", ",TRUE, IF(COUNTIF(A972,"*"&amp;Afferenti!$A$1:'Afferenti'!$A$46&amp;"*"), Afferenti!$F$1:'Afferenti'!$F$46, ""))</f>
        <v>0</v>
      </c>
    </row>
    <row r="973" spans="1:25" x14ac:dyDescent="0.2">
      <c r="A973" s="2" t="s">
        <v>1977</v>
      </c>
      <c r="B973" s="2" t="s">
        <v>6</v>
      </c>
      <c r="C973" s="2" t="s">
        <v>7</v>
      </c>
      <c r="E973" s="2" t="s">
        <v>8</v>
      </c>
      <c r="F973" s="2" t="s">
        <v>9</v>
      </c>
      <c r="G973" s="2" t="s">
        <v>1984</v>
      </c>
      <c r="H973" s="2">
        <v>2</v>
      </c>
      <c r="I973" s="2" t="s">
        <v>54</v>
      </c>
      <c r="J973" s="2" t="s">
        <v>43</v>
      </c>
      <c r="K973" s="2">
        <v>2015</v>
      </c>
      <c r="W973" s="5" t="str" cm="1">
        <f t="array" ref="W973">_xlfn.TEXTJOIN(", ",TRUE, IF(COUNTIF(G973,"*"&amp;Afferenti!$A$1:'Afferenti'!$A$46&amp;"*"), Afferenti!$A$1:'Afferenti'!$A$46, ""))</f>
        <v>VITI C</v>
      </c>
      <c r="X973" s="5" t="str" cm="1">
        <f t="array" ref="X973">_xlfn.TEXTJOIN(", ",TRUE, IF(COUNTIF(A973,"*"&amp;Afferenti!$A$1:'Afferenti'!$A$46&amp;"*"), Afferenti!$E$1:'Afferenti'!$E$46, ""))</f>
        <v>1</v>
      </c>
      <c r="Y973" s="5" t="str" cm="1">
        <f t="array" ref="Y973">_xlfn.TEXTJOIN(", ",TRUE, IF(COUNTIF(A973,"*"&amp;Afferenti!$A$1:'Afferenti'!$A$46&amp;"*"), Afferenti!$F$1:'Afferenti'!$F$46, ""))</f>
        <v>0</v>
      </c>
    </row>
    <row r="974" spans="1:25" x14ac:dyDescent="0.2">
      <c r="A974" s="2" t="s">
        <v>1977</v>
      </c>
      <c r="B974" s="2" t="s">
        <v>6</v>
      </c>
      <c r="C974" s="2" t="s">
        <v>7</v>
      </c>
      <c r="E974" s="2" t="s">
        <v>8</v>
      </c>
      <c r="F974" s="2" t="s">
        <v>9</v>
      </c>
      <c r="G974" s="2" t="s">
        <v>1985</v>
      </c>
      <c r="H974" s="2">
        <v>10</v>
      </c>
      <c r="I974" s="2" t="s">
        <v>61</v>
      </c>
      <c r="J974" s="2" t="s">
        <v>11</v>
      </c>
      <c r="K974" s="2">
        <v>2017</v>
      </c>
      <c r="L974" s="2" t="s">
        <v>62</v>
      </c>
      <c r="M974" s="2">
        <v>21</v>
      </c>
      <c r="N974" s="2">
        <v>24.001000000000001</v>
      </c>
      <c r="O974" s="2" t="s">
        <v>13</v>
      </c>
      <c r="P974" s="2">
        <v>19.317</v>
      </c>
      <c r="Q974" s="2" t="s">
        <v>13</v>
      </c>
      <c r="R974" s="2">
        <v>17</v>
      </c>
      <c r="S974" s="2">
        <v>38.11</v>
      </c>
      <c r="T974" s="2" t="s">
        <v>14</v>
      </c>
      <c r="U974" s="2">
        <v>41.197180000000003</v>
      </c>
      <c r="V974" s="2" t="s">
        <v>14</v>
      </c>
      <c r="W974" s="5" t="str" cm="1">
        <f t="array" ref="W974">_xlfn.TEXTJOIN(", ",TRUE, IF(COUNTIF(G974,"*"&amp;Afferenti!$A$1:'Afferenti'!$A$46&amp;"*"), Afferenti!$A$1:'Afferenti'!$A$46, ""))</f>
        <v>VITI C</v>
      </c>
      <c r="X974" s="5" t="str" cm="1">
        <f t="array" ref="X974">_xlfn.TEXTJOIN(", ",TRUE, IF(COUNTIF(A974,"*"&amp;Afferenti!$A$1:'Afferenti'!$A$46&amp;"*"), Afferenti!$E$1:'Afferenti'!$E$46, ""))</f>
        <v>1</v>
      </c>
      <c r="Y974" s="5" t="str" cm="1">
        <f t="array" ref="Y974">_xlfn.TEXTJOIN(", ",TRUE, IF(COUNTIF(A974,"*"&amp;Afferenti!$A$1:'Afferenti'!$A$46&amp;"*"), Afferenti!$F$1:'Afferenti'!$F$46, ""))</f>
        <v>0</v>
      </c>
    </row>
    <row r="975" spans="1:25" x14ac:dyDescent="0.2">
      <c r="A975" s="2" t="s">
        <v>1977</v>
      </c>
      <c r="B975" s="2" t="s">
        <v>6</v>
      </c>
      <c r="C975" s="2" t="s">
        <v>7</v>
      </c>
      <c r="E975" s="2" t="s">
        <v>8</v>
      </c>
      <c r="F975" s="2" t="s">
        <v>9</v>
      </c>
      <c r="G975" s="2" t="s">
        <v>1986</v>
      </c>
      <c r="H975" s="2">
        <v>12</v>
      </c>
      <c r="I975" s="2" t="s">
        <v>63</v>
      </c>
      <c r="J975" s="2" t="s">
        <v>11</v>
      </c>
      <c r="K975" s="2">
        <v>2015</v>
      </c>
      <c r="L975" s="2" t="s">
        <v>64</v>
      </c>
      <c r="M975" s="2">
        <v>29</v>
      </c>
      <c r="N975" s="2">
        <v>18.113</v>
      </c>
      <c r="O975" s="2" t="s">
        <v>13</v>
      </c>
      <c r="P975" s="2">
        <v>8.048</v>
      </c>
      <c r="Q975" s="2" t="s">
        <v>13</v>
      </c>
      <c r="R975" s="2">
        <v>29</v>
      </c>
      <c r="S975" s="2">
        <v>23.22</v>
      </c>
      <c r="T975" s="2" t="s">
        <v>13</v>
      </c>
      <c r="U975" s="2">
        <v>13.855</v>
      </c>
      <c r="V975" s="2" t="s">
        <v>13</v>
      </c>
      <c r="W975" s="5" t="str" cm="1">
        <f t="array" ref="W975">_xlfn.TEXTJOIN(", ",TRUE, IF(COUNTIF(G975,"*"&amp;Afferenti!$A$1:'Afferenti'!$A$46&amp;"*"), Afferenti!$A$1:'Afferenti'!$A$46, ""))</f>
        <v>VITI C</v>
      </c>
      <c r="X975" s="5" t="str" cm="1">
        <f t="array" ref="X975">_xlfn.TEXTJOIN(", ",TRUE, IF(COUNTIF(A975,"*"&amp;Afferenti!$A$1:'Afferenti'!$A$46&amp;"*"), Afferenti!$E$1:'Afferenti'!$E$46, ""))</f>
        <v>1</v>
      </c>
      <c r="Y975" s="5" t="str" cm="1">
        <f t="array" ref="Y975">_xlfn.TEXTJOIN(", ",TRUE, IF(COUNTIF(A975,"*"&amp;Afferenti!$A$1:'Afferenti'!$A$46&amp;"*"), Afferenti!$F$1:'Afferenti'!$F$46, ""))</f>
        <v>0</v>
      </c>
    </row>
    <row r="976" spans="1:25" x14ac:dyDescent="0.2">
      <c r="A976" s="2" t="s">
        <v>1977</v>
      </c>
      <c r="B976" s="2" t="s">
        <v>6</v>
      </c>
      <c r="C976" s="2" t="s">
        <v>7</v>
      </c>
      <c r="E976" s="2" t="s">
        <v>8</v>
      </c>
      <c r="F976" s="2" t="s">
        <v>9</v>
      </c>
      <c r="G976" s="2" t="s">
        <v>1987</v>
      </c>
      <c r="H976" s="2">
        <v>13</v>
      </c>
      <c r="I976" s="2" t="s">
        <v>66</v>
      </c>
      <c r="J976" s="2" t="s">
        <v>11</v>
      </c>
      <c r="K976" s="2">
        <v>2019</v>
      </c>
      <c r="L976" s="2" t="s">
        <v>64</v>
      </c>
      <c r="M976" s="2">
        <v>9</v>
      </c>
      <c r="N976" s="2">
        <v>46.82</v>
      </c>
      <c r="O976" s="2" t="s">
        <v>14</v>
      </c>
      <c r="P976" s="2">
        <v>31.271000000000001</v>
      </c>
      <c r="Q976" s="2" t="s">
        <v>14</v>
      </c>
      <c r="R976" s="2">
        <v>8</v>
      </c>
      <c r="S976" s="2">
        <v>53.58</v>
      </c>
      <c r="T976" s="2" t="s">
        <v>26</v>
      </c>
      <c r="U976" s="2">
        <v>8.0250000000000004</v>
      </c>
      <c r="V976" s="2" t="s">
        <v>13</v>
      </c>
      <c r="W976" s="5" t="str" cm="1">
        <f t="array" ref="W976">_xlfn.TEXTJOIN(", ",TRUE, IF(COUNTIF(G976,"*"&amp;Afferenti!$A$1:'Afferenti'!$A$46&amp;"*"), Afferenti!$A$1:'Afferenti'!$A$46, ""))</f>
        <v>VITI C</v>
      </c>
      <c r="X976" s="5" t="str" cm="1">
        <f t="array" ref="X976">_xlfn.TEXTJOIN(", ",TRUE, IF(COUNTIF(A976,"*"&amp;Afferenti!$A$1:'Afferenti'!$A$46&amp;"*"), Afferenti!$E$1:'Afferenti'!$E$46, ""))</f>
        <v>1</v>
      </c>
      <c r="Y976" s="5" t="str" cm="1">
        <f t="array" ref="Y976">_xlfn.TEXTJOIN(", ",TRUE, IF(COUNTIF(A976,"*"&amp;Afferenti!$A$1:'Afferenti'!$A$46&amp;"*"), Afferenti!$F$1:'Afferenti'!$F$46, ""))</f>
        <v>0</v>
      </c>
    </row>
    <row r="977" spans="1:25" x14ac:dyDescent="0.2">
      <c r="A977" s="2" t="s">
        <v>1978</v>
      </c>
      <c r="B977" s="2" t="s">
        <v>67</v>
      </c>
      <c r="C977" s="2" t="s">
        <v>68</v>
      </c>
      <c r="E977" s="2" t="s">
        <v>69</v>
      </c>
      <c r="F977" s="2" t="s">
        <v>70</v>
      </c>
      <c r="G977" s="2" t="s">
        <v>1978</v>
      </c>
      <c r="H977" s="2">
        <v>1</v>
      </c>
      <c r="I977" s="2" t="s">
        <v>71</v>
      </c>
      <c r="J977" s="2" t="s">
        <v>72</v>
      </c>
      <c r="K977" s="2">
        <v>2018</v>
      </c>
      <c r="L977" s="2" t="s">
        <v>73</v>
      </c>
      <c r="W977" s="5" t="str" cm="1">
        <f t="array" ref="W977">_xlfn.TEXTJOIN(", ",TRUE, IF(COUNTIF(G977,"*"&amp;Afferenti!$A$1:'Afferenti'!$A$46&amp;"*"), Afferenti!$A$1:'Afferenti'!$A$46, ""))</f>
        <v>VITI M</v>
      </c>
      <c r="X977" s="5" t="str" cm="1">
        <f t="array" ref="X977">_xlfn.TEXTJOIN(", ",TRUE, IF(COUNTIF(A977,"*"&amp;Afferenti!$A$1:'Afferenti'!$A$46&amp;"*"), Afferenti!$E$1:'Afferenti'!$E$46, ""))</f>
        <v>1</v>
      </c>
      <c r="Y977" s="5" t="str" cm="1">
        <f t="array" ref="Y977">_xlfn.TEXTJOIN(", ",TRUE, IF(COUNTIF(A977,"*"&amp;Afferenti!$A$1:'Afferenti'!$A$46&amp;"*"), Afferenti!$F$1:'Afferenti'!$F$46, ""))</f>
        <v>0</v>
      </c>
    </row>
    <row r="978" spans="1:25" x14ac:dyDescent="0.2">
      <c r="A978" s="2" t="s">
        <v>1978</v>
      </c>
      <c r="B978" s="2" t="s">
        <v>67</v>
      </c>
      <c r="C978" s="2" t="s">
        <v>68</v>
      </c>
      <c r="E978" s="2" t="s">
        <v>69</v>
      </c>
      <c r="F978" s="2" t="s">
        <v>70</v>
      </c>
      <c r="G978" s="2" t="s">
        <v>1978</v>
      </c>
      <c r="H978" s="2">
        <v>1</v>
      </c>
      <c r="I978" s="2" t="s">
        <v>74</v>
      </c>
      <c r="J978" s="2" t="s">
        <v>11</v>
      </c>
      <c r="K978" s="2">
        <v>2019</v>
      </c>
      <c r="L978" s="2" t="s">
        <v>75</v>
      </c>
      <c r="W978" s="5" t="str" cm="1">
        <f t="array" ref="W978">_xlfn.TEXTJOIN(", ",TRUE, IF(COUNTIF(G978,"*"&amp;Afferenti!$A$1:'Afferenti'!$A$46&amp;"*"), Afferenti!$A$1:'Afferenti'!$A$46, ""))</f>
        <v>VITI M</v>
      </c>
      <c r="X978" s="5" t="str" cm="1">
        <f t="array" ref="X978">_xlfn.TEXTJOIN(", ",TRUE, IF(COUNTIF(A978,"*"&amp;Afferenti!$A$1:'Afferenti'!$A$46&amp;"*"), Afferenti!$E$1:'Afferenti'!$E$46, ""))</f>
        <v>1</v>
      </c>
      <c r="Y978" s="5" t="str" cm="1">
        <f t="array" ref="Y978">_xlfn.TEXTJOIN(", ",TRUE, IF(COUNTIF(A978,"*"&amp;Afferenti!$A$1:'Afferenti'!$A$46&amp;"*"), Afferenti!$F$1:'Afferenti'!$F$46, ""))</f>
        <v>0</v>
      </c>
    </row>
    <row r="979" spans="1:25" x14ac:dyDescent="0.2">
      <c r="A979" s="2" t="s">
        <v>1978</v>
      </c>
      <c r="B979" s="2" t="s">
        <v>67</v>
      </c>
      <c r="C979" s="2" t="s">
        <v>68</v>
      </c>
      <c r="E979" s="2" t="s">
        <v>69</v>
      </c>
      <c r="F979" s="2" t="s">
        <v>70</v>
      </c>
      <c r="G979" s="2" t="s">
        <v>1978</v>
      </c>
      <c r="H979" s="2">
        <v>1</v>
      </c>
      <c r="I979" s="2" t="s">
        <v>76</v>
      </c>
      <c r="J979" s="2" t="s">
        <v>11</v>
      </c>
      <c r="K979" s="2">
        <v>2019</v>
      </c>
      <c r="L979" s="2" t="s">
        <v>75</v>
      </c>
      <c r="W979" s="5" t="str" cm="1">
        <f t="array" ref="W979">_xlfn.TEXTJOIN(", ",TRUE, IF(COUNTIF(G979,"*"&amp;Afferenti!$A$1:'Afferenti'!$A$46&amp;"*"), Afferenti!$A$1:'Afferenti'!$A$46, ""))</f>
        <v>VITI M</v>
      </c>
      <c r="X979" s="5" t="str" cm="1">
        <f t="array" ref="X979">_xlfn.TEXTJOIN(", ",TRUE, IF(COUNTIF(A979,"*"&amp;Afferenti!$A$1:'Afferenti'!$A$46&amp;"*"), Afferenti!$E$1:'Afferenti'!$E$46, ""))</f>
        <v>1</v>
      </c>
      <c r="Y979" s="5" t="str" cm="1">
        <f t="array" ref="Y979">_xlfn.TEXTJOIN(", ",TRUE, IF(COUNTIF(A979,"*"&amp;Afferenti!$A$1:'Afferenti'!$A$46&amp;"*"), Afferenti!$F$1:'Afferenti'!$F$46, ""))</f>
        <v>0</v>
      </c>
    </row>
    <row r="980" spans="1:25" x14ac:dyDescent="0.2">
      <c r="A980" s="2" t="s">
        <v>1978</v>
      </c>
      <c r="B980" s="2" t="s">
        <v>67</v>
      </c>
      <c r="C980" s="2" t="s">
        <v>68</v>
      </c>
      <c r="E980" s="2" t="s">
        <v>69</v>
      </c>
      <c r="F980" s="2" t="s">
        <v>70</v>
      </c>
      <c r="G980" s="2" t="s">
        <v>1978</v>
      </c>
      <c r="H980" s="2">
        <v>1</v>
      </c>
      <c r="I980" s="2" t="s">
        <v>77</v>
      </c>
      <c r="J980" s="2" t="s">
        <v>11</v>
      </c>
      <c r="K980" s="2">
        <v>2019</v>
      </c>
      <c r="L980" s="2" t="s">
        <v>78</v>
      </c>
      <c r="M980" s="2">
        <v>3</v>
      </c>
      <c r="N980" s="2">
        <v>73.210999999999999</v>
      </c>
      <c r="O980" s="2" t="s">
        <v>26</v>
      </c>
      <c r="P980" s="2">
        <v>32.26</v>
      </c>
      <c r="Q980" s="2" t="s">
        <v>14</v>
      </c>
      <c r="R980" s="2">
        <v>3</v>
      </c>
      <c r="W980" s="5" t="str" cm="1">
        <f t="array" ref="W980">_xlfn.TEXTJOIN(", ",TRUE, IF(COUNTIF(G980,"*"&amp;Afferenti!$A$1:'Afferenti'!$A$46&amp;"*"), Afferenti!$A$1:'Afferenti'!$A$46, ""))</f>
        <v>VITI M</v>
      </c>
      <c r="X980" s="5" t="str" cm="1">
        <f t="array" ref="X980">_xlfn.TEXTJOIN(", ",TRUE, IF(COUNTIF(A980,"*"&amp;Afferenti!$A$1:'Afferenti'!$A$46&amp;"*"), Afferenti!$E$1:'Afferenti'!$E$46, ""))</f>
        <v>1</v>
      </c>
      <c r="Y980" s="5" t="str" cm="1">
        <f t="array" ref="Y980">_xlfn.TEXTJOIN(", ",TRUE, IF(COUNTIF(A980,"*"&amp;Afferenti!$A$1:'Afferenti'!$A$46&amp;"*"), Afferenti!$F$1:'Afferenti'!$F$46, ""))</f>
        <v>0</v>
      </c>
    </row>
    <row r="981" spans="1:25" x14ac:dyDescent="0.2">
      <c r="A981" s="2" t="s">
        <v>1978</v>
      </c>
      <c r="B981" s="2" t="s">
        <v>67</v>
      </c>
      <c r="C981" s="2" t="s">
        <v>68</v>
      </c>
      <c r="E981" s="2" t="s">
        <v>69</v>
      </c>
      <c r="F981" s="2" t="s">
        <v>70</v>
      </c>
      <c r="G981" s="2" t="s">
        <v>1989</v>
      </c>
      <c r="H981" s="2">
        <v>2</v>
      </c>
      <c r="I981" s="2" t="s">
        <v>79</v>
      </c>
      <c r="J981" s="2" t="s">
        <v>11</v>
      </c>
      <c r="K981" s="2">
        <v>2015</v>
      </c>
      <c r="L981" s="2" t="s">
        <v>80</v>
      </c>
      <c r="M981" s="2">
        <v>13</v>
      </c>
      <c r="N981" s="2">
        <v>51.066000000000003</v>
      </c>
      <c r="O981" s="2" t="s">
        <v>26</v>
      </c>
      <c r="P981" s="2">
        <v>61.374000000000002</v>
      </c>
      <c r="Q981" s="2" t="s">
        <v>26</v>
      </c>
      <c r="R981" s="2">
        <v>13</v>
      </c>
      <c r="S981" s="2">
        <v>58.68</v>
      </c>
      <c r="T981" s="2" t="s">
        <v>26</v>
      </c>
      <c r="U981" s="2">
        <v>75.926000000000002</v>
      </c>
      <c r="V981" s="2" t="s">
        <v>33</v>
      </c>
      <c r="W981" s="5" t="str" cm="1">
        <f t="array" ref="W981">_xlfn.TEXTJOIN(", ",TRUE, IF(COUNTIF(G981,"*"&amp;Afferenti!$A$1:'Afferenti'!$A$46&amp;"*"), Afferenti!$A$1:'Afferenti'!$A$46, ""))</f>
        <v>VITI M</v>
      </c>
      <c r="X981" s="5" t="str" cm="1">
        <f t="array" ref="X981">_xlfn.TEXTJOIN(", ",TRUE, IF(COUNTIF(A981,"*"&amp;Afferenti!$A$1:'Afferenti'!$A$46&amp;"*"), Afferenti!$E$1:'Afferenti'!$E$46, ""))</f>
        <v>1</v>
      </c>
      <c r="Y981" s="5" t="str" cm="1">
        <f t="array" ref="Y981">_xlfn.TEXTJOIN(", ",TRUE, IF(COUNTIF(A981,"*"&amp;Afferenti!$A$1:'Afferenti'!$A$46&amp;"*"), Afferenti!$F$1:'Afferenti'!$F$46, ""))</f>
        <v>0</v>
      </c>
    </row>
    <row r="982" spans="1:25" x14ac:dyDescent="0.2">
      <c r="A982" s="2" t="s">
        <v>1978</v>
      </c>
      <c r="B982" s="2" t="s">
        <v>67</v>
      </c>
      <c r="C982" s="2" t="s">
        <v>68</v>
      </c>
      <c r="E982" s="2" t="s">
        <v>69</v>
      </c>
      <c r="F982" s="2" t="s">
        <v>70</v>
      </c>
      <c r="G982" s="2" t="s">
        <v>1990</v>
      </c>
      <c r="H982" s="2">
        <v>3</v>
      </c>
      <c r="I982" s="2" t="s">
        <v>83</v>
      </c>
      <c r="J982" s="2" t="s">
        <v>72</v>
      </c>
      <c r="K982" s="2">
        <v>2019</v>
      </c>
      <c r="L982" s="2" t="s">
        <v>73</v>
      </c>
      <c r="W982" s="5" t="str" cm="1">
        <f t="array" ref="W982">_xlfn.TEXTJOIN(", ",TRUE, IF(COUNTIF(G982,"*"&amp;Afferenti!$A$1:'Afferenti'!$A$46&amp;"*"), Afferenti!$A$1:'Afferenti'!$A$46, ""))</f>
        <v>VITI M</v>
      </c>
      <c r="X982" s="5" t="str" cm="1">
        <f t="array" ref="X982">_xlfn.TEXTJOIN(", ",TRUE, IF(COUNTIF(A982,"*"&amp;Afferenti!$A$1:'Afferenti'!$A$46&amp;"*"), Afferenti!$E$1:'Afferenti'!$E$46, ""))</f>
        <v>1</v>
      </c>
      <c r="Y982" s="5" t="str" cm="1">
        <f t="array" ref="Y982">_xlfn.TEXTJOIN(", ",TRUE, IF(COUNTIF(A982,"*"&amp;Afferenti!$A$1:'Afferenti'!$A$46&amp;"*"), Afferenti!$F$1:'Afferenti'!$F$46, ""))</f>
        <v>0</v>
      </c>
    </row>
    <row r="983" spans="1:25" x14ac:dyDescent="0.2">
      <c r="A983" s="2" t="s">
        <v>1978</v>
      </c>
      <c r="B983" s="2" t="s">
        <v>67</v>
      </c>
      <c r="C983" s="2" t="s">
        <v>68</v>
      </c>
      <c r="E983" s="2" t="s">
        <v>69</v>
      </c>
      <c r="F983" s="2" t="s">
        <v>70</v>
      </c>
      <c r="G983" s="2" t="s">
        <v>1991</v>
      </c>
      <c r="H983" s="2">
        <v>4</v>
      </c>
      <c r="I983" s="2" t="s">
        <v>84</v>
      </c>
      <c r="J983" s="2" t="s">
        <v>11</v>
      </c>
      <c r="K983" s="2">
        <v>2016</v>
      </c>
      <c r="L983" s="2" t="s">
        <v>58</v>
      </c>
      <c r="W983" s="5" t="str" cm="1">
        <f t="array" ref="W983">_xlfn.TEXTJOIN(", ",TRUE, IF(COUNTIF(G983,"*"&amp;Afferenti!$A$1:'Afferenti'!$A$46&amp;"*"), Afferenti!$A$1:'Afferenti'!$A$46, ""))</f>
        <v>VITI M</v>
      </c>
      <c r="X983" s="5" t="str" cm="1">
        <f t="array" ref="X983">_xlfn.TEXTJOIN(", ",TRUE, IF(COUNTIF(A983,"*"&amp;Afferenti!$A$1:'Afferenti'!$A$46&amp;"*"), Afferenti!$E$1:'Afferenti'!$E$46, ""))</f>
        <v>1</v>
      </c>
      <c r="Y983" s="5" t="str" cm="1">
        <f t="array" ref="Y983">_xlfn.TEXTJOIN(", ",TRUE, IF(COUNTIF(A983,"*"&amp;Afferenti!$A$1:'Afferenti'!$A$46&amp;"*"), Afferenti!$F$1:'Afferenti'!$F$46, ""))</f>
        <v>0</v>
      </c>
    </row>
    <row r="984" spans="1:25" x14ac:dyDescent="0.2">
      <c r="A984" s="2" t="s">
        <v>1978</v>
      </c>
      <c r="B984" s="2" t="s">
        <v>67</v>
      </c>
      <c r="C984" s="2" t="s">
        <v>68</v>
      </c>
      <c r="E984" s="2" t="s">
        <v>69</v>
      </c>
      <c r="F984" s="2" t="s">
        <v>70</v>
      </c>
      <c r="G984" s="2" t="s">
        <v>1991</v>
      </c>
      <c r="H984" s="2">
        <v>4</v>
      </c>
      <c r="I984" s="2" t="s">
        <v>85</v>
      </c>
      <c r="J984" s="2" t="s">
        <v>11</v>
      </c>
      <c r="K984" s="2">
        <v>2019</v>
      </c>
      <c r="L984" s="2" t="s">
        <v>56</v>
      </c>
      <c r="M984" s="2">
        <v>11</v>
      </c>
      <c r="N984" s="2">
        <v>33.338000000000001</v>
      </c>
      <c r="O984" s="2" t="s">
        <v>14</v>
      </c>
      <c r="P984" s="2">
        <v>26.446000000000002</v>
      </c>
      <c r="Q984" s="2" t="s">
        <v>14</v>
      </c>
      <c r="R984" s="2">
        <v>10</v>
      </c>
      <c r="S984" s="2">
        <v>50.16</v>
      </c>
      <c r="T984" s="2" t="s">
        <v>26</v>
      </c>
      <c r="U984" s="2">
        <v>25.25</v>
      </c>
      <c r="V984" s="2" t="s">
        <v>14</v>
      </c>
      <c r="W984" s="5" t="str" cm="1">
        <f t="array" ref="W984">_xlfn.TEXTJOIN(", ",TRUE, IF(COUNTIF(G984,"*"&amp;Afferenti!$A$1:'Afferenti'!$A$46&amp;"*"), Afferenti!$A$1:'Afferenti'!$A$46, ""))</f>
        <v>VITI M</v>
      </c>
      <c r="X984" s="5" t="str" cm="1">
        <f t="array" ref="X984">_xlfn.TEXTJOIN(", ",TRUE, IF(COUNTIF(A984,"*"&amp;Afferenti!$A$1:'Afferenti'!$A$46&amp;"*"), Afferenti!$E$1:'Afferenti'!$E$46, ""))</f>
        <v>1</v>
      </c>
      <c r="Y984" s="5" t="str" cm="1">
        <f t="array" ref="Y984">_xlfn.TEXTJOIN(", ",TRUE, IF(COUNTIF(A984,"*"&amp;Afferenti!$A$1:'Afferenti'!$A$46&amp;"*"), Afferenti!$F$1:'Afferenti'!$F$46, ""))</f>
        <v>0</v>
      </c>
    </row>
    <row r="985" spans="1:25" x14ac:dyDescent="0.2">
      <c r="A985" s="2" t="s">
        <v>1978</v>
      </c>
      <c r="B985" s="2" t="s">
        <v>67</v>
      </c>
      <c r="C985" s="2" t="s">
        <v>68</v>
      </c>
      <c r="E985" s="2" t="s">
        <v>69</v>
      </c>
      <c r="F985" s="2" t="s">
        <v>70</v>
      </c>
      <c r="G985" s="2" t="s">
        <v>1991</v>
      </c>
      <c r="H985" s="2">
        <v>4</v>
      </c>
      <c r="I985" s="2" t="s">
        <v>86</v>
      </c>
      <c r="J985" s="2" t="s">
        <v>11</v>
      </c>
      <c r="K985" s="2">
        <v>2015</v>
      </c>
      <c r="L985" s="2" t="s">
        <v>87</v>
      </c>
      <c r="W985" s="5" t="str" cm="1">
        <f t="array" ref="W985">_xlfn.TEXTJOIN(", ",TRUE, IF(COUNTIF(G985,"*"&amp;Afferenti!$A$1:'Afferenti'!$A$46&amp;"*"), Afferenti!$A$1:'Afferenti'!$A$46, ""))</f>
        <v>VITI M</v>
      </c>
      <c r="X985" s="5" t="str" cm="1">
        <f t="array" ref="X985">_xlfn.TEXTJOIN(", ",TRUE, IF(COUNTIF(A985,"*"&amp;Afferenti!$A$1:'Afferenti'!$A$46&amp;"*"), Afferenti!$E$1:'Afferenti'!$E$46, ""))</f>
        <v>1</v>
      </c>
      <c r="Y985" s="5" t="str" cm="1">
        <f t="array" ref="Y985">_xlfn.TEXTJOIN(", ",TRUE, IF(COUNTIF(A985,"*"&amp;Afferenti!$A$1:'Afferenti'!$A$46&amp;"*"), Afferenti!$F$1:'Afferenti'!$F$46, ""))</f>
        <v>0</v>
      </c>
    </row>
    <row r="986" spans="1:25" x14ac:dyDescent="0.2">
      <c r="A986" s="2" t="s">
        <v>1978</v>
      </c>
      <c r="B986" s="2" t="s">
        <v>67</v>
      </c>
      <c r="C986" s="2" t="s">
        <v>68</v>
      </c>
      <c r="E986" s="2" t="s">
        <v>69</v>
      </c>
      <c r="F986" s="2" t="s">
        <v>70</v>
      </c>
      <c r="G986" s="2" t="s">
        <v>1991</v>
      </c>
      <c r="H986" s="2">
        <v>4</v>
      </c>
      <c r="I986" s="2" t="s">
        <v>88</v>
      </c>
      <c r="J986" s="2" t="s">
        <v>11</v>
      </c>
      <c r="K986" s="2">
        <v>2015</v>
      </c>
      <c r="L986" s="2" t="s">
        <v>87</v>
      </c>
      <c r="W986" s="5" t="str" cm="1">
        <f t="array" ref="W986">_xlfn.TEXTJOIN(", ",TRUE, IF(COUNTIF(G986,"*"&amp;Afferenti!$A$1:'Afferenti'!$A$46&amp;"*"), Afferenti!$A$1:'Afferenti'!$A$46, ""))</f>
        <v>VITI M</v>
      </c>
      <c r="X986" s="5" t="str" cm="1">
        <f t="array" ref="X986">_xlfn.TEXTJOIN(", ",TRUE, IF(COUNTIF(A986,"*"&amp;Afferenti!$A$1:'Afferenti'!$A$46&amp;"*"), Afferenti!$E$1:'Afferenti'!$E$46, ""))</f>
        <v>1</v>
      </c>
      <c r="Y986" s="5" t="str" cm="1">
        <f t="array" ref="Y986">_xlfn.TEXTJOIN(", ",TRUE, IF(COUNTIF(A986,"*"&amp;Afferenti!$A$1:'Afferenti'!$A$46&amp;"*"), Afferenti!$F$1:'Afferenti'!$F$46, ""))</f>
        <v>0</v>
      </c>
    </row>
    <row r="987" spans="1:25" x14ac:dyDescent="0.2">
      <c r="A987" s="2" t="s">
        <v>1978</v>
      </c>
      <c r="B987" s="2" t="s">
        <v>67</v>
      </c>
      <c r="C987" s="2" t="s">
        <v>68</v>
      </c>
      <c r="E987" s="2" t="s">
        <v>69</v>
      </c>
      <c r="F987" s="2" t="s">
        <v>70</v>
      </c>
      <c r="G987" s="2" t="s">
        <v>1991</v>
      </c>
      <c r="H987" s="2">
        <v>4</v>
      </c>
      <c r="I987" s="2" t="s">
        <v>89</v>
      </c>
      <c r="J987" s="2" t="s">
        <v>11</v>
      </c>
      <c r="K987" s="2">
        <v>2015</v>
      </c>
      <c r="L987" s="2" t="s">
        <v>90</v>
      </c>
      <c r="M987" s="2">
        <v>7</v>
      </c>
      <c r="N987" s="2">
        <v>70.69</v>
      </c>
      <c r="O987" s="2" t="s">
        <v>26</v>
      </c>
      <c r="P987" s="2">
        <v>18.966999999999999</v>
      </c>
      <c r="Q987" s="2" t="s">
        <v>13</v>
      </c>
      <c r="R987" s="2">
        <v>7</v>
      </c>
      <c r="S987" s="2">
        <v>73.92</v>
      </c>
      <c r="T987" s="2" t="s">
        <v>26</v>
      </c>
      <c r="U987" s="2">
        <v>43.826999999999998</v>
      </c>
      <c r="V987" s="2" t="s">
        <v>14</v>
      </c>
      <c r="W987" s="5" t="str" cm="1">
        <f t="array" ref="W987">_xlfn.TEXTJOIN(", ",TRUE, IF(COUNTIF(G987,"*"&amp;Afferenti!$A$1:'Afferenti'!$A$46&amp;"*"), Afferenti!$A$1:'Afferenti'!$A$46, ""))</f>
        <v>VITI M</v>
      </c>
      <c r="X987" s="5" t="str" cm="1">
        <f t="array" ref="X987">_xlfn.TEXTJOIN(", ",TRUE, IF(COUNTIF(A987,"*"&amp;Afferenti!$A$1:'Afferenti'!$A$46&amp;"*"), Afferenti!$E$1:'Afferenti'!$E$46, ""))</f>
        <v>1</v>
      </c>
      <c r="Y987" s="5" t="str" cm="1">
        <f t="array" ref="Y987">_xlfn.TEXTJOIN(", ",TRUE, IF(COUNTIF(A987,"*"&amp;Afferenti!$A$1:'Afferenti'!$A$46&amp;"*"), Afferenti!$F$1:'Afferenti'!$F$46, ""))</f>
        <v>0</v>
      </c>
    </row>
    <row r="988" spans="1:25" x14ac:dyDescent="0.2">
      <c r="A988" s="2" t="s">
        <v>1978</v>
      </c>
      <c r="B988" s="2" t="s">
        <v>67</v>
      </c>
      <c r="C988" s="2" t="s">
        <v>68</v>
      </c>
      <c r="E988" s="2" t="s">
        <v>69</v>
      </c>
      <c r="F988" s="2" t="s">
        <v>70</v>
      </c>
      <c r="G988" s="2" t="s">
        <v>1991</v>
      </c>
      <c r="H988" s="2">
        <v>4</v>
      </c>
      <c r="I988" s="2" t="s">
        <v>91</v>
      </c>
      <c r="J988" s="2" t="s">
        <v>92</v>
      </c>
      <c r="K988" s="2">
        <v>2016</v>
      </c>
      <c r="M988" s="2">
        <v>2</v>
      </c>
      <c r="N988" s="2">
        <v>27.463000000000001</v>
      </c>
      <c r="O988" s="2" t="s">
        <v>14</v>
      </c>
      <c r="W988" s="5" t="str" cm="1">
        <f t="array" ref="W988">_xlfn.TEXTJOIN(", ",TRUE, IF(COUNTIF(G988,"*"&amp;Afferenti!$A$1:'Afferenti'!$A$46&amp;"*"), Afferenti!$A$1:'Afferenti'!$A$46, ""))</f>
        <v>VITI M</v>
      </c>
      <c r="X988" s="5" t="str" cm="1">
        <f t="array" ref="X988">_xlfn.TEXTJOIN(", ",TRUE, IF(COUNTIF(A988,"*"&amp;Afferenti!$A$1:'Afferenti'!$A$46&amp;"*"), Afferenti!$E$1:'Afferenti'!$E$46, ""))</f>
        <v>1</v>
      </c>
      <c r="Y988" s="5" t="str" cm="1">
        <f t="array" ref="Y988">_xlfn.TEXTJOIN(", ",TRUE, IF(COUNTIF(A988,"*"&amp;Afferenti!$A$1:'Afferenti'!$A$46&amp;"*"), Afferenti!$F$1:'Afferenti'!$F$46, ""))</f>
        <v>0</v>
      </c>
    </row>
    <row r="989" spans="1:25" x14ac:dyDescent="0.2">
      <c r="A989" s="2" t="s">
        <v>1978</v>
      </c>
      <c r="B989" s="2" t="s">
        <v>67</v>
      </c>
      <c r="C989" s="2" t="s">
        <v>68</v>
      </c>
      <c r="E989" s="2" t="s">
        <v>69</v>
      </c>
      <c r="F989" s="2" t="s">
        <v>70</v>
      </c>
      <c r="G989" s="2" t="s">
        <v>1991</v>
      </c>
      <c r="H989" s="2">
        <v>4</v>
      </c>
      <c r="I989" s="2" t="s">
        <v>93</v>
      </c>
      <c r="J989" s="2" t="s">
        <v>11</v>
      </c>
      <c r="K989" s="2">
        <v>2017</v>
      </c>
      <c r="L989" s="2" t="s">
        <v>87</v>
      </c>
      <c r="W989" s="5" t="str" cm="1">
        <f t="array" ref="W989">_xlfn.TEXTJOIN(", ",TRUE, IF(COUNTIF(G989,"*"&amp;Afferenti!$A$1:'Afferenti'!$A$46&amp;"*"), Afferenti!$A$1:'Afferenti'!$A$46, ""))</f>
        <v>VITI M</v>
      </c>
      <c r="X989" s="5" t="str" cm="1">
        <f t="array" ref="X989">_xlfn.TEXTJOIN(", ",TRUE, IF(COUNTIF(A989,"*"&amp;Afferenti!$A$1:'Afferenti'!$A$46&amp;"*"), Afferenti!$E$1:'Afferenti'!$E$46, ""))</f>
        <v>1</v>
      </c>
      <c r="Y989" s="5" t="str" cm="1">
        <f t="array" ref="Y989">_xlfn.TEXTJOIN(", ",TRUE, IF(COUNTIF(A989,"*"&amp;Afferenti!$A$1:'Afferenti'!$A$46&amp;"*"), Afferenti!$F$1:'Afferenti'!$F$46, ""))</f>
        <v>0</v>
      </c>
    </row>
    <row r="990" spans="1:25" x14ac:dyDescent="0.2">
      <c r="A990" s="2" t="s">
        <v>1978</v>
      </c>
      <c r="B990" s="2" t="s">
        <v>67</v>
      </c>
      <c r="C990" s="2" t="s">
        <v>68</v>
      </c>
      <c r="E990" s="2" t="s">
        <v>69</v>
      </c>
      <c r="F990" s="2" t="s">
        <v>70</v>
      </c>
      <c r="G990" s="2" t="s">
        <v>1991</v>
      </c>
      <c r="H990" s="2">
        <v>4</v>
      </c>
      <c r="I990" s="2" t="s">
        <v>94</v>
      </c>
      <c r="J990" s="2" t="s">
        <v>11</v>
      </c>
      <c r="K990" s="2">
        <v>2016</v>
      </c>
      <c r="L990" s="2" t="s">
        <v>82</v>
      </c>
      <c r="W990" s="5" t="str" cm="1">
        <f t="array" ref="W990">_xlfn.TEXTJOIN(", ",TRUE, IF(COUNTIF(G990,"*"&amp;Afferenti!$A$1:'Afferenti'!$A$46&amp;"*"), Afferenti!$A$1:'Afferenti'!$A$46, ""))</f>
        <v>VITI M</v>
      </c>
      <c r="X990" s="5" t="str" cm="1">
        <f t="array" ref="X990">_xlfn.TEXTJOIN(", ",TRUE, IF(COUNTIF(A990,"*"&amp;Afferenti!$A$1:'Afferenti'!$A$46&amp;"*"), Afferenti!$E$1:'Afferenti'!$E$46, ""))</f>
        <v>1</v>
      </c>
      <c r="Y990" s="5" t="str" cm="1">
        <f t="array" ref="Y990">_xlfn.TEXTJOIN(", ",TRUE, IF(COUNTIF(A990,"*"&amp;Afferenti!$A$1:'Afferenti'!$A$46&amp;"*"), Afferenti!$F$1:'Afferenti'!$F$46, ""))</f>
        <v>0</v>
      </c>
    </row>
    <row r="991" spans="1:25" x14ac:dyDescent="0.2">
      <c r="A991" s="2" t="s">
        <v>1978</v>
      </c>
      <c r="B991" s="2" t="s">
        <v>67</v>
      </c>
      <c r="C991" s="2" t="s">
        <v>68</v>
      </c>
      <c r="E991" s="2" t="s">
        <v>69</v>
      </c>
      <c r="F991" s="2" t="s">
        <v>70</v>
      </c>
      <c r="G991" s="2" t="s">
        <v>1992</v>
      </c>
      <c r="H991" s="2">
        <v>4</v>
      </c>
      <c r="I991" s="2" t="s">
        <v>95</v>
      </c>
      <c r="J991" s="2" t="s">
        <v>11</v>
      </c>
      <c r="K991" s="2">
        <v>2015</v>
      </c>
      <c r="L991" s="2" t="s">
        <v>87</v>
      </c>
      <c r="W991" s="5" t="str" cm="1">
        <f t="array" ref="W991">_xlfn.TEXTJOIN(", ",TRUE, IF(COUNTIF(G991,"*"&amp;Afferenti!$A$1:'Afferenti'!$A$46&amp;"*"), Afferenti!$A$1:'Afferenti'!$A$46, ""))</f>
        <v>VITI M</v>
      </c>
      <c r="X991" s="5" t="str" cm="1">
        <f t="array" ref="X991">_xlfn.TEXTJOIN(", ",TRUE, IF(COUNTIF(A991,"*"&amp;Afferenti!$A$1:'Afferenti'!$A$46&amp;"*"), Afferenti!$E$1:'Afferenti'!$E$46, ""))</f>
        <v>1</v>
      </c>
      <c r="Y991" s="5" t="str" cm="1">
        <f t="array" ref="Y991">_xlfn.TEXTJOIN(", ",TRUE, IF(COUNTIF(A991,"*"&amp;Afferenti!$A$1:'Afferenti'!$A$46&amp;"*"), Afferenti!$F$1:'Afferenti'!$F$46, ""))</f>
        <v>0</v>
      </c>
    </row>
    <row r="992" spans="1:25" x14ac:dyDescent="0.2">
      <c r="A992" s="2" t="s">
        <v>1978</v>
      </c>
      <c r="B992" s="2" t="s">
        <v>67</v>
      </c>
      <c r="C992" s="2" t="s">
        <v>68</v>
      </c>
      <c r="E992" s="2" t="s">
        <v>69</v>
      </c>
      <c r="F992" s="2" t="s">
        <v>70</v>
      </c>
      <c r="G992" s="2" t="s">
        <v>1992</v>
      </c>
      <c r="H992" s="2">
        <v>4</v>
      </c>
      <c r="I992" s="2" t="s">
        <v>96</v>
      </c>
      <c r="J992" s="2" t="s">
        <v>11</v>
      </c>
      <c r="K992" s="2">
        <v>2016</v>
      </c>
      <c r="L992" s="2" t="s">
        <v>87</v>
      </c>
      <c r="W992" s="5" t="str" cm="1">
        <f t="array" ref="W992">_xlfn.TEXTJOIN(", ",TRUE, IF(COUNTIF(G992,"*"&amp;Afferenti!$A$1:'Afferenti'!$A$46&amp;"*"), Afferenti!$A$1:'Afferenti'!$A$46, ""))</f>
        <v>VITI M</v>
      </c>
      <c r="X992" s="5" t="str" cm="1">
        <f t="array" ref="X992">_xlfn.TEXTJOIN(", ",TRUE, IF(COUNTIF(A992,"*"&amp;Afferenti!$A$1:'Afferenti'!$A$46&amp;"*"), Afferenti!$E$1:'Afferenti'!$E$46, ""))</f>
        <v>1</v>
      </c>
      <c r="Y992" s="5" t="str" cm="1">
        <f t="array" ref="Y992">_xlfn.TEXTJOIN(", ",TRUE, IF(COUNTIF(A992,"*"&amp;Afferenti!$A$1:'Afferenti'!$A$46&amp;"*"), Afferenti!$F$1:'Afferenti'!$F$46, ""))</f>
        <v>0</v>
      </c>
    </row>
    <row r="993" spans="1:25" x14ac:dyDescent="0.2">
      <c r="A993" s="2" t="s">
        <v>1978</v>
      </c>
      <c r="B993" s="2" t="s">
        <v>67</v>
      </c>
      <c r="C993" s="2" t="s">
        <v>68</v>
      </c>
      <c r="E993" s="2" t="s">
        <v>69</v>
      </c>
      <c r="F993" s="2" t="s">
        <v>70</v>
      </c>
      <c r="G993" s="2" t="s">
        <v>1992</v>
      </c>
      <c r="H993" s="2">
        <v>4</v>
      </c>
      <c r="I993" s="2" t="s">
        <v>97</v>
      </c>
      <c r="J993" s="2" t="s">
        <v>11</v>
      </c>
      <c r="K993" s="2">
        <v>2015</v>
      </c>
      <c r="L993" s="2" t="s">
        <v>80</v>
      </c>
      <c r="M993" s="2">
        <v>4</v>
      </c>
      <c r="N993" s="2">
        <v>80.043999999999997</v>
      </c>
      <c r="O993" s="2" t="s">
        <v>33</v>
      </c>
      <c r="P993" s="2">
        <v>61.374000000000002</v>
      </c>
      <c r="Q993" s="2" t="s">
        <v>26</v>
      </c>
      <c r="R993" s="2">
        <v>3</v>
      </c>
      <c r="W993" s="5" t="str" cm="1">
        <f t="array" ref="W993">_xlfn.TEXTJOIN(", ",TRUE, IF(COUNTIF(G993,"*"&amp;Afferenti!$A$1:'Afferenti'!$A$46&amp;"*"), Afferenti!$A$1:'Afferenti'!$A$46, ""))</f>
        <v>VITI M</v>
      </c>
      <c r="X993" s="5" t="str" cm="1">
        <f t="array" ref="X993">_xlfn.TEXTJOIN(", ",TRUE, IF(COUNTIF(A993,"*"&amp;Afferenti!$A$1:'Afferenti'!$A$46&amp;"*"), Afferenti!$E$1:'Afferenti'!$E$46, ""))</f>
        <v>1</v>
      </c>
      <c r="Y993" s="5" t="str" cm="1">
        <f t="array" ref="Y993">_xlfn.TEXTJOIN(", ",TRUE, IF(COUNTIF(A993,"*"&amp;Afferenti!$A$1:'Afferenti'!$A$46&amp;"*"), Afferenti!$F$1:'Afferenti'!$F$46, ""))</f>
        <v>0</v>
      </c>
    </row>
    <row r="994" spans="1:25" x14ac:dyDescent="0.2">
      <c r="A994" s="2" t="s">
        <v>1978</v>
      </c>
      <c r="B994" s="2" t="s">
        <v>67</v>
      </c>
      <c r="C994" s="2" t="s">
        <v>68</v>
      </c>
      <c r="E994" s="2" t="s">
        <v>69</v>
      </c>
      <c r="F994" s="2" t="s">
        <v>70</v>
      </c>
      <c r="G994" s="2" t="s">
        <v>1993</v>
      </c>
      <c r="H994" s="2">
        <v>5</v>
      </c>
      <c r="I994" s="2" t="s">
        <v>98</v>
      </c>
      <c r="J994" s="2" t="s">
        <v>99</v>
      </c>
      <c r="K994" s="2">
        <v>2016</v>
      </c>
      <c r="W994" s="5" t="str" cm="1">
        <f t="array" ref="W994">_xlfn.TEXTJOIN(", ",TRUE, IF(COUNTIF(G994,"*"&amp;Afferenti!$A$1:'Afferenti'!$A$46&amp;"*"), Afferenti!$A$1:'Afferenti'!$A$46, ""))</f>
        <v>VITI M</v>
      </c>
      <c r="X994" s="5" t="str" cm="1">
        <f t="array" ref="X994">_xlfn.TEXTJOIN(", ",TRUE, IF(COUNTIF(A994,"*"&amp;Afferenti!$A$1:'Afferenti'!$A$46&amp;"*"), Afferenti!$E$1:'Afferenti'!$E$46, ""))</f>
        <v>1</v>
      </c>
      <c r="Y994" s="5" t="str" cm="1">
        <f t="array" ref="Y994">_xlfn.TEXTJOIN(", ",TRUE, IF(COUNTIF(A994,"*"&amp;Afferenti!$A$1:'Afferenti'!$A$46&amp;"*"), Afferenti!$F$1:'Afferenti'!$F$46, ""))</f>
        <v>0</v>
      </c>
    </row>
    <row r="995" spans="1:25" x14ac:dyDescent="0.2">
      <c r="A995" s="2" t="s">
        <v>1978</v>
      </c>
      <c r="B995" s="2" t="s">
        <v>67</v>
      </c>
      <c r="C995" s="2" t="s">
        <v>68</v>
      </c>
      <c r="E995" s="2" t="s">
        <v>69</v>
      </c>
      <c r="F995" s="2" t="s">
        <v>70</v>
      </c>
      <c r="G995" s="2" t="s">
        <v>1994</v>
      </c>
      <c r="H995" s="2">
        <v>5</v>
      </c>
      <c r="I995" s="2" t="s">
        <v>100</v>
      </c>
      <c r="J995" s="2" t="s">
        <v>99</v>
      </c>
      <c r="K995" s="2">
        <v>2018</v>
      </c>
      <c r="W995" s="5" t="str" cm="1">
        <f t="array" ref="W995">_xlfn.TEXTJOIN(", ",TRUE, IF(COUNTIF(G995,"*"&amp;Afferenti!$A$1:'Afferenti'!$A$46&amp;"*"), Afferenti!$A$1:'Afferenti'!$A$46, ""))</f>
        <v>VITI M</v>
      </c>
      <c r="X995" s="5" t="str" cm="1">
        <f t="array" ref="X995">_xlfn.TEXTJOIN(", ",TRUE, IF(COUNTIF(A995,"*"&amp;Afferenti!$A$1:'Afferenti'!$A$46&amp;"*"), Afferenti!$E$1:'Afferenti'!$E$46, ""))</f>
        <v>1</v>
      </c>
      <c r="Y995" s="5" t="str" cm="1">
        <f t="array" ref="Y995">_xlfn.TEXTJOIN(", ",TRUE, IF(COUNTIF(A995,"*"&amp;Afferenti!$A$1:'Afferenti'!$A$46&amp;"*"), Afferenti!$F$1:'Afferenti'!$F$46, ""))</f>
        <v>0</v>
      </c>
    </row>
    <row r="996" spans="1:25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</row>
    <row r="997" spans="1:25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</row>
    <row r="998" spans="1:25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</row>
    <row r="999" spans="1:25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</row>
    <row r="1000" spans="1:25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</row>
    <row r="1001" spans="1:25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</row>
    <row r="1002" spans="1:25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</row>
    <row r="1003" spans="1:25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</row>
    <row r="1004" spans="1:25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</row>
    <row r="1005" spans="1:25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</row>
    <row r="1006" spans="1:25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</row>
    <row r="1007" spans="1:25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</row>
    <row r="1008" spans="1:25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</row>
    <row r="1009" spans="1:23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</row>
    <row r="1010" spans="1:23" x14ac:dyDescent="0.2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</row>
    <row r="1011" spans="1:23" x14ac:dyDescent="0.2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</row>
    <row r="1012" spans="1:23" x14ac:dyDescent="0.2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</row>
    <row r="1013" spans="1:23" x14ac:dyDescent="0.2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</row>
    <row r="1014" spans="1:23" x14ac:dyDescent="0.2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</row>
    <row r="1015" spans="1:23" x14ac:dyDescent="0.2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</row>
    <row r="1016" spans="1:23" x14ac:dyDescent="0.2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</row>
    <row r="1017" spans="1:23" x14ac:dyDescent="0.2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</row>
    <row r="1018" spans="1:23" x14ac:dyDescent="0.2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</row>
    <row r="1019" spans="1:23" x14ac:dyDescent="0.2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</row>
    <row r="1020" spans="1:23" x14ac:dyDescent="0.2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</row>
    <row r="1021" spans="1:23" x14ac:dyDescent="0.2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</row>
    <row r="1022" spans="1:23" x14ac:dyDescent="0.2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</row>
    <row r="1023" spans="1:23" x14ac:dyDescent="0.2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</row>
    <row r="1024" spans="1:23" x14ac:dyDescent="0.2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</row>
    <row r="1025" spans="1:23" x14ac:dyDescent="0.2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</row>
    <row r="1026" spans="1:23" x14ac:dyDescent="0.2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</row>
    <row r="1027" spans="1:23" x14ac:dyDescent="0.2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</row>
    <row r="1028" spans="1:23" x14ac:dyDescent="0.2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</row>
    <row r="1029" spans="1:23" x14ac:dyDescent="0.2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</row>
    <row r="1030" spans="1:23" x14ac:dyDescent="0.2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</row>
    <row r="1031" spans="1:23" x14ac:dyDescent="0.2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</row>
    <row r="1032" spans="1:23" x14ac:dyDescent="0.2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</row>
    <row r="1033" spans="1:23" x14ac:dyDescent="0.2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</row>
    <row r="1034" spans="1:23" x14ac:dyDescent="0.2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</row>
    <row r="1035" spans="1:23" x14ac:dyDescent="0.2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</row>
    <row r="1036" spans="1:23" x14ac:dyDescent="0.2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</row>
    <row r="1037" spans="1:23" x14ac:dyDescent="0.2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</row>
    <row r="1038" spans="1:23" x14ac:dyDescent="0.2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</row>
    <row r="1039" spans="1:23" x14ac:dyDescent="0.2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</row>
    <row r="1040" spans="1:23" x14ac:dyDescent="0.2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</row>
    <row r="1041" spans="1:23" x14ac:dyDescent="0.2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</row>
    <row r="1042" spans="1:23" x14ac:dyDescent="0.2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</row>
    <row r="1043" spans="1:23" x14ac:dyDescent="0.2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</row>
    <row r="1044" spans="1:23" x14ac:dyDescent="0.2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</row>
    <row r="1045" spans="1:23" x14ac:dyDescent="0.2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</row>
    <row r="1046" spans="1:23" x14ac:dyDescent="0.2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</row>
    <row r="1047" spans="1:23" x14ac:dyDescent="0.2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</row>
    <row r="1048" spans="1:23" x14ac:dyDescent="0.2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</row>
    <row r="1049" spans="1:23" x14ac:dyDescent="0.2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</row>
    <row r="1050" spans="1:23" x14ac:dyDescent="0.2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</row>
    <row r="1051" spans="1:23" x14ac:dyDescent="0.2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</row>
    <row r="1052" spans="1:23" x14ac:dyDescent="0.2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</row>
    <row r="1053" spans="1:23" x14ac:dyDescent="0.2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</row>
    <row r="1054" spans="1:23" x14ac:dyDescent="0.2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</row>
    <row r="1055" spans="1:23" x14ac:dyDescent="0.2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</row>
    <row r="1056" spans="1:23" x14ac:dyDescent="0.2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</row>
    <row r="1057" spans="1:23" x14ac:dyDescent="0.2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</row>
    <row r="1058" spans="1:23" x14ac:dyDescent="0.2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</row>
    <row r="1059" spans="1:23" x14ac:dyDescent="0.2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</row>
    <row r="1060" spans="1:23" x14ac:dyDescent="0.2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</row>
    <row r="1061" spans="1:23" x14ac:dyDescent="0.2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</row>
    <row r="1062" spans="1:23" x14ac:dyDescent="0.2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</row>
    <row r="1063" spans="1:23" x14ac:dyDescent="0.2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</row>
    <row r="1064" spans="1:23" x14ac:dyDescent="0.2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</row>
    <row r="1065" spans="1:23" x14ac:dyDescent="0.2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</row>
    <row r="1066" spans="1:23" x14ac:dyDescent="0.2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</row>
    <row r="1067" spans="1:23" x14ac:dyDescent="0.2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</row>
    <row r="1068" spans="1:23" x14ac:dyDescent="0.2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</row>
    <row r="1069" spans="1:23" x14ac:dyDescent="0.2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</row>
    <row r="1070" spans="1:23" x14ac:dyDescent="0.2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</row>
    <row r="1071" spans="1:23" x14ac:dyDescent="0.2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</row>
    <row r="1072" spans="1:23" x14ac:dyDescent="0.2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</row>
    <row r="1073" spans="1:23" x14ac:dyDescent="0.2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</row>
    <row r="1074" spans="1:23" x14ac:dyDescent="0.2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</row>
    <row r="1075" spans="1:23" x14ac:dyDescent="0.2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</row>
    <row r="1076" spans="1:23" x14ac:dyDescent="0.2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</row>
    <row r="1077" spans="1:23" x14ac:dyDescent="0.2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</row>
    <row r="1078" spans="1:23" x14ac:dyDescent="0.2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</row>
    <row r="1079" spans="1:23" x14ac:dyDescent="0.2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</row>
    <row r="1080" spans="1:23" x14ac:dyDescent="0.2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</row>
    <row r="1081" spans="1:23" x14ac:dyDescent="0.2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</row>
    <row r="1082" spans="1:23" x14ac:dyDescent="0.2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</row>
    <row r="1083" spans="1:23" x14ac:dyDescent="0.2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</row>
    <row r="1084" spans="1:23" x14ac:dyDescent="0.2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</row>
    <row r="1085" spans="1:23" x14ac:dyDescent="0.2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</row>
    <row r="1086" spans="1:23" x14ac:dyDescent="0.2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</row>
    <row r="1087" spans="1:23" x14ac:dyDescent="0.2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</row>
    <row r="1088" spans="1:23" x14ac:dyDescent="0.2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</row>
    <row r="1089" spans="1:23" x14ac:dyDescent="0.2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</row>
    <row r="1090" spans="1:23" x14ac:dyDescent="0.2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</row>
    <row r="1091" spans="1:23" x14ac:dyDescent="0.2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</row>
    <row r="1092" spans="1:23" x14ac:dyDescent="0.2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</row>
    <row r="1093" spans="1:23" x14ac:dyDescent="0.2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</row>
    <row r="1094" spans="1:23" x14ac:dyDescent="0.2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</row>
    <row r="1095" spans="1:23" x14ac:dyDescent="0.2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</row>
    <row r="1096" spans="1:23" x14ac:dyDescent="0.2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</row>
    <row r="1097" spans="1:23" x14ac:dyDescent="0.2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</row>
    <row r="1098" spans="1:23" x14ac:dyDescent="0.2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</row>
    <row r="1099" spans="1:23" x14ac:dyDescent="0.2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</row>
    <row r="1100" spans="1:23" x14ac:dyDescent="0.2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</row>
    <row r="1101" spans="1:23" x14ac:dyDescent="0.2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</row>
    <row r="1102" spans="1:23" x14ac:dyDescent="0.2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</row>
    <row r="1103" spans="1:23" x14ac:dyDescent="0.2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</row>
    <row r="1104" spans="1:23" x14ac:dyDescent="0.2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</row>
    <row r="1105" spans="1:23" x14ac:dyDescent="0.2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</row>
    <row r="1106" spans="1:23" x14ac:dyDescent="0.2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</row>
    <row r="1107" spans="1:23" x14ac:dyDescent="0.2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</row>
    <row r="1108" spans="1:23" x14ac:dyDescent="0.2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</row>
    <row r="1109" spans="1:23" x14ac:dyDescent="0.2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</row>
    <row r="1110" spans="1:23" x14ac:dyDescent="0.2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</row>
    <row r="1111" spans="1:23" x14ac:dyDescent="0.2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</row>
    <row r="1112" spans="1:23" x14ac:dyDescent="0.2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</row>
    <row r="1113" spans="1:23" x14ac:dyDescent="0.2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</row>
    <row r="1114" spans="1:23" x14ac:dyDescent="0.2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</row>
    <row r="1115" spans="1:23" x14ac:dyDescent="0.2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</row>
    <row r="1116" spans="1:23" x14ac:dyDescent="0.2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</row>
    <row r="1117" spans="1:23" x14ac:dyDescent="0.2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</row>
    <row r="1118" spans="1:23" x14ac:dyDescent="0.2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</row>
    <row r="1119" spans="1:23" x14ac:dyDescent="0.2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</row>
    <row r="1120" spans="1:23" x14ac:dyDescent="0.2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</row>
    <row r="1121" spans="1:23" x14ac:dyDescent="0.2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</row>
    <row r="1122" spans="1:23" x14ac:dyDescent="0.2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</row>
    <row r="1123" spans="1:23" x14ac:dyDescent="0.2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</row>
    <row r="1124" spans="1:23" x14ac:dyDescent="0.2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</row>
    <row r="1125" spans="1:23" x14ac:dyDescent="0.2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</row>
    <row r="1126" spans="1:23" x14ac:dyDescent="0.2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</row>
    <row r="1127" spans="1:23" x14ac:dyDescent="0.2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</row>
    <row r="1128" spans="1:23" x14ac:dyDescent="0.2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</row>
    <row r="1129" spans="1:23" x14ac:dyDescent="0.2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</row>
    <row r="1130" spans="1:23" x14ac:dyDescent="0.2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</row>
    <row r="1131" spans="1:23" x14ac:dyDescent="0.2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</row>
    <row r="1132" spans="1:23" x14ac:dyDescent="0.2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</row>
    <row r="1133" spans="1:23" x14ac:dyDescent="0.2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</row>
    <row r="1134" spans="1:23" x14ac:dyDescent="0.2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</row>
    <row r="1135" spans="1:23" x14ac:dyDescent="0.2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</row>
    <row r="1136" spans="1:23" x14ac:dyDescent="0.2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</row>
    <row r="1137" spans="1:23" x14ac:dyDescent="0.2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</row>
    <row r="1138" spans="1:23" x14ac:dyDescent="0.2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</row>
    <row r="1139" spans="1:23" x14ac:dyDescent="0.2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</row>
    <row r="1140" spans="1:23" x14ac:dyDescent="0.2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</row>
    <row r="1141" spans="1:23" x14ac:dyDescent="0.2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</row>
    <row r="1142" spans="1:23" x14ac:dyDescent="0.2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</row>
    <row r="1143" spans="1:23" x14ac:dyDescent="0.2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</row>
    <row r="1144" spans="1:23" x14ac:dyDescent="0.2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</row>
    <row r="1145" spans="1:23" x14ac:dyDescent="0.2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</row>
    <row r="1146" spans="1:23" x14ac:dyDescent="0.2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</row>
    <row r="1147" spans="1:23" x14ac:dyDescent="0.2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</row>
    <row r="1148" spans="1:23" x14ac:dyDescent="0.2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</row>
    <row r="1149" spans="1:23" x14ac:dyDescent="0.2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</row>
    <row r="1150" spans="1:23" x14ac:dyDescent="0.2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</row>
    <row r="1151" spans="1:23" x14ac:dyDescent="0.2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</row>
    <row r="1152" spans="1:23" x14ac:dyDescent="0.2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</row>
    <row r="1153" spans="1:23" x14ac:dyDescent="0.2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</row>
    <row r="1154" spans="1:23" x14ac:dyDescent="0.2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</row>
    <row r="1155" spans="1:23" x14ac:dyDescent="0.2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</row>
    <row r="1156" spans="1:23" x14ac:dyDescent="0.2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</row>
    <row r="1157" spans="1:23" x14ac:dyDescent="0.2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</row>
    <row r="1158" spans="1:23" x14ac:dyDescent="0.2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</row>
    <row r="1159" spans="1:23" x14ac:dyDescent="0.2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</row>
    <row r="1160" spans="1:23" x14ac:dyDescent="0.2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</row>
    <row r="1161" spans="1:23" x14ac:dyDescent="0.2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</row>
    <row r="1162" spans="1:23" x14ac:dyDescent="0.2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</row>
    <row r="1163" spans="1:23" x14ac:dyDescent="0.2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</row>
    <row r="1164" spans="1:23" x14ac:dyDescent="0.2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</row>
    <row r="1165" spans="1:23" x14ac:dyDescent="0.2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</row>
    <row r="1166" spans="1:23" x14ac:dyDescent="0.2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</row>
    <row r="1167" spans="1:23" x14ac:dyDescent="0.2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</row>
    <row r="1168" spans="1:23" x14ac:dyDescent="0.2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</row>
    <row r="1169" spans="1:23" x14ac:dyDescent="0.2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</row>
    <row r="1170" spans="1:23" x14ac:dyDescent="0.2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</row>
    <row r="1171" spans="1:23" x14ac:dyDescent="0.2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</row>
    <row r="1172" spans="1:23" x14ac:dyDescent="0.2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</row>
    <row r="1173" spans="1:23" x14ac:dyDescent="0.2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</row>
    <row r="1174" spans="1:23" x14ac:dyDescent="0.2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</row>
    <row r="1175" spans="1:23" x14ac:dyDescent="0.2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</row>
    <row r="1176" spans="1:23" x14ac:dyDescent="0.2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</row>
    <row r="1177" spans="1:23" x14ac:dyDescent="0.2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</row>
    <row r="1178" spans="1:23" x14ac:dyDescent="0.2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</row>
    <row r="1179" spans="1:23" x14ac:dyDescent="0.2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</row>
    <row r="1180" spans="1:23" x14ac:dyDescent="0.2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</row>
    <row r="1181" spans="1:23" x14ac:dyDescent="0.2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</row>
    <row r="1182" spans="1:23" x14ac:dyDescent="0.2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</row>
    <row r="1183" spans="1:23" x14ac:dyDescent="0.2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</row>
    <row r="1184" spans="1:23" x14ac:dyDescent="0.2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</row>
    <row r="1185" spans="1:23" x14ac:dyDescent="0.2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</row>
    <row r="1186" spans="1:23" x14ac:dyDescent="0.2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</row>
    <row r="1187" spans="1:23" x14ac:dyDescent="0.2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</row>
    <row r="1188" spans="1:23" x14ac:dyDescent="0.2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</row>
    <row r="1189" spans="1:23" x14ac:dyDescent="0.2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</row>
    <row r="1190" spans="1:23" x14ac:dyDescent="0.2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</row>
    <row r="1191" spans="1:23" x14ac:dyDescent="0.2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</row>
    <row r="1192" spans="1:23" x14ac:dyDescent="0.2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</row>
    <row r="1193" spans="1:23" x14ac:dyDescent="0.2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</row>
    <row r="1194" spans="1:23" x14ac:dyDescent="0.2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</row>
    <row r="1195" spans="1:23" x14ac:dyDescent="0.2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</row>
    <row r="1196" spans="1:23" x14ac:dyDescent="0.2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</row>
    <row r="1197" spans="1:23" x14ac:dyDescent="0.2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</row>
    <row r="1198" spans="1:23" x14ac:dyDescent="0.2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</row>
    <row r="1199" spans="1:23" x14ac:dyDescent="0.2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</row>
    <row r="1200" spans="1:23" x14ac:dyDescent="0.2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</row>
    <row r="1201" spans="1:23" x14ac:dyDescent="0.2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</row>
    <row r="1202" spans="1:23" x14ac:dyDescent="0.2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</row>
    <row r="1203" spans="1:23" x14ac:dyDescent="0.2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</row>
    <row r="1204" spans="1:23" x14ac:dyDescent="0.2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</row>
    <row r="1205" spans="1:23" x14ac:dyDescent="0.2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</row>
    <row r="1206" spans="1:23" x14ac:dyDescent="0.2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</row>
    <row r="1207" spans="1:23" x14ac:dyDescent="0.2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</row>
    <row r="1208" spans="1:23" x14ac:dyDescent="0.2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</row>
    <row r="1209" spans="1:23" x14ac:dyDescent="0.2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</row>
    <row r="1210" spans="1:23" x14ac:dyDescent="0.2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</row>
    <row r="1211" spans="1:23" x14ac:dyDescent="0.2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</row>
    <row r="1212" spans="1:23" x14ac:dyDescent="0.2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</row>
    <row r="1213" spans="1:23" x14ac:dyDescent="0.2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</row>
    <row r="1214" spans="1:23" x14ac:dyDescent="0.2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</row>
    <row r="1215" spans="1:23" x14ac:dyDescent="0.2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</row>
    <row r="1216" spans="1:23" x14ac:dyDescent="0.2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</row>
    <row r="1217" spans="1:23" x14ac:dyDescent="0.2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</row>
    <row r="1218" spans="1:23" x14ac:dyDescent="0.2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</row>
    <row r="1219" spans="1:23" x14ac:dyDescent="0.2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</row>
    <row r="1220" spans="1:23" x14ac:dyDescent="0.2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</row>
    <row r="1221" spans="1:23" x14ac:dyDescent="0.2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</row>
    <row r="1222" spans="1:23" x14ac:dyDescent="0.2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</row>
    <row r="1223" spans="1:23" x14ac:dyDescent="0.2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</row>
    <row r="1224" spans="1:23" x14ac:dyDescent="0.2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</row>
    <row r="1225" spans="1:23" x14ac:dyDescent="0.2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</row>
    <row r="1226" spans="1:23" x14ac:dyDescent="0.2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</row>
    <row r="1227" spans="1:23" x14ac:dyDescent="0.2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</row>
    <row r="1228" spans="1:23" x14ac:dyDescent="0.2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</row>
    <row r="1229" spans="1:23" x14ac:dyDescent="0.2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</row>
    <row r="1230" spans="1:23" x14ac:dyDescent="0.2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</row>
    <row r="1231" spans="1:23" x14ac:dyDescent="0.2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</row>
    <row r="1232" spans="1:23" x14ac:dyDescent="0.2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</row>
    <row r="1233" spans="1:23" x14ac:dyDescent="0.2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</row>
    <row r="1234" spans="1:23" x14ac:dyDescent="0.2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</row>
    <row r="1235" spans="1:23" x14ac:dyDescent="0.2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</row>
    <row r="1236" spans="1:23" x14ac:dyDescent="0.2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</row>
    <row r="1237" spans="1:23" x14ac:dyDescent="0.2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</row>
    <row r="1238" spans="1:23" x14ac:dyDescent="0.2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</row>
    <row r="1239" spans="1:23" x14ac:dyDescent="0.2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</row>
    <row r="1240" spans="1:23" x14ac:dyDescent="0.2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</row>
    <row r="1241" spans="1:23" x14ac:dyDescent="0.2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</row>
    <row r="1242" spans="1:23" x14ac:dyDescent="0.2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</row>
    <row r="1243" spans="1:23" x14ac:dyDescent="0.2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</row>
    <row r="1244" spans="1:23" x14ac:dyDescent="0.2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</row>
    <row r="1245" spans="1:23" x14ac:dyDescent="0.2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</row>
    <row r="1246" spans="1:23" x14ac:dyDescent="0.2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</row>
    <row r="1247" spans="1:23" x14ac:dyDescent="0.2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</row>
    <row r="1248" spans="1:23" x14ac:dyDescent="0.2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</row>
    <row r="1249" spans="1:23" x14ac:dyDescent="0.2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</row>
    <row r="1250" spans="1:23" x14ac:dyDescent="0.2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</row>
    <row r="1251" spans="1:23" x14ac:dyDescent="0.2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</row>
    <row r="1252" spans="1:23" x14ac:dyDescent="0.2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</row>
    <row r="1253" spans="1:23" x14ac:dyDescent="0.2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</row>
    <row r="1254" spans="1:23" x14ac:dyDescent="0.2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</row>
    <row r="1255" spans="1:23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</row>
    <row r="1256" spans="1:23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</row>
    <row r="1257" spans="1:23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</row>
    <row r="1258" spans="1:23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</row>
    <row r="1259" spans="1:23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</row>
    <row r="1260" spans="1:23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</row>
    <row r="1261" spans="1:23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</row>
    <row r="1262" spans="1:23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</row>
    <row r="1263" spans="1:23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</row>
    <row r="1264" spans="1:23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</row>
    <row r="1265" spans="1:23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</row>
    <row r="1266" spans="1:23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</row>
    <row r="1267" spans="1:23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</row>
    <row r="1268" spans="1:23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</row>
    <row r="1269" spans="1:23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</row>
    <row r="1270" spans="1:23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</row>
    <row r="1271" spans="1:23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</row>
    <row r="1272" spans="1:23" x14ac:dyDescent="0.2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</row>
    <row r="1273" spans="1:23" x14ac:dyDescent="0.2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</row>
    <row r="1274" spans="1:23" x14ac:dyDescent="0.2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</row>
    <row r="1275" spans="1:23" x14ac:dyDescent="0.2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</row>
    <row r="1276" spans="1:23" x14ac:dyDescent="0.2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</row>
    <row r="1277" spans="1:23" x14ac:dyDescent="0.2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</row>
    <row r="1278" spans="1:23" x14ac:dyDescent="0.2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</row>
    <row r="1279" spans="1:23" x14ac:dyDescent="0.2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</row>
    <row r="1280" spans="1:23" x14ac:dyDescent="0.2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</row>
    <row r="1281" spans="1:23" x14ac:dyDescent="0.2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</row>
    <row r="1282" spans="1:23" x14ac:dyDescent="0.2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</row>
    <row r="1283" spans="1:23" x14ac:dyDescent="0.2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</row>
    <row r="1284" spans="1:23" x14ac:dyDescent="0.2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</row>
    <row r="1285" spans="1:23" x14ac:dyDescent="0.2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</row>
    <row r="1286" spans="1:23" x14ac:dyDescent="0.2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</row>
    <row r="1287" spans="1:23" x14ac:dyDescent="0.2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</row>
    <row r="1288" spans="1:23" x14ac:dyDescent="0.2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</row>
    <row r="1289" spans="1:23" x14ac:dyDescent="0.2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</row>
    <row r="1290" spans="1:23" x14ac:dyDescent="0.2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</row>
    <row r="1291" spans="1:23" x14ac:dyDescent="0.2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</row>
    <row r="1292" spans="1:23" x14ac:dyDescent="0.2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</row>
    <row r="1293" spans="1:23" x14ac:dyDescent="0.2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</row>
    <row r="1294" spans="1:23" x14ac:dyDescent="0.2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</row>
    <row r="1295" spans="1:23" x14ac:dyDescent="0.2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</row>
    <row r="1296" spans="1:23" x14ac:dyDescent="0.2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</row>
    <row r="1297" spans="1:23" x14ac:dyDescent="0.2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</row>
    <row r="1298" spans="1:23" x14ac:dyDescent="0.2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</row>
    <row r="1299" spans="1:23" x14ac:dyDescent="0.2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</row>
    <row r="1300" spans="1:23" x14ac:dyDescent="0.2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</row>
    <row r="1301" spans="1:23" x14ac:dyDescent="0.2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</row>
    <row r="1302" spans="1:23" x14ac:dyDescent="0.2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</row>
    <row r="1303" spans="1:23" x14ac:dyDescent="0.2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</row>
    <row r="1304" spans="1:23" x14ac:dyDescent="0.2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</row>
    <row r="1305" spans="1:23" x14ac:dyDescent="0.2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</row>
    <row r="1306" spans="1:23" x14ac:dyDescent="0.2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</row>
    <row r="1307" spans="1:23" x14ac:dyDescent="0.2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</row>
    <row r="1308" spans="1:23" x14ac:dyDescent="0.2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</row>
    <row r="1309" spans="1:23" x14ac:dyDescent="0.2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</row>
    <row r="1310" spans="1:23" x14ac:dyDescent="0.2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</row>
    <row r="1311" spans="1:23" x14ac:dyDescent="0.2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</row>
    <row r="1312" spans="1:23" x14ac:dyDescent="0.2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</row>
    <row r="1313" spans="1:23" x14ac:dyDescent="0.2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</row>
    <row r="1314" spans="1:23" x14ac:dyDescent="0.2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</row>
    <row r="1315" spans="1:23" x14ac:dyDescent="0.2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</row>
    <row r="1316" spans="1:23" x14ac:dyDescent="0.2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</row>
    <row r="1317" spans="1:23" x14ac:dyDescent="0.2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</row>
    <row r="1318" spans="1:23" x14ac:dyDescent="0.2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</row>
    <row r="1319" spans="1:23" x14ac:dyDescent="0.2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</row>
    <row r="1320" spans="1:23" x14ac:dyDescent="0.2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</row>
    <row r="1321" spans="1:23" x14ac:dyDescent="0.2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</row>
    <row r="1322" spans="1:23" x14ac:dyDescent="0.2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</row>
    <row r="1323" spans="1:23" x14ac:dyDescent="0.2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</row>
    <row r="1324" spans="1:23" x14ac:dyDescent="0.2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</row>
    <row r="1325" spans="1:23" x14ac:dyDescent="0.2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</row>
    <row r="1326" spans="1:23" x14ac:dyDescent="0.2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</row>
    <row r="1327" spans="1:23" x14ac:dyDescent="0.2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</row>
    <row r="1328" spans="1:23" x14ac:dyDescent="0.2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</row>
    <row r="1329" spans="1:23" x14ac:dyDescent="0.2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</row>
    <row r="1330" spans="1:23" x14ac:dyDescent="0.2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</row>
    <row r="1331" spans="1:23" x14ac:dyDescent="0.2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</row>
    <row r="1332" spans="1:23" x14ac:dyDescent="0.2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</row>
    <row r="1333" spans="1:23" x14ac:dyDescent="0.2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</row>
    <row r="1334" spans="1:23" x14ac:dyDescent="0.2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</row>
    <row r="1335" spans="1:23" x14ac:dyDescent="0.2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</row>
    <row r="1336" spans="1:23" x14ac:dyDescent="0.2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</row>
    <row r="1337" spans="1:23" x14ac:dyDescent="0.2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</row>
    <row r="1338" spans="1:23" x14ac:dyDescent="0.2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</row>
    <row r="1339" spans="1:23" x14ac:dyDescent="0.2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</row>
    <row r="1340" spans="1:23" x14ac:dyDescent="0.2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</row>
    <row r="1341" spans="1:23" x14ac:dyDescent="0.2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</row>
    <row r="1342" spans="1:23" x14ac:dyDescent="0.2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</row>
    <row r="1343" spans="1:23" x14ac:dyDescent="0.2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</row>
    <row r="1344" spans="1:23" x14ac:dyDescent="0.2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</row>
    <row r="1345" spans="1:23" x14ac:dyDescent="0.2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</row>
    <row r="1346" spans="1:23" x14ac:dyDescent="0.2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</row>
    <row r="1347" spans="1:23" x14ac:dyDescent="0.2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</row>
    <row r="1348" spans="1:23" x14ac:dyDescent="0.2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</row>
    <row r="1349" spans="1:23" x14ac:dyDescent="0.2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</row>
    <row r="1350" spans="1:23" x14ac:dyDescent="0.2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</row>
    <row r="1351" spans="1:23" x14ac:dyDescent="0.2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</row>
    <row r="1352" spans="1:23" x14ac:dyDescent="0.2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</row>
    <row r="1353" spans="1:23" x14ac:dyDescent="0.2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</row>
    <row r="1354" spans="1:23" x14ac:dyDescent="0.2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</row>
    <row r="1355" spans="1:23" x14ac:dyDescent="0.2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</row>
    <row r="1356" spans="1:23" x14ac:dyDescent="0.2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</row>
    <row r="1357" spans="1:23" x14ac:dyDescent="0.2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</row>
    <row r="1358" spans="1:23" x14ac:dyDescent="0.2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</row>
    <row r="1359" spans="1:23" x14ac:dyDescent="0.2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</row>
    <row r="1360" spans="1:23" x14ac:dyDescent="0.2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</row>
    <row r="1361" spans="1:23" x14ac:dyDescent="0.2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</row>
    <row r="1362" spans="1:23" x14ac:dyDescent="0.2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</row>
    <row r="1363" spans="1:23" x14ac:dyDescent="0.2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</row>
    <row r="1364" spans="1:23" x14ac:dyDescent="0.2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</row>
    <row r="1365" spans="1:23" x14ac:dyDescent="0.2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</row>
    <row r="1366" spans="1:23" x14ac:dyDescent="0.2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</row>
    <row r="1367" spans="1:23" x14ac:dyDescent="0.2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</row>
    <row r="1368" spans="1:23" x14ac:dyDescent="0.2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</row>
    <row r="1369" spans="1:23" x14ac:dyDescent="0.2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</row>
    <row r="1370" spans="1:23" x14ac:dyDescent="0.2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</row>
    <row r="1371" spans="1:23" x14ac:dyDescent="0.2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</row>
    <row r="1372" spans="1:23" x14ac:dyDescent="0.2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</row>
    <row r="1373" spans="1:23" x14ac:dyDescent="0.2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</row>
    <row r="1374" spans="1:23" x14ac:dyDescent="0.2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</row>
    <row r="1375" spans="1:23" x14ac:dyDescent="0.2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</row>
    <row r="1376" spans="1:23" x14ac:dyDescent="0.2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</row>
    <row r="1377" spans="1:23" x14ac:dyDescent="0.2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</row>
    <row r="1378" spans="1:23" x14ac:dyDescent="0.2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</row>
    <row r="1379" spans="1:23" x14ac:dyDescent="0.2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</row>
    <row r="1380" spans="1:23" x14ac:dyDescent="0.2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</row>
    <row r="1381" spans="1:23" x14ac:dyDescent="0.2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</row>
  </sheetData>
  <sortState xmlns:xlrd2="http://schemas.microsoft.com/office/spreadsheetml/2017/richdata2" ref="A2:W1381">
    <sortCondition ref="A2:A1381"/>
  </sortState>
  <conditionalFormatting sqref="C4">
    <cfRule type="duplicateValues" dxfId="7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BD35C-A7EB-6148-B95B-E38BB97B1A1E}">
  <dimension ref="A1:G114"/>
  <sheetViews>
    <sheetView topLeftCell="A4" workbookViewId="0">
      <selection activeCell="B55" sqref="B55"/>
    </sheetView>
  </sheetViews>
  <sheetFormatPr baseColWidth="10" defaultRowHeight="18" x14ac:dyDescent="0.2"/>
  <cols>
    <col min="1" max="1" width="69.33203125" style="2" bestFit="1" customWidth="1"/>
    <col min="2" max="2" width="21" style="2" bestFit="1" customWidth="1"/>
    <col min="3" max="3" width="4.33203125" style="2" bestFit="1" customWidth="1"/>
    <col min="4" max="6" width="14.6640625" style="2" bestFit="1" customWidth="1"/>
    <col min="7" max="7" width="28.5" style="2" customWidth="1"/>
    <col min="8" max="16384" width="10.83203125" style="2"/>
  </cols>
  <sheetData>
    <row r="1" spans="1:7" x14ac:dyDescent="0.2">
      <c r="A1" s="6" t="s">
        <v>3</v>
      </c>
      <c r="B1" s="2" t="s">
        <v>2035</v>
      </c>
    </row>
    <row r="2" spans="1:7" x14ac:dyDescent="0.2">
      <c r="A2" s="6" t="s">
        <v>1970</v>
      </c>
      <c r="B2" s="2" t="s">
        <v>2035</v>
      </c>
    </row>
    <row r="3" spans="1:7" x14ac:dyDescent="0.2">
      <c r="A3" s="6" t="s">
        <v>1964</v>
      </c>
      <c r="B3" s="2" t="s">
        <v>13</v>
      </c>
    </row>
    <row r="4" spans="1:7" x14ac:dyDescent="0.2">
      <c r="A4" s="6" t="s">
        <v>2047</v>
      </c>
      <c r="B4" s="2" t="s">
        <v>2035</v>
      </c>
    </row>
    <row r="5" spans="1:7" x14ac:dyDescent="0.2">
      <c r="A5" s="6" t="s">
        <v>2041</v>
      </c>
      <c r="B5" s="2" t="s">
        <v>2035</v>
      </c>
    </row>
    <row r="7" spans="1:7" x14ac:dyDescent="0.2">
      <c r="A7" s="6" t="s">
        <v>2034</v>
      </c>
      <c r="B7" s="6" t="s">
        <v>2033</v>
      </c>
      <c r="F7"/>
      <c r="G7"/>
    </row>
    <row r="8" spans="1:7" x14ac:dyDescent="0.2">
      <c r="A8" s="6" t="s">
        <v>1997</v>
      </c>
      <c r="B8" s="2" t="s">
        <v>13</v>
      </c>
      <c r="C8" s="2" t="s">
        <v>14</v>
      </c>
      <c r="D8" s="2" t="s">
        <v>2032</v>
      </c>
      <c r="F8"/>
      <c r="G8"/>
    </row>
    <row r="9" spans="1:7" x14ac:dyDescent="0.2">
      <c r="A9" s="7" t="s">
        <v>1561</v>
      </c>
      <c r="B9" s="8">
        <v>2</v>
      </c>
      <c r="C9" s="8">
        <v>3</v>
      </c>
      <c r="D9" s="8">
        <v>5</v>
      </c>
      <c r="E9" s="2" t="s">
        <v>2090</v>
      </c>
      <c r="F9"/>
      <c r="G9"/>
    </row>
    <row r="10" spans="1:7" x14ac:dyDescent="0.2">
      <c r="A10" s="7" t="s">
        <v>1717</v>
      </c>
      <c r="B10" s="8">
        <v>7</v>
      </c>
      <c r="C10" s="8">
        <v>2</v>
      </c>
      <c r="D10" s="8">
        <v>9</v>
      </c>
      <c r="E10" s="2" t="s">
        <v>2091</v>
      </c>
      <c r="F10"/>
      <c r="G10"/>
    </row>
    <row r="11" spans="1:7" x14ac:dyDescent="0.2">
      <c r="A11" s="7" t="s">
        <v>1998</v>
      </c>
      <c r="B11" s="8">
        <v>3</v>
      </c>
      <c r="C11" s="8"/>
      <c r="D11" s="8">
        <v>3</v>
      </c>
      <c r="E11" s="2" t="s">
        <v>2063</v>
      </c>
      <c r="F11"/>
      <c r="G11"/>
    </row>
    <row r="12" spans="1:7" x14ac:dyDescent="0.2">
      <c r="A12" s="7" t="s">
        <v>1999</v>
      </c>
      <c r="B12" s="8">
        <v>4</v>
      </c>
      <c r="C12" s="8"/>
      <c r="D12" s="8">
        <v>4</v>
      </c>
      <c r="F12"/>
      <c r="G12"/>
    </row>
    <row r="13" spans="1:7" x14ac:dyDescent="0.2">
      <c r="A13" s="7" t="s">
        <v>2000</v>
      </c>
      <c r="B13" s="8">
        <v>5</v>
      </c>
      <c r="C13" s="8"/>
      <c r="D13" s="8">
        <v>5</v>
      </c>
      <c r="F13"/>
      <c r="G13"/>
    </row>
    <row r="14" spans="1:7" x14ac:dyDescent="0.2">
      <c r="A14" s="7" t="s">
        <v>2001</v>
      </c>
      <c r="B14" s="8">
        <v>1</v>
      </c>
      <c r="C14" s="8">
        <v>3</v>
      </c>
      <c r="D14" s="8">
        <v>4</v>
      </c>
      <c r="E14" s="2" t="s">
        <v>2067</v>
      </c>
      <c r="F14"/>
      <c r="G14"/>
    </row>
    <row r="15" spans="1:7" x14ac:dyDescent="0.2">
      <c r="A15" s="7" t="s">
        <v>2048</v>
      </c>
      <c r="B15" s="8"/>
      <c r="C15" s="8">
        <v>1</v>
      </c>
      <c r="D15" s="8">
        <v>1</v>
      </c>
      <c r="E15" s="2" t="s">
        <v>2062</v>
      </c>
      <c r="F15"/>
      <c r="G15"/>
    </row>
    <row r="16" spans="1:7" x14ac:dyDescent="0.2">
      <c r="A16" s="7" t="s">
        <v>2002</v>
      </c>
      <c r="B16" s="8">
        <v>1</v>
      </c>
      <c r="C16" s="8">
        <v>1</v>
      </c>
      <c r="D16" s="8">
        <v>2</v>
      </c>
      <c r="E16" s="2" t="s">
        <v>2062</v>
      </c>
      <c r="F16"/>
      <c r="G16"/>
    </row>
    <row r="17" spans="1:7" x14ac:dyDescent="0.2">
      <c r="A17" s="7" t="s">
        <v>1792</v>
      </c>
      <c r="B17" s="8">
        <v>1</v>
      </c>
      <c r="C17" s="8"/>
      <c r="D17" s="8">
        <v>1</v>
      </c>
      <c r="E17" s="2" t="s">
        <v>2094</v>
      </c>
      <c r="F17"/>
      <c r="G17"/>
    </row>
    <row r="18" spans="1:7" x14ac:dyDescent="0.2">
      <c r="A18" s="7" t="s">
        <v>2003</v>
      </c>
      <c r="B18" s="8">
        <v>4</v>
      </c>
      <c r="C18" s="8">
        <v>2</v>
      </c>
      <c r="D18" s="8">
        <v>6</v>
      </c>
      <c r="E18" s="2" t="s">
        <v>2114</v>
      </c>
      <c r="F18"/>
      <c r="G18"/>
    </row>
    <row r="19" spans="1:7" x14ac:dyDescent="0.2">
      <c r="A19" s="7" t="s">
        <v>808</v>
      </c>
      <c r="B19" s="8">
        <v>5</v>
      </c>
      <c r="C19" s="8">
        <v>1</v>
      </c>
      <c r="D19" s="8">
        <v>6</v>
      </c>
      <c r="E19" s="2" t="s">
        <v>2095</v>
      </c>
    </row>
    <row r="20" spans="1:7" x14ac:dyDescent="0.2">
      <c r="A20" s="7" t="s">
        <v>2005</v>
      </c>
      <c r="B20" s="8">
        <v>2</v>
      </c>
      <c r="C20" s="8"/>
      <c r="D20" s="8">
        <v>2</v>
      </c>
      <c r="E20" s="2" t="s">
        <v>2060</v>
      </c>
      <c r="F20"/>
      <c r="G20"/>
    </row>
    <row r="21" spans="1:7" x14ac:dyDescent="0.2">
      <c r="A21" s="7" t="s">
        <v>1144</v>
      </c>
      <c r="B21" s="8">
        <v>2</v>
      </c>
      <c r="C21" s="8"/>
      <c r="D21" s="8">
        <v>2</v>
      </c>
      <c r="E21" s="2" t="s">
        <v>2096</v>
      </c>
      <c r="F21"/>
      <c r="G21"/>
    </row>
    <row r="22" spans="1:7" x14ac:dyDescent="0.2">
      <c r="A22" s="7" t="s">
        <v>2006</v>
      </c>
      <c r="B22" s="8">
        <v>1</v>
      </c>
      <c r="C22" s="8"/>
      <c r="D22" s="8">
        <v>1</v>
      </c>
      <c r="E22" s="2" t="s">
        <v>2069</v>
      </c>
      <c r="F22"/>
      <c r="G22"/>
    </row>
    <row r="23" spans="1:7" x14ac:dyDescent="0.2">
      <c r="A23" s="7" t="s">
        <v>2007</v>
      </c>
      <c r="B23" s="8">
        <v>4</v>
      </c>
      <c r="C23" s="8">
        <v>1</v>
      </c>
      <c r="D23" s="8">
        <v>5</v>
      </c>
      <c r="E23" s="2" t="s">
        <v>2070</v>
      </c>
      <c r="F23"/>
      <c r="G23"/>
    </row>
    <row r="24" spans="1:7" x14ac:dyDescent="0.2">
      <c r="A24" s="7" t="s">
        <v>859</v>
      </c>
      <c r="B24" s="8">
        <v>1</v>
      </c>
      <c r="C24" s="8"/>
      <c r="D24" s="8">
        <v>1</v>
      </c>
      <c r="E24" s="2" t="s">
        <v>2064</v>
      </c>
      <c r="F24"/>
      <c r="G24"/>
    </row>
    <row r="25" spans="1:7" x14ac:dyDescent="0.2">
      <c r="A25" s="7" t="s">
        <v>2010</v>
      </c>
      <c r="B25" s="8">
        <v>2</v>
      </c>
      <c r="C25" s="8"/>
      <c r="D25" s="8">
        <v>2</v>
      </c>
      <c r="E25" s="2" t="s">
        <v>2065</v>
      </c>
      <c r="F25"/>
      <c r="G25"/>
    </row>
    <row r="26" spans="1:7" x14ac:dyDescent="0.2">
      <c r="A26" s="7" t="s">
        <v>2011</v>
      </c>
      <c r="B26" s="8">
        <v>1</v>
      </c>
      <c r="C26" s="8"/>
      <c r="D26" s="8">
        <v>1</v>
      </c>
      <c r="E26" s="2" t="s">
        <v>2064</v>
      </c>
      <c r="F26"/>
      <c r="G26"/>
    </row>
    <row r="27" spans="1:7" x14ac:dyDescent="0.2">
      <c r="A27" s="7" t="s">
        <v>2012</v>
      </c>
      <c r="B27" s="8">
        <v>1</v>
      </c>
      <c r="C27" s="8"/>
      <c r="D27" s="8">
        <v>1</v>
      </c>
      <c r="E27" s="2" t="s">
        <v>2065</v>
      </c>
      <c r="F27"/>
      <c r="G27"/>
    </row>
    <row r="28" spans="1:7" x14ac:dyDescent="0.2">
      <c r="A28" s="7" t="s">
        <v>2013</v>
      </c>
      <c r="B28" s="8">
        <v>1</v>
      </c>
      <c r="C28" s="8"/>
      <c r="D28" s="8">
        <v>1</v>
      </c>
      <c r="E28" s="2" t="s">
        <v>2064</v>
      </c>
      <c r="F28"/>
      <c r="G28"/>
    </row>
    <row r="29" spans="1:7" x14ac:dyDescent="0.2">
      <c r="A29" s="7" t="s">
        <v>2014</v>
      </c>
      <c r="B29" s="8">
        <v>1</v>
      </c>
      <c r="C29" s="8"/>
      <c r="D29" s="8">
        <v>1</v>
      </c>
      <c r="E29" s="2" t="s">
        <v>2064</v>
      </c>
      <c r="F29"/>
      <c r="G29"/>
    </row>
    <row r="30" spans="1:7" x14ac:dyDescent="0.2">
      <c r="A30" s="7" t="s">
        <v>2015</v>
      </c>
      <c r="B30" s="8">
        <v>1</v>
      </c>
      <c r="C30" s="8"/>
      <c r="D30" s="8">
        <v>1</v>
      </c>
      <c r="E30" s="2" t="s">
        <v>2065</v>
      </c>
      <c r="F30"/>
      <c r="G30"/>
    </row>
    <row r="31" spans="1:7" x14ac:dyDescent="0.2">
      <c r="A31" s="7" t="s">
        <v>1162</v>
      </c>
      <c r="B31" s="8">
        <v>3</v>
      </c>
      <c r="C31" s="8"/>
      <c r="D31" s="8">
        <v>3</v>
      </c>
      <c r="E31" s="2" t="s">
        <v>2097</v>
      </c>
      <c r="F31"/>
      <c r="G31"/>
    </row>
    <row r="32" spans="1:7" x14ac:dyDescent="0.2">
      <c r="A32" s="7" t="s">
        <v>2018</v>
      </c>
      <c r="B32" s="8">
        <v>1</v>
      </c>
      <c r="C32" s="8"/>
      <c r="D32" s="8">
        <v>1</v>
      </c>
      <c r="E32" s="2" t="s">
        <v>2057</v>
      </c>
      <c r="F32"/>
      <c r="G32"/>
    </row>
    <row r="33" spans="1:7" x14ac:dyDescent="0.2">
      <c r="A33" s="7" t="s">
        <v>323</v>
      </c>
      <c r="B33" s="8">
        <v>23</v>
      </c>
      <c r="C33" s="8">
        <v>1</v>
      </c>
      <c r="D33" s="8">
        <v>24</v>
      </c>
      <c r="E33" s="2" t="s">
        <v>2098</v>
      </c>
      <c r="F33"/>
      <c r="G33"/>
    </row>
    <row r="34" spans="1:7" x14ac:dyDescent="0.2">
      <c r="A34" s="7" t="s">
        <v>2050</v>
      </c>
      <c r="B34" s="8">
        <v>1</v>
      </c>
      <c r="C34" s="8"/>
      <c r="D34" s="8">
        <v>1</v>
      </c>
      <c r="F34"/>
      <c r="G34"/>
    </row>
    <row r="35" spans="1:7" x14ac:dyDescent="0.2">
      <c r="A35" s="7" t="s">
        <v>2049</v>
      </c>
      <c r="B35" s="8"/>
      <c r="C35" s="8">
        <v>3</v>
      </c>
      <c r="D35" s="8">
        <v>3</v>
      </c>
      <c r="F35"/>
      <c r="G35"/>
    </row>
    <row r="36" spans="1:7" x14ac:dyDescent="0.2">
      <c r="A36" s="7" t="s">
        <v>1594</v>
      </c>
      <c r="B36" s="8">
        <v>8</v>
      </c>
      <c r="C36" s="8">
        <v>4</v>
      </c>
      <c r="D36" s="8">
        <v>12</v>
      </c>
      <c r="E36" s="2" t="s">
        <v>2099</v>
      </c>
      <c r="F36"/>
      <c r="G36"/>
    </row>
    <row r="37" spans="1:7" x14ac:dyDescent="0.2">
      <c r="A37" s="7" t="s">
        <v>2019</v>
      </c>
      <c r="B37" s="8">
        <v>1</v>
      </c>
      <c r="C37" s="8"/>
      <c r="D37" s="8">
        <v>1</v>
      </c>
      <c r="F37"/>
      <c r="G37"/>
    </row>
    <row r="38" spans="1:7" x14ac:dyDescent="0.2">
      <c r="A38" s="7" t="s">
        <v>1893</v>
      </c>
      <c r="B38" s="8">
        <v>2</v>
      </c>
      <c r="C38" s="8">
        <v>2</v>
      </c>
      <c r="D38" s="8">
        <v>4</v>
      </c>
      <c r="E38" s="2" t="s">
        <v>2100</v>
      </c>
      <c r="F38"/>
      <c r="G38"/>
    </row>
    <row r="39" spans="1:7" x14ac:dyDescent="0.2">
      <c r="A39" s="7" t="s">
        <v>613</v>
      </c>
      <c r="B39" s="8">
        <v>2</v>
      </c>
      <c r="C39" s="8">
        <v>2</v>
      </c>
      <c r="D39" s="8">
        <v>4</v>
      </c>
      <c r="E39" s="2" t="s">
        <v>2069</v>
      </c>
      <c r="F39"/>
      <c r="G39"/>
    </row>
    <row r="40" spans="1:7" x14ac:dyDescent="0.2">
      <c r="A40" s="7" t="s">
        <v>1655</v>
      </c>
      <c r="B40" s="8">
        <v>3</v>
      </c>
      <c r="C40" s="8">
        <v>2</v>
      </c>
      <c r="D40" s="8">
        <v>5</v>
      </c>
      <c r="E40" s="2" t="s">
        <v>2101</v>
      </c>
      <c r="F40"/>
      <c r="G40"/>
    </row>
    <row r="41" spans="1:7" x14ac:dyDescent="0.2">
      <c r="A41" s="7" t="s">
        <v>1194</v>
      </c>
      <c r="B41" s="8"/>
      <c r="C41" s="8">
        <v>2</v>
      </c>
      <c r="D41" s="8">
        <v>2</v>
      </c>
      <c r="E41" s="2" t="s">
        <v>2102</v>
      </c>
      <c r="F41"/>
      <c r="G41"/>
    </row>
    <row r="42" spans="1:7" x14ac:dyDescent="0.2">
      <c r="A42" s="7" t="s">
        <v>661</v>
      </c>
      <c r="B42" s="8">
        <v>1</v>
      </c>
      <c r="C42" s="8">
        <v>2</v>
      </c>
      <c r="D42" s="8">
        <v>3</v>
      </c>
      <c r="E42" s="2" t="s">
        <v>2068</v>
      </c>
      <c r="F42"/>
      <c r="G42"/>
    </row>
    <row r="43" spans="1:7" x14ac:dyDescent="0.2">
      <c r="A43" s="7" t="s">
        <v>2020</v>
      </c>
      <c r="B43" s="8"/>
      <c r="C43" s="8">
        <v>1</v>
      </c>
      <c r="D43" s="8">
        <v>1</v>
      </c>
      <c r="E43" s="2" t="s">
        <v>2068</v>
      </c>
      <c r="F43"/>
      <c r="G43"/>
    </row>
    <row r="44" spans="1:7" x14ac:dyDescent="0.2">
      <c r="A44" s="7" t="s">
        <v>420</v>
      </c>
      <c r="B44" s="8">
        <v>8</v>
      </c>
      <c r="C44" s="8"/>
      <c r="D44" s="8">
        <v>8</v>
      </c>
      <c r="E44" s="2" t="s">
        <v>2103</v>
      </c>
      <c r="F44"/>
      <c r="G44"/>
    </row>
    <row r="45" spans="1:7" x14ac:dyDescent="0.2">
      <c r="A45" s="7" t="s">
        <v>2021</v>
      </c>
      <c r="B45" s="8"/>
      <c r="C45" s="8">
        <v>2</v>
      </c>
      <c r="D45" s="8">
        <v>2</v>
      </c>
      <c r="E45" s="2" t="s">
        <v>2056</v>
      </c>
      <c r="F45"/>
      <c r="G45"/>
    </row>
    <row r="46" spans="1:7" x14ac:dyDescent="0.2">
      <c r="A46" s="7" t="s">
        <v>2022</v>
      </c>
      <c r="B46" s="8">
        <v>3</v>
      </c>
      <c r="C46" s="8"/>
      <c r="D46" s="8">
        <v>3</v>
      </c>
      <c r="E46" s="2" t="s">
        <v>2056</v>
      </c>
      <c r="F46"/>
      <c r="G46"/>
    </row>
    <row r="47" spans="1:7" x14ac:dyDescent="0.2">
      <c r="A47" s="7" t="s">
        <v>2023</v>
      </c>
      <c r="B47" s="8">
        <v>5</v>
      </c>
      <c r="C47" s="8">
        <v>1</v>
      </c>
      <c r="D47" s="8">
        <v>6</v>
      </c>
      <c r="E47" s="2" t="s">
        <v>2055</v>
      </c>
      <c r="F47"/>
      <c r="G47"/>
    </row>
    <row r="48" spans="1:7" x14ac:dyDescent="0.2">
      <c r="A48" s="7" t="s">
        <v>1205</v>
      </c>
      <c r="B48" s="8">
        <v>3</v>
      </c>
      <c r="C48" s="8">
        <v>2</v>
      </c>
      <c r="D48" s="8">
        <v>5</v>
      </c>
      <c r="E48" s="2" t="s">
        <v>2089</v>
      </c>
      <c r="F48"/>
      <c r="G48"/>
    </row>
    <row r="49" spans="1:7" x14ac:dyDescent="0.2">
      <c r="A49" s="7" t="s">
        <v>866</v>
      </c>
      <c r="B49" s="8">
        <v>6</v>
      </c>
      <c r="C49" s="8">
        <v>7</v>
      </c>
      <c r="D49" s="8">
        <v>13</v>
      </c>
      <c r="E49" s="2" t="s">
        <v>2104</v>
      </c>
      <c r="F49"/>
      <c r="G49"/>
    </row>
    <row r="50" spans="1:7" x14ac:dyDescent="0.2">
      <c r="A50" s="7" t="s">
        <v>1805</v>
      </c>
      <c r="B50" s="8">
        <v>2</v>
      </c>
      <c r="C50" s="8">
        <v>1</v>
      </c>
      <c r="D50" s="8">
        <v>3</v>
      </c>
      <c r="E50" s="2" t="s">
        <v>2105</v>
      </c>
      <c r="F50"/>
      <c r="G50"/>
    </row>
    <row r="51" spans="1:7" x14ac:dyDescent="0.2">
      <c r="A51" s="7" t="s">
        <v>1903</v>
      </c>
      <c r="B51" s="8">
        <v>1</v>
      </c>
      <c r="C51" s="8"/>
      <c r="D51" s="8">
        <v>1</v>
      </c>
      <c r="E51" s="2" t="s">
        <v>2063</v>
      </c>
      <c r="F51"/>
      <c r="G51"/>
    </row>
    <row r="52" spans="1:7" x14ac:dyDescent="0.2">
      <c r="A52" s="7" t="s">
        <v>2026</v>
      </c>
      <c r="B52" s="8"/>
      <c r="C52" s="8">
        <v>1</v>
      </c>
      <c r="D52" s="8">
        <v>1</v>
      </c>
      <c r="F52"/>
      <c r="G52"/>
    </row>
    <row r="53" spans="1:7" x14ac:dyDescent="0.2">
      <c r="A53" s="7" t="s">
        <v>2027</v>
      </c>
      <c r="B53" s="8">
        <v>1</v>
      </c>
      <c r="C53" s="8">
        <v>2</v>
      </c>
      <c r="D53" s="8">
        <v>3</v>
      </c>
      <c r="E53" s="2" t="s">
        <v>2063</v>
      </c>
      <c r="F53"/>
      <c r="G53"/>
    </row>
    <row r="54" spans="1:7" x14ac:dyDescent="0.2">
      <c r="A54" s="7" t="s">
        <v>1703</v>
      </c>
      <c r="B54" s="8">
        <v>2</v>
      </c>
      <c r="C54" s="8"/>
      <c r="D54" s="8">
        <v>2</v>
      </c>
      <c r="F54"/>
      <c r="G54"/>
    </row>
    <row r="55" spans="1:7" x14ac:dyDescent="0.2">
      <c r="A55" s="7" t="s">
        <v>1915</v>
      </c>
      <c r="B55" s="8">
        <v>2</v>
      </c>
      <c r="C55" s="8"/>
      <c r="D55" s="8">
        <v>2</v>
      </c>
      <c r="E55" s="2" t="s">
        <v>2106</v>
      </c>
      <c r="F55"/>
      <c r="G55"/>
    </row>
    <row r="56" spans="1:7" x14ac:dyDescent="0.2">
      <c r="A56" s="7" t="s">
        <v>917</v>
      </c>
      <c r="B56" s="8">
        <v>3</v>
      </c>
      <c r="C56" s="8"/>
      <c r="D56" s="8">
        <v>3</v>
      </c>
      <c r="E56" s="2" t="s">
        <v>2056</v>
      </c>
      <c r="F56"/>
      <c r="G56"/>
    </row>
    <row r="57" spans="1:7" x14ac:dyDescent="0.2">
      <c r="A57" s="7" t="s">
        <v>954</v>
      </c>
      <c r="B57" s="8">
        <v>2</v>
      </c>
      <c r="C57" s="8"/>
      <c r="D57" s="8">
        <v>2</v>
      </c>
      <c r="E57" s="2" t="s">
        <v>2061</v>
      </c>
      <c r="F57"/>
      <c r="G57"/>
    </row>
    <row r="58" spans="1:7" x14ac:dyDescent="0.2">
      <c r="A58" s="7" t="s">
        <v>2029</v>
      </c>
      <c r="B58" s="8">
        <v>1</v>
      </c>
      <c r="C58" s="8"/>
      <c r="D58" s="8">
        <v>1</v>
      </c>
      <c r="E58" s="2" t="s">
        <v>2061</v>
      </c>
      <c r="F58"/>
      <c r="G58"/>
    </row>
    <row r="59" spans="1:7" x14ac:dyDescent="0.2">
      <c r="A59" s="7" t="s">
        <v>702</v>
      </c>
      <c r="B59" s="8">
        <v>3</v>
      </c>
      <c r="C59" s="8">
        <v>1</v>
      </c>
      <c r="D59" s="8">
        <v>4</v>
      </c>
      <c r="E59" s="2" t="s">
        <v>2060</v>
      </c>
      <c r="F59"/>
      <c r="G59"/>
    </row>
    <row r="60" spans="1:7" x14ac:dyDescent="0.2">
      <c r="A60" s="7" t="s">
        <v>502</v>
      </c>
      <c r="B60" s="8">
        <v>1</v>
      </c>
      <c r="C60" s="8"/>
      <c r="D60" s="8">
        <v>1</v>
      </c>
      <c r="E60" s="2" t="s">
        <v>2055</v>
      </c>
      <c r="F60"/>
      <c r="G60"/>
    </row>
    <row r="61" spans="1:7" x14ac:dyDescent="0.2">
      <c r="A61" s="7" t="s">
        <v>1315</v>
      </c>
      <c r="B61" s="8">
        <v>12</v>
      </c>
      <c r="C61" s="8">
        <v>7</v>
      </c>
      <c r="D61" s="8">
        <v>19</v>
      </c>
      <c r="E61" s="2" t="s">
        <v>2107</v>
      </c>
      <c r="F61"/>
      <c r="G61"/>
    </row>
    <row r="62" spans="1:7" x14ac:dyDescent="0.2">
      <c r="A62" s="7" t="s">
        <v>1026</v>
      </c>
      <c r="B62" s="8">
        <v>2</v>
      </c>
      <c r="C62" s="8">
        <v>2</v>
      </c>
      <c r="D62" s="8">
        <v>4</v>
      </c>
      <c r="E62" s="2" t="s">
        <v>2086</v>
      </c>
      <c r="F62"/>
      <c r="G62"/>
    </row>
    <row r="63" spans="1:7" x14ac:dyDescent="0.2">
      <c r="A63" s="7" t="s">
        <v>1401</v>
      </c>
      <c r="B63" s="8">
        <v>5</v>
      </c>
      <c r="C63" s="8">
        <v>5</v>
      </c>
      <c r="D63" s="8">
        <v>10</v>
      </c>
      <c r="E63" s="2" t="s">
        <v>2108</v>
      </c>
      <c r="F63"/>
    </row>
    <row r="64" spans="1:7" x14ac:dyDescent="0.2">
      <c r="A64" s="7" t="s">
        <v>509</v>
      </c>
      <c r="B64" s="8">
        <v>4</v>
      </c>
      <c r="C64" s="8">
        <v>7</v>
      </c>
      <c r="D64" s="8">
        <v>11</v>
      </c>
      <c r="E64" s="2" t="s">
        <v>2109</v>
      </c>
      <c r="F64"/>
    </row>
    <row r="65" spans="1:7" x14ac:dyDescent="0.2">
      <c r="A65" s="7" t="s">
        <v>1067</v>
      </c>
      <c r="B65" s="8">
        <v>5</v>
      </c>
      <c r="C65" s="8">
        <v>2</v>
      </c>
      <c r="D65" s="8">
        <v>7</v>
      </c>
      <c r="E65" s="2" t="s">
        <v>2110</v>
      </c>
      <c r="F65"/>
    </row>
    <row r="66" spans="1:7" x14ac:dyDescent="0.2">
      <c r="A66" s="7" t="s">
        <v>1491</v>
      </c>
      <c r="B66" s="8">
        <v>2</v>
      </c>
      <c r="C66" s="8"/>
      <c r="D66" s="8">
        <v>2</v>
      </c>
      <c r="E66" s="2" t="s">
        <v>2111</v>
      </c>
      <c r="F66"/>
    </row>
    <row r="67" spans="1:7" x14ac:dyDescent="0.2">
      <c r="A67" s="7" t="s">
        <v>1873</v>
      </c>
      <c r="B67" s="8">
        <v>1</v>
      </c>
      <c r="C67" s="8"/>
      <c r="D67" s="8">
        <v>1</v>
      </c>
      <c r="E67" s="2" t="s">
        <v>2112</v>
      </c>
      <c r="F67"/>
    </row>
    <row r="68" spans="1:7" x14ac:dyDescent="0.2">
      <c r="A68" s="7" t="s">
        <v>1977</v>
      </c>
      <c r="B68" s="8">
        <v>8</v>
      </c>
      <c r="C68" s="8">
        <v>1</v>
      </c>
      <c r="D68" s="8">
        <v>9</v>
      </c>
      <c r="E68" s="2" t="s">
        <v>2113</v>
      </c>
      <c r="F68"/>
    </row>
    <row r="69" spans="1:7" x14ac:dyDescent="0.2">
      <c r="A69" s="7" t="s">
        <v>2032</v>
      </c>
      <c r="B69" s="8">
        <v>177</v>
      </c>
      <c r="C69" s="8">
        <v>74</v>
      </c>
      <c r="D69" s="8">
        <v>251</v>
      </c>
      <c r="F69"/>
      <c r="G69"/>
    </row>
    <row r="70" spans="1:7" x14ac:dyDescent="0.2">
      <c r="A70"/>
      <c r="B70"/>
      <c r="C70"/>
      <c r="D70"/>
      <c r="F70"/>
      <c r="G70"/>
    </row>
    <row r="71" spans="1:7" x14ac:dyDescent="0.2">
      <c r="A71"/>
      <c r="B71"/>
      <c r="C71"/>
      <c r="D71"/>
      <c r="F71"/>
      <c r="G71"/>
    </row>
    <row r="72" spans="1:7" x14ac:dyDescent="0.2">
      <c r="A72"/>
      <c r="B72"/>
      <c r="C72"/>
      <c r="D72"/>
      <c r="F72"/>
      <c r="G72"/>
    </row>
    <row r="73" spans="1:7" x14ac:dyDescent="0.2">
      <c r="A73"/>
      <c r="B73"/>
      <c r="C73"/>
      <c r="D73"/>
      <c r="F73"/>
      <c r="G73"/>
    </row>
    <row r="74" spans="1:7" x14ac:dyDescent="0.2">
      <c r="A74"/>
      <c r="B74"/>
      <c r="C74"/>
      <c r="D74"/>
      <c r="F74"/>
      <c r="G74"/>
    </row>
    <row r="75" spans="1:7" x14ac:dyDescent="0.2">
      <c r="A75"/>
      <c r="B75"/>
      <c r="C75"/>
      <c r="D75"/>
      <c r="F75"/>
      <c r="G75"/>
    </row>
    <row r="76" spans="1:7" x14ac:dyDescent="0.2">
      <c r="A76"/>
      <c r="F76"/>
      <c r="G76"/>
    </row>
    <row r="77" spans="1:7" x14ac:dyDescent="0.2">
      <c r="A77"/>
      <c r="F77"/>
      <c r="G77"/>
    </row>
    <row r="78" spans="1:7" x14ac:dyDescent="0.2">
      <c r="A78"/>
      <c r="F78"/>
      <c r="G78"/>
    </row>
    <row r="79" spans="1:7" x14ac:dyDescent="0.2">
      <c r="A79"/>
      <c r="F79"/>
      <c r="G79"/>
    </row>
    <row r="80" spans="1:7" x14ac:dyDescent="0.2">
      <c r="A80"/>
      <c r="F80"/>
      <c r="G80"/>
    </row>
    <row r="81" spans="1:7" x14ac:dyDescent="0.2">
      <c r="A81"/>
      <c r="F81"/>
      <c r="G81"/>
    </row>
    <row r="82" spans="1:7" x14ac:dyDescent="0.2">
      <c r="A82"/>
      <c r="F82"/>
      <c r="G82"/>
    </row>
    <row r="83" spans="1:7" x14ac:dyDescent="0.2">
      <c r="A83"/>
      <c r="B83"/>
      <c r="C83"/>
      <c r="D83"/>
      <c r="F83"/>
      <c r="G83"/>
    </row>
    <row r="84" spans="1:7" x14ac:dyDescent="0.2">
      <c r="A84"/>
      <c r="B84"/>
      <c r="C84"/>
      <c r="D84"/>
      <c r="F84"/>
      <c r="G84"/>
    </row>
    <row r="85" spans="1:7" x14ac:dyDescent="0.2">
      <c r="A85"/>
      <c r="B85"/>
      <c r="C85"/>
      <c r="D85"/>
      <c r="F85"/>
      <c r="G85"/>
    </row>
    <row r="86" spans="1:7" x14ac:dyDescent="0.2">
      <c r="A86"/>
      <c r="B86"/>
      <c r="C86"/>
      <c r="D86"/>
      <c r="F86"/>
      <c r="G86"/>
    </row>
    <row r="87" spans="1:7" x14ac:dyDescent="0.2">
      <c r="A87"/>
      <c r="B87"/>
      <c r="C87"/>
      <c r="D87"/>
      <c r="F87"/>
      <c r="G87"/>
    </row>
    <row r="88" spans="1:7" x14ac:dyDescent="0.2">
      <c r="A88"/>
      <c r="B88"/>
      <c r="C88"/>
      <c r="D88"/>
      <c r="F88"/>
      <c r="G88"/>
    </row>
    <row r="89" spans="1:7" x14ac:dyDescent="0.2">
      <c r="A89"/>
      <c r="B89"/>
      <c r="C89"/>
      <c r="D89"/>
      <c r="F89"/>
      <c r="G89"/>
    </row>
    <row r="90" spans="1:7" x14ac:dyDescent="0.2">
      <c r="A90"/>
      <c r="B90"/>
      <c r="C90"/>
      <c r="D90"/>
      <c r="F90"/>
      <c r="G90"/>
    </row>
    <row r="91" spans="1:7" x14ac:dyDescent="0.2">
      <c r="A91"/>
      <c r="B91"/>
      <c r="C91"/>
      <c r="D91"/>
      <c r="F91"/>
      <c r="G91"/>
    </row>
    <row r="92" spans="1:7" x14ac:dyDescent="0.2">
      <c r="A92"/>
      <c r="B92"/>
      <c r="C92"/>
      <c r="D92"/>
      <c r="F92"/>
      <c r="G92"/>
    </row>
    <row r="93" spans="1:7" x14ac:dyDescent="0.2">
      <c r="A93"/>
      <c r="B93"/>
      <c r="C93"/>
      <c r="D93"/>
      <c r="F93"/>
      <c r="G93"/>
    </row>
    <row r="94" spans="1:7" x14ac:dyDescent="0.2">
      <c r="A94"/>
      <c r="B94"/>
      <c r="C94"/>
      <c r="D94"/>
      <c r="F94"/>
      <c r="G94"/>
    </row>
    <row r="95" spans="1:7" x14ac:dyDescent="0.2">
      <c r="A95"/>
      <c r="B95"/>
      <c r="C95"/>
      <c r="D95"/>
      <c r="F95"/>
      <c r="G95"/>
    </row>
    <row r="96" spans="1:7" x14ac:dyDescent="0.2">
      <c r="A96"/>
      <c r="B96"/>
      <c r="C96"/>
      <c r="D96"/>
      <c r="F96"/>
      <c r="G96"/>
    </row>
    <row r="97" spans="1:7" x14ac:dyDescent="0.2">
      <c r="A97"/>
      <c r="B97"/>
      <c r="C97"/>
      <c r="D97"/>
      <c r="F97"/>
      <c r="G97"/>
    </row>
    <row r="98" spans="1:7" x14ac:dyDescent="0.2">
      <c r="A98"/>
      <c r="B98"/>
      <c r="C98"/>
      <c r="D98"/>
      <c r="F98"/>
      <c r="G98"/>
    </row>
    <row r="99" spans="1:7" x14ac:dyDescent="0.2">
      <c r="A99"/>
      <c r="B99"/>
      <c r="C99"/>
      <c r="D99"/>
      <c r="F99"/>
      <c r="G99"/>
    </row>
    <row r="100" spans="1:7" x14ac:dyDescent="0.2">
      <c r="A100"/>
      <c r="B100"/>
      <c r="C100"/>
      <c r="D100"/>
      <c r="F100"/>
      <c r="G100"/>
    </row>
    <row r="101" spans="1:7" x14ac:dyDescent="0.2">
      <c r="A101"/>
      <c r="B101"/>
      <c r="C101"/>
      <c r="D101"/>
      <c r="F101"/>
      <c r="G101"/>
    </row>
    <row r="102" spans="1:7" x14ac:dyDescent="0.2">
      <c r="A102"/>
      <c r="B102"/>
      <c r="C102"/>
      <c r="D102"/>
      <c r="F102"/>
      <c r="G102"/>
    </row>
    <row r="103" spans="1:7" x14ac:dyDescent="0.2">
      <c r="A103"/>
      <c r="B103"/>
      <c r="C103"/>
      <c r="D103"/>
      <c r="F103"/>
      <c r="G103"/>
    </row>
    <row r="104" spans="1:7" x14ac:dyDescent="0.2">
      <c r="A104"/>
      <c r="B104"/>
      <c r="C104"/>
      <c r="D104"/>
      <c r="F104"/>
      <c r="G104"/>
    </row>
    <row r="105" spans="1:7" x14ac:dyDescent="0.2">
      <c r="A105"/>
      <c r="B105"/>
      <c r="C105"/>
      <c r="D105"/>
      <c r="F105"/>
      <c r="G105"/>
    </row>
    <row r="106" spans="1:7" x14ac:dyDescent="0.2">
      <c r="A106"/>
      <c r="B106"/>
      <c r="C106"/>
      <c r="D106"/>
      <c r="F106"/>
      <c r="G106"/>
    </row>
    <row r="107" spans="1:7" x14ac:dyDescent="0.2">
      <c r="A107"/>
      <c r="B107"/>
      <c r="C107"/>
      <c r="D107"/>
      <c r="F107"/>
      <c r="G107"/>
    </row>
    <row r="108" spans="1:7" x14ac:dyDescent="0.2">
      <c r="A108"/>
      <c r="B108"/>
      <c r="C108"/>
      <c r="D108"/>
      <c r="F108"/>
      <c r="G108"/>
    </row>
    <row r="109" spans="1:7" x14ac:dyDescent="0.2">
      <c r="A109"/>
      <c r="B109"/>
      <c r="C109"/>
      <c r="D109"/>
      <c r="F109"/>
      <c r="G109"/>
    </row>
    <row r="110" spans="1:7" x14ac:dyDescent="0.2">
      <c r="A110"/>
      <c r="B110"/>
      <c r="C110"/>
      <c r="D110"/>
      <c r="F110"/>
      <c r="G110"/>
    </row>
    <row r="111" spans="1:7" x14ac:dyDescent="0.2">
      <c r="A111"/>
      <c r="B111"/>
      <c r="C111"/>
      <c r="D111"/>
      <c r="F111"/>
      <c r="G111"/>
    </row>
    <row r="112" spans="1:7" x14ac:dyDescent="0.2">
      <c r="A112"/>
      <c r="B112"/>
      <c r="C112"/>
      <c r="D112"/>
      <c r="F112"/>
      <c r="G112"/>
    </row>
    <row r="113" spans="1:7" x14ac:dyDescent="0.2">
      <c r="A113"/>
      <c r="B113"/>
      <c r="C113"/>
      <c r="D113"/>
      <c r="F113"/>
      <c r="G113"/>
    </row>
    <row r="114" spans="1:7" x14ac:dyDescent="0.2">
      <c r="A114"/>
      <c r="B114"/>
      <c r="C114"/>
      <c r="D114"/>
      <c r="F114"/>
      <c r="G11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23742-AF8C-B445-AA48-BD0F301309EA}">
  <dimension ref="A1:G112"/>
  <sheetViews>
    <sheetView workbookViewId="0">
      <selection activeCell="B22" sqref="B22"/>
    </sheetView>
  </sheetViews>
  <sheetFormatPr baseColWidth="10" defaultRowHeight="18" x14ac:dyDescent="0.2"/>
  <cols>
    <col min="1" max="1" width="69.33203125" style="2" bestFit="1" customWidth="1"/>
    <col min="2" max="2" width="21" style="2" bestFit="1" customWidth="1"/>
    <col min="3" max="3" width="15.1640625" style="2" customWidth="1"/>
    <col min="4" max="6" width="14.6640625" style="2" bestFit="1" customWidth="1"/>
    <col min="7" max="7" width="10.1640625" style="2" bestFit="1" customWidth="1"/>
    <col min="8" max="16384" width="10.83203125" style="2"/>
  </cols>
  <sheetData>
    <row r="1" spans="1:7" x14ac:dyDescent="0.2">
      <c r="A1" s="6" t="s">
        <v>1964</v>
      </c>
      <c r="B1" s="2" t="s">
        <v>14</v>
      </c>
    </row>
    <row r="2" spans="1:7" x14ac:dyDescent="0.2">
      <c r="A2" s="6" t="s">
        <v>2047</v>
      </c>
      <c r="B2" s="2" t="s">
        <v>2035</v>
      </c>
    </row>
    <row r="3" spans="1:7" x14ac:dyDescent="0.2">
      <c r="A3" s="6" t="s">
        <v>2041</v>
      </c>
      <c r="B3" s="2" t="s">
        <v>2035</v>
      </c>
    </row>
    <row r="4" spans="1:7" x14ac:dyDescent="0.2">
      <c r="A4" s="6" t="s">
        <v>1970</v>
      </c>
      <c r="B4" s="2" t="s">
        <v>2035</v>
      </c>
    </row>
    <row r="5" spans="1:7" x14ac:dyDescent="0.2">
      <c r="A5" s="6" t="s">
        <v>3</v>
      </c>
      <c r="B5" s="2" t="s">
        <v>2035</v>
      </c>
    </row>
    <row r="7" spans="1:7" ht="19" x14ac:dyDescent="0.25">
      <c r="A7" s="6" t="s">
        <v>2034</v>
      </c>
      <c r="B7" s="6" t="s">
        <v>2033</v>
      </c>
      <c r="E7" s="11"/>
      <c r="F7"/>
      <c r="G7"/>
    </row>
    <row r="8" spans="1:7" ht="19" x14ac:dyDescent="0.25">
      <c r="A8" s="6" t="s">
        <v>1997</v>
      </c>
      <c r="B8" s="2" t="s">
        <v>13</v>
      </c>
      <c r="C8" s="2" t="s">
        <v>14</v>
      </c>
      <c r="D8" s="2" t="s">
        <v>2032</v>
      </c>
      <c r="E8" s="11"/>
      <c r="F8"/>
      <c r="G8"/>
    </row>
    <row r="9" spans="1:7" ht="19" x14ac:dyDescent="0.25">
      <c r="A9" s="7" t="s">
        <v>1561</v>
      </c>
      <c r="B9" s="8">
        <v>1</v>
      </c>
      <c r="C9" s="8">
        <v>2</v>
      </c>
      <c r="D9" s="8">
        <v>3</v>
      </c>
      <c r="E9" s="11" t="s">
        <v>2090</v>
      </c>
      <c r="F9"/>
      <c r="G9"/>
    </row>
    <row r="10" spans="1:7" ht="19" x14ac:dyDescent="0.25">
      <c r="A10" s="7" t="s">
        <v>1717</v>
      </c>
      <c r="B10" s="8">
        <v>1</v>
      </c>
      <c r="C10" s="8"/>
      <c r="D10" s="8">
        <v>1</v>
      </c>
      <c r="E10" s="11"/>
      <c r="F10"/>
      <c r="G10"/>
    </row>
    <row r="11" spans="1:7" ht="19" x14ac:dyDescent="0.25">
      <c r="A11" s="7" t="s">
        <v>1999</v>
      </c>
      <c r="B11" s="8">
        <v>1</v>
      </c>
      <c r="C11" s="8"/>
      <c r="D11" s="8">
        <v>1</v>
      </c>
      <c r="E11" s="11"/>
      <c r="F11"/>
      <c r="G11"/>
    </row>
    <row r="12" spans="1:7" ht="19" x14ac:dyDescent="0.25">
      <c r="A12" s="7" t="s">
        <v>2000</v>
      </c>
      <c r="B12" s="8"/>
      <c r="C12" s="8">
        <v>1</v>
      </c>
      <c r="D12" s="8">
        <v>1</v>
      </c>
      <c r="E12" s="11"/>
      <c r="F12"/>
      <c r="G12"/>
    </row>
    <row r="13" spans="1:7" ht="19" x14ac:dyDescent="0.25">
      <c r="A13" s="7" t="s">
        <v>2001</v>
      </c>
      <c r="B13" s="8">
        <v>1</v>
      </c>
      <c r="C13" s="8"/>
      <c r="D13" s="8">
        <v>1</v>
      </c>
      <c r="E13" s="11" t="s">
        <v>2067</v>
      </c>
      <c r="F13"/>
      <c r="G13"/>
    </row>
    <row r="14" spans="1:7" ht="19" x14ac:dyDescent="0.25">
      <c r="A14" s="7" t="s">
        <v>1929</v>
      </c>
      <c r="B14" s="8">
        <v>3</v>
      </c>
      <c r="C14" s="8">
        <v>1</v>
      </c>
      <c r="D14" s="8">
        <v>4</v>
      </c>
      <c r="E14" s="11" t="s">
        <v>2054</v>
      </c>
      <c r="F14"/>
      <c r="G14"/>
    </row>
    <row r="15" spans="1:7" ht="19" x14ac:dyDescent="0.25">
      <c r="A15" s="7" t="s">
        <v>2002</v>
      </c>
      <c r="B15" s="8">
        <v>2</v>
      </c>
      <c r="C15" s="8"/>
      <c r="D15" s="8">
        <v>2</v>
      </c>
      <c r="E15" s="11" t="s">
        <v>2083</v>
      </c>
      <c r="F15"/>
      <c r="G15"/>
    </row>
    <row r="16" spans="1:7" ht="19" x14ac:dyDescent="0.25">
      <c r="A16" s="7" t="s">
        <v>2003</v>
      </c>
      <c r="B16" s="8">
        <v>1</v>
      </c>
      <c r="C16" s="8">
        <v>1</v>
      </c>
      <c r="D16" s="8">
        <v>2</v>
      </c>
      <c r="E16" s="11" t="s">
        <v>2115</v>
      </c>
      <c r="F16"/>
      <c r="G16"/>
    </row>
    <row r="17" spans="1:7" ht="19" x14ac:dyDescent="0.25">
      <c r="A17" s="7" t="s">
        <v>2004</v>
      </c>
      <c r="B17" s="8"/>
      <c r="C17" s="8">
        <v>1</v>
      </c>
      <c r="D17" s="8">
        <v>1</v>
      </c>
      <c r="E17" s="11" t="s">
        <v>2085</v>
      </c>
      <c r="F17"/>
      <c r="G17"/>
    </row>
    <row r="18" spans="1:7" ht="19" x14ac:dyDescent="0.25">
      <c r="A18" s="7" t="s">
        <v>808</v>
      </c>
      <c r="B18" s="8">
        <v>1</v>
      </c>
      <c r="C18" s="8">
        <v>1</v>
      </c>
      <c r="D18" s="8">
        <v>2</v>
      </c>
      <c r="E18" s="11"/>
      <c r="F18"/>
      <c r="G18"/>
    </row>
    <row r="19" spans="1:7" ht="19" x14ac:dyDescent="0.25">
      <c r="A19" s="7" t="s">
        <v>1144</v>
      </c>
      <c r="B19" s="8">
        <v>4</v>
      </c>
      <c r="C19" s="8"/>
      <c r="D19" s="8">
        <v>4</v>
      </c>
      <c r="E19" s="11" t="s">
        <v>2054</v>
      </c>
      <c r="F19"/>
      <c r="G19"/>
    </row>
    <row r="20" spans="1:7" ht="19" x14ac:dyDescent="0.25">
      <c r="A20" s="7" t="s">
        <v>2006</v>
      </c>
      <c r="B20" s="8">
        <v>1</v>
      </c>
      <c r="C20" s="8"/>
      <c r="D20" s="8">
        <v>1</v>
      </c>
      <c r="E20" s="11" t="s">
        <v>2069</v>
      </c>
      <c r="F20"/>
      <c r="G20"/>
    </row>
    <row r="21" spans="1:7" ht="19" x14ac:dyDescent="0.25">
      <c r="A21" s="7" t="s">
        <v>2007</v>
      </c>
      <c r="B21" s="8">
        <v>1</v>
      </c>
      <c r="C21" s="8"/>
      <c r="D21" s="8">
        <v>1</v>
      </c>
      <c r="E21" s="11" t="s">
        <v>2088</v>
      </c>
      <c r="F21"/>
      <c r="G21"/>
    </row>
    <row r="22" spans="1:7" ht="19" x14ac:dyDescent="0.25">
      <c r="A22" s="7" t="s">
        <v>2008</v>
      </c>
      <c r="B22" s="8">
        <v>1</v>
      </c>
      <c r="C22" s="8">
        <v>2</v>
      </c>
      <c r="D22" s="8">
        <v>3</v>
      </c>
      <c r="E22" s="11" t="s">
        <v>2116</v>
      </c>
      <c r="F22"/>
      <c r="G22"/>
    </row>
    <row r="23" spans="1:7" ht="19" x14ac:dyDescent="0.25">
      <c r="A23" s="7" t="s">
        <v>2009</v>
      </c>
      <c r="B23" s="8"/>
      <c r="C23" s="8">
        <v>1</v>
      </c>
      <c r="D23" s="8">
        <v>1</v>
      </c>
      <c r="E23" s="11"/>
      <c r="F23"/>
      <c r="G23"/>
    </row>
    <row r="24" spans="1:7" ht="19" x14ac:dyDescent="0.25">
      <c r="A24" s="7" t="s">
        <v>2016</v>
      </c>
      <c r="B24" s="8"/>
      <c r="C24" s="8">
        <v>1</v>
      </c>
      <c r="D24" s="8">
        <v>1</v>
      </c>
      <c r="E24" s="11"/>
      <c r="F24"/>
      <c r="G24"/>
    </row>
    <row r="25" spans="1:7" ht="19" x14ac:dyDescent="0.25">
      <c r="A25" s="7" t="s">
        <v>1162</v>
      </c>
      <c r="B25" s="8">
        <v>1</v>
      </c>
      <c r="C25" s="8">
        <v>1</v>
      </c>
      <c r="D25" s="8">
        <v>2</v>
      </c>
      <c r="E25" s="11" t="s">
        <v>2054</v>
      </c>
      <c r="F25"/>
      <c r="G25"/>
    </row>
    <row r="26" spans="1:7" ht="19" x14ac:dyDescent="0.25">
      <c r="A26" s="7" t="s">
        <v>278</v>
      </c>
      <c r="B26" s="8">
        <v>1</v>
      </c>
      <c r="C26" s="8"/>
      <c r="D26" s="8">
        <v>1</v>
      </c>
      <c r="E26" s="11" t="s">
        <v>2054</v>
      </c>
      <c r="F26"/>
      <c r="G26"/>
    </row>
    <row r="27" spans="1:7" ht="19" x14ac:dyDescent="0.25">
      <c r="A27" s="7" t="s">
        <v>2017</v>
      </c>
      <c r="B27" s="8"/>
      <c r="C27" s="8">
        <v>1</v>
      </c>
      <c r="D27" s="8">
        <v>1</v>
      </c>
      <c r="E27" s="11" t="s">
        <v>2084</v>
      </c>
      <c r="F27"/>
      <c r="G27"/>
    </row>
    <row r="28" spans="1:7" ht="19" x14ac:dyDescent="0.25">
      <c r="A28" s="7" t="s">
        <v>1889</v>
      </c>
      <c r="B28" s="8">
        <v>1</v>
      </c>
      <c r="C28" s="8"/>
      <c r="D28" s="8">
        <v>1</v>
      </c>
      <c r="E28" s="11" t="s">
        <v>2054</v>
      </c>
      <c r="F28"/>
      <c r="G28"/>
    </row>
    <row r="29" spans="1:7" ht="19" x14ac:dyDescent="0.25">
      <c r="A29" s="7" t="s">
        <v>2018</v>
      </c>
      <c r="B29" s="8"/>
      <c r="C29" s="8">
        <v>2</v>
      </c>
      <c r="D29" s="8">
        <v>2</v>
      </c>
      <c r="E29" s="11" t="s">
        <v>2057</v>
      </c>
      <c r="F29"/>
      <c r="G29"/>
    </row>
    <row r="30" spans="1:7" ht="19" x14ac:dyDescent="0.25">
      <c r="A30" s="7" t="s">
        <v>323</v>
      </c>
      <c r="B30" s="8">
        <v>5</v>
      </c>
      <c r="C30" s="8"/>
      <c r="D30" s="8">
        <v>5</v>
      </c>
      <c r="E30" s="11"/>
      <c r="F30"/>
      <c r="G30"/>
    </row>
    <row r="31" spans="1:7" ht="19" x14ac:dyDescent="0.25">
      <c r="A31" s="7" t="s">
        <v>2049</v>
      </c>
      <c r="B31" s="8">
        <v>1</v>
      </c>
      <c r="C31" s="8"/>
      <c r="D31" s="8">
        <v>1</v>
      </c>
      <c r="E31" s="11" t="s">
        <v>2086</v>
      </c>
      <c r="F31"/>
      <c r="G31"/>
    </row>
    <row r="32" spans="1:7" ht="19" x14ac:dyDescent="0.25">
      <c r="A32" s="7" t="s">
        <v>1594</v>
      </c>
      <c r="B32" s="8">
        <v>1</v>
      </c>
      <c r="C32" s="8"/>
      <c r="D32" s="8">
        <v>1</v>
      </c>
      <c r="E32" s="11"/>
      <c r="F32"/>
      <c r="G32"/>
    </row>
    <row r="33" spans="1:7" ht="19" x14ac:dyDescent="0.25">
      <c r="A33" s="7" t="s">
        <v>613</v>
      </c>
      <c r="B33" s="8">
        <v>7</v>
      </c>
      <c r="C33" s="8">
        <v>2</v>
      </c>
      <c r="D33" s="8">
        <v>9</v>
      </c>
      <c r="E33" s="11"/>
      <c r="F33"/>
      <c r="G33"/>
    </row>
    <row r="34" spans="1:7" ht="19" x14ac:dyDescent="0.25">
      <c r="A34" s="7" t="s">
        <v>661</v>
      </c>
      <c r="B34" s="8">
        <v>1</v>
      </c>
      <c r="C34" s="8">
        <v>2</v>
      </c>
      <c r="D34" s="8">
        <v>3</v>
      </c>
      <c r="E34" s="11" t="s">
        <v>2054</v>
      </c>
      <c r="F34"/>
      <c r="G34"/>
    </row>
    <row r="35" spans="1:7" ht="19" x14ac:dyDescent="0.25">
      <c r="A35" s="7" t="s">
        <v>420</v>
      </c>
      <c r="B35" s="8">
        <v>3</v>
      </c>
      <c r="C35" s="8"/>
      <c r="D35" s="8">
        <v>3</v>
      </c>
      <c r="E35" s="11"/>
      <c r="F35"/>
      <c r="G35"/>
    </row>
    <row r="36" spans="1:7" ht="19" x14ac:dyDescent="0.25">
      <c r="A36" s="7" t="s">
        <v>2021</v>
      </c>
      <c r="B36" s="8">
        <v>1</v>
      </c>
      <c r="C36" s="8"/>
      <c r="D36" s="8">
        <v>1</v>
      </c>
      <c r="E36" s="11"/>
      <c r="F36"/>
      <c r="G36"/>
    </row>
    <row r="37" spans="1:7" ht="19" x14ac:dyDescent="0.25">
      <c r="A37" s="7" t="s">
        <v>2024</v>
      </c>
      <c r="B37" s="8"/>
      <c r="C37" s="8">
        <v>1</v>
      </c>
      <c r="D37" s="8">
        <v>1</v>
      </c>
      <c r="E37" s="11" t="s">
        <v>2089</v>
      </c>
      <c r="F37"/>
      <c r="G37"/>
    </row>
    <row r="38" spans="1:7" ht="19" x14ac:dyDescent="0.25">
      <c r="A38" s="7" t="s">
        <v>2025</v>
      </c>
      <c r="B38" s="8"/>
      <c r="C38" s="8">
        <v>1</v>
      </c>
      <c r="D38" s="8">
        <v>1</v>
      </c>
      <c r="E38" s="11" t="s">
        <v>2089</v>
      </c>
      <c r="F38"/>
      <c r="G38"/>
    </row>
    <row r="39" spans="1:7" ht="19" x14ac:dyDescent="0.25">
      <c r="A39" s="7" t="s">
        <v>1805</v>
      </c>
      <c r="B39" s="8"/>
      <c r="C39" s="8">
        <v>3</v>
      </c>
      <c r="D39" s="8">
        <v>3</v>
      </c>
      <c r="E39" s="11"/>
      <c r="F39"/>
      <c r="G39"/>
    </row>
    <row r="40" spans="1:7" ht="19" x14ac:dyDescent="0.25">
      <c r="A40" s="7" t="s">
        <v>1903</v>
      </c>
      <c r="B40" s="8"/>
      <c r="C40" s="8">
        <v>2</v>
      </c>
      <c r="D40" s="8">
        <v>2</v>
      </c>
      <c r="E40" s="11"/>
      <c r="F40"/>
      <c r="G40"/>
    </row>
    <row r="41" spans="1:7" ht="19" x14ac:dyDescent="0.25">
      <c r="A41" s="7" t="s">
        <v>2027</v>
      </c>
      <c r="B41" s="8"/>
      <c r="C41" s="8">
        <v>1</v>
      </c>
      <c r="D41" s="8">
        <v>1</v>
      </c>
      <c r="E41" s="11"/>
      <c r="F41"/>
      <c r="G41"/>
    </row>
    <row r="42" spans="1:7" ht="19" x14ac:dyDescent="0.25">
      <c r="A42" s="7" t="s">
        <v>2028</v>
      </c>
      <c r="B42" s="8">
        <v>1</v>
      </c>
      <c r="C42" s="8"/>
      <c r="D42" s="8">
        <v>1</v>
      </c>
      <c r="E42" s="11" t="s">
        <v>2087</v>
      </c>
      <c r="F42"/>
      <c r="G42"/>
    </row>
    <row r="43" spans="1:7" ht="19" x14ac:dyDescent="0.25">
      <c r="A43" s="7" t="s">
        <v>1265</v>
      </c>
      <c r="B43" s="8"/>
      <c r="C43" s="8">
        <v>1</v>
      </c>
      <c r="D43" s="8">
        <v>1</v>
      </c>
      <c r="E43" s="11" t="s">
        <v>2054</v>
      </c>
      <c r="F43"/>
      <c r="G43"/>
    </row>
    <row r="44" spans="1:7" ht="19" x14ac:dyDescent="0.25">
      <c r="A44" s="7" t="s">
        <v>917</v>
      </c>
      <c r="B44" s="8">
        <v>2</v>
      </c>
      <c r="C44" s="8"/>
      <c r="D44" s="8">
        <v>2</v>
      </c>
      <c r="E44" s="11"/>
      <c r="F44"/>
      <c r="G44"/>
    </row>
    <row r="45" spans="1:7" ht="19" x14ac:dyDescent="0.25">
      <c r="A45" s="7" t="s">
        <v>954</v>
      </c>
      <c r="B45" s="8"/>
      <c r="C45" s="8">
        <v>1</v>
      </c>
      <c r="D45" s="8">
        <v>1</v>
      </c>
      <c r="E45" s="11" t="s">
        <v>2054</v>
      </c>
      <c r="F45"/>
      <c r="G45"/>
    </row>
    <row r="46" spans="1:7" ht="19" x14ac:dyDescent="0.25">
      <c r="A46" s="7" t="s">
        <v>702</v>
      </c>
      <c r="B46" s="8">
        <v>1</v>
      </c>
      <c r="C46" s="8">
        <v>2</v>
      </c>
      <c r="D46" s="8">
        <v>3</v>
      </c>
      <c r="E46" s="11"/>
      <c r="F46"/>
      <c r="G46"/>
    </row>
    <row r="47" spans="1:7" ht="19" x14ac:dyDescent="0.25">
      <c r="A47" s="7" t="s">
        <v>1315</v>
      </c>
      <c r="B47" s="8">
        <v>15</v>
      </c>
      <c r="C47" s="8">
        <v>8</v>
      </c>
      <c r="D47" s="8">
        <v>23</v>
      </c>
      <c r="E47" s="11"/>
      <c r="F47"/>
      <c r="G47"/>
    </row>
    <row r="48" spans="1:7" ht="19" x14ac:dyDescent="0.25">
      <c r="A48" s="7" t="s">
        <v>1026</v>
      </c>
      <c r="B48" s="8">
        <v>1</v>
      </c>
      <c r="C48" s="8">
        <v>2</v>
      </c>
      <c r="D48" s="8">
        <v>3</v>
      </c>
      <c r="E48" s="11" t="s">
        <v>2054</v>
      </c>
      <c r="F48"/>
      <c r="G48"/>
    </row>
    <row r="49" spans="1:7" ht="19" x14ac:dyDescent="0.25">
      <c r="A49" s="7" t="s">
        <v>2030</v>
      </c>
      <c r="B49" s="8"/>
      <c r="C49" s="8">
        <v>1</v>
      </c>
      <c r="D49" s="8">
        <v>1</v>
      </c>
      <c r="E49" s="11"/>
      <c r="F49"/>
      <c r="G49"/>
    </row>
    <row r="50" spans="1:7" ht="19" x14ac:dyDescent="0.25">
      <c r="A50" s="7" t="s">
        <v>509</v>
      </c>
      <c r="B50" s="8">
        <v>2</v>
      </c>
      <c r="C50" s="8">
        <v>3</v>
      </c>
      <c r="D50" s="8">
        <v>5</v>
      </c>
      <c r="E50" s="11"/>
      <c r="F50"/>
      <c r="G50"/>
    </row>
    <row r="51" spans="1:7" ht="19" x14ac:dyDescent="0.25">
      <c r="A51" s="7" t="s">
        <v>1067</v>
      </c>
      <c r="B51" s="8">
        <v>3</v>
      </c>
      <c r="C51" s="8">
        <v>1</v>
      </c>
      <c r="D51" s="8">
        <v>4</v>
      </c>
      <c r="E51" s="11"/>
      <c r="F51"/>
      <c r="G51"/>
    </row>
    <row r="52" spans="1:7" ht="19" x14ac:dyDescent="0.25">
      <c r="A52" s="7" t="s">
        <v>1873</v>
      </c>
      <c r="B52" s="8">
        <v>2</v>
      </c>
      <c r="C52" s="8">
        <v>1</v>
      </c>
      <c r="D52" s="8">
        <v>3</v>
      </c>
      <c r="E52" s="11" t="s">
        <v>2054</v>
      </c>
      <c r="F52"/>
      <c r="G52"/>
    </row>
    <row r="53" spans="1:7" ht="19" x14ac:dyDescent="0.25">
      <c r="A53" s="7" t="s">
        <v>2031</v>
      </c>
      <c r="B53" s="8"/>
      <c r="C53" s="8">
        <v>1</v>
      </c>
      <c r="D53" s="8">
        <v>1</v>
      </c>
      <c r="E53" s="11"/>
      <c r="F53"/>
      <c r="G53"/>
    </row>
    <row r="54" spans="1:7" ht="19" x14ac:dyDescent="0.25">
      <c r="A54" s="7" t="s">
        <v>1977</v>
      </c>
      <c r="B54" s="8">
        <v>2</v>
      </c>
      <c r="C54" s="8">
        <v>3</v>
      </c>
      <c r="D54" s="8">
        <v>5</v>
      </c>
      <c r="E54" s="11"/>
      <c r="F54"/>
      <c r="G54"/>
    </row>
    <row r="55" spans="1:7" ht="19" x14ac:dyDescent="0.25">
      <c r="A55" s="7" t="s">
        <v>1978</v>
      </c>
      <c r="B55" s="8"/>
      <c r="C55" s="8">
        <v>1</v>
      </c>
      <c r="D55" s="8">
        <v>1</v>
      </c>
      <c r="E55" s="11" t="s">
        <v>2054</v>
      </c>
      <c r="F55"/>
      <c r="G55"/>
    </row>
    <row r="56" spans="1:7" ht="19" x14ac:dyDescent="0.25">
      <c r="A56" s="7" t="s">
        <v>2032</v>
      </c>
      <c r="B56" s="8">
        <v>69</v>
      </c>
      <c r="C56" s="8">
        <v>52</v>
      </c>
      <c r="D56" s="8">
        <v>121</v>
      </c>
      <c r="E56" s="11"/>
      <c r="F56"/>
      <c r="G56"/>
    </row>
    <row r="57" spans="1:7" ht="19" x14ac:dyDescent="0.25">
      <c r="A57"/>
      <c r="B57"/>
      <c r="C57"/>
      <c r="D57"/>
      <c r="E57" s="11"/>
      <c r="F57"/>
      <c r="G57"/>
    </row>
    <row r="58" spans="1:7" ht="19" x14ac:dyDescent="0.25">
      <c r="A58"/>
      <c r="B58"/>
      <c r="C58"/>
      <c r="D58"/>
      <c r="E58" s="11"/>
      <c r="F58"/>
      <c r="G58"/>
    </row>
    <row r="59" spans="1:7" ht="19" x14ac:dyDescent="0.25">
      <c r="A59"/>
      <c r="B59"/>
      <c r="C59"/>
      <c r="D59"/>
      <c r="E59" s="11"/>
      <c r="F59"/>
      <c r="G59"/>
    </row>
    <row r="60" spans="1:7" ht="19" x14ac:dyDescent="0.25">
      <c r="A60"/>
      <c r="B60"/>
      <c r="C60"/>
      <c r="D60"/>
      <c r="E60" s="11"/>
      <c r="F60"/>
      <c r="G60"/>
    </row>
    <row r="61" spans="1:7" ht="19" x14ac:dyDescent="0.25">
      <c r="A61"/>
      <c r="B61"/>
      <c r="C61"/>
      <c r="D61"/>
      <c r="E61" s="11"/>
      <c r="F61"/>
      <c r="G61"/>
    </row>
    <row r="62" spans="1:7" ht="19" x14ac:dyDescent="0.25">
      <c r="A62"/>
      <c r="B62"/>
      <c r="C62"/>
      <c r="D62"/>
      <c r="E62" s="11"/>
      <c r="F62"/>
      <c r="G62"/>
    </row>
    <row r="63" spans="1:7" ht="19" x14ac:dyDescent="0.25">
      <c r="A63"/>
      <c r="B63"/>
      <c r="C63"/>
      <c r="D63"/>
      <c r="E63" s="11"/>
      <c r="F63"/>
      <c r="G63"/>
    </row>
    <row r="64" spans="1:7" ht="19" x14ac:dyDescent="0.25">
      <c r="A64"/>
      <c r="B64"/>
      <c r="C64"/>
      <c r="D64"/>
      <c r="E64" s="11"/>
      <c r="F64"/>
      <c r="G64"/>
    </row>
    <row r="65" spans="1:7" ht="19" x14ac:dyDescent="0.25">
      <c r="A65"/>
      <c r="B65"/>
      <c r="C65"/>
      <c r="D65"/>
      <c r="E65" s="11"/>
      <c r="F65"/>
      <c r="G65"/>
    </row>
    <row r="66" spans="1:7" ht="19" x14ac:dyDescent="0.25">
      <c r="A66"/>
      <c r="B66"/>
      <c r="C66"/>
      <c r="D66"/>
      <c r="E66" s="11"/>
      <c r="F66"/>
      <c r="G66"/>
    </row>
    <row r="67" spans="1:7" ht="19" x14ac:dyDescent="0.25">
      <c r="A67"/>
      <c r="B67"/>
      <c r="C67"/>
      <c r="D67"/>
      <c r="E67" s="11"/>
      <c r="F67"/>
      <c r="G67"/>
    </row>
    <row r="68" spans="1:7" ht="19" x14ac:dyDescent="0.25">
      <c r="A68"/>
      <c r="B68"/>
      <c r="C68"/>
      <c r="D68"/>
      <c r="E68" s="11"/>
      <c r="F68"/>
      <c r="G68"/>
    </row>
    <row r="69" spans="1:7" ht="19" x14ac:dyDescent="0.25">
      <c r="A69"/>
      <c r="B69"/>
      <c r="C69"/>
      <c r="D69"/>
      <c r="E69" s="11"/>
      <c r="F69"/>
      <c r="G69"/>
    </row>
    <row r="70" spans="1:7" ht="19" x14ac:dyDescent="0.25">
      <c r="A70"/>
      <c r="B70"/>
      <c r="C70"/>
      <c r="D70"/>
      <c r="E70" s="11"/>
      <c r="F70"/>
      <c r="G70"/>
    </row>
    <row r="71" spans="1:7" ht="19" x14ac:dyDescent="0.25">
      <c r="A71"/>
      <c r="B71"/>
      <c r="C71"/>
      <c r="D71"/>
      <c r="E71" s="11"/>
      <c r="F71"/>
      <c r="G71"/>
    </row>
    <row r="72" spans="1:7" ht="19" x14ac:dyDescent="0.25">
      <c r="A72"/>
      <c r="B72"/>
      <c r="C72"/>
      <c r="D72"/>
      <c r="E72" s="11"/>
      <c r="F72"/>
      <c r="G72"/>
    </row>
    <row r="73" spans="1:7" ht="19" x14ac:dyDescent="0.25">
      <c r="A73"/>
      <c r="B73"/>
      <c r="C73"/>
      <c r="D73"/>
      <c r="E73" s="11"/>
      <c r="F73"/>
      <c r="G73"/>
    </row>
    <row r="74" spans="1:7" ht="19" x14ac:dyDescent="0.25">
      <c r="A74"/>
      <c r="B74"/>
      <c r="C74"/>
      <c r="D74"/>
      <c r="E74" s="11"/>
      <c r="F74"/>
      <c r="G74"/>
    </row>
    <row r="75" spans="1:7" ht="19" x14ac:dyDescent="0.25">
      <c r="A75"/>
      <c r="B75"/>
      <c r="C75"/>
      <c r="D75"/>
      <c r="E75" s="11"/>
      <c r="F75"/>
      <c r="G75"/>
    </row>
    <row r="76" spans="1:7" ht="19" x14ac:dyDescent="0.25">
      <c r="A76"/>
      <c r="B76"/>
      <c r="C76"/>
      <c r="D76"/>
      <c r="E76" s="11"/>
      <c r="F76"/>
      <c r="G76"/>
    </row>
    <row r="77" spans="1:7" ht="19" x14ac:dyDescent="0.25">
      <c r="A77"/>
      <c r="B77"/>
      <c r="C77"/>
      <c r="D77"/>
      <c r="E77" s="11"/>
      <c r="F77"/>
      <c r="G77"/>
    </row>
    <row r="78" spans="1:7" ht="19" x14ac:dyDescent="0.25">
      <c r="A78"/>
      <c r="B78"/>
      <c r="C78"/>
      <c r="D78"/>
      <c r="E78" s="11"/>
      <c r="F78"/>
      <c r="G78"/>
    </row>
    <row r="79" spans="1:7" ht="19" x14ac:dyDescent="0.25">
      <c r="A79"/>
      <c r="B79"/>
      <c r="C79"/>
      <c r="D79"/>
      <c r="E79" s="11"/>
      <c r="F79"/>
      <c r="G79"/>
    </row>
    <row r="80" spans="1:7" ht="19" x14ac:dyDescent="0.25">
      <c r="A80"/>
      <c r="B80"/>
      <c r="C80"/>
      <c r="D80"/>
      <c r="E80" s="11"/>
      <c r="F80"/>
      <c r="G80"/>
    </row>
    <row r="81" spans="1:7" ht="19" x14ac:dyDescent="0.25">
      <c r="A81"/>
      <c r="B81"/>
      <c r="C81"/>
      <c r="D81"/>
      <c r="E81" s="11"/>
      <c r="F81"/>
      <c r="G81"/>
    </row>
    <row r="82" spans="1:7" ht="19" x14ac:dyDescent="0.25">
      <c r="A82"/>
      <c r="B82"/>
      <c r="C82"/>
      <c r="D82"/>
      <c r="E82" s="11"/>
      <c r="F82"/>
      <c r="G82"/>
    </row>
    <row r="83" spans="1:7" ht="19" x14ac:dyDescent="0.25">
      <c r="A83"/>
      <c r="B83"/>
      <c r="C83"/>
      <c r="D83"/>
      <c r="E83" s="11"/>
      <c r="F83"/>
      <c r="G83"/>
    </row>
    <row r="84" spans="1:7" ht="19" x14ac:dyDescent="0.25">
      <c r="A84"/>
      <c r="B84"/>
      <c r="C84"/>
      <c r="D84"/>
      <c r="E84" s="11"/>
      <c r="F84"/>
      <c r="G84"/>
    </row>
    <row r="85" spans="1:7" ht="19" x14ac:dyDescent="0.25">
      <c r="A85"/>
      <c r="B85"/>
      <c r="C85"/>
      <c r="D85"/>
      <c r="E85" s="11"/>
      <c r="F85"/>
      <c r="G85"/>
    </row>
    <row r="86" spans="1:7" ht="19" x14ac:dyDescent="0.25">
      <c r="A86"/>
      <c r="B86"/>
      <c r="C86"/>
      <c r="D86"/>
      <c r="E86" s="11"/>
      <c r="F86"/>
      <c r="G86"/>
    </row>
    <row r="87" spans="1:7" ht="19" x14ac:dyDescent="0.25">
      <c r="A87"/>
      <c r="B87"/>
      <c r="C87"/>
      <c r="D87"/>
      <c r="E87" s="11"/>
      <c r="F87"/>
      <c r="G87"/>
    </row>
    <row r="88" spans="1:7" ht="19" x14ac:dyDescent="0.25">
      <c r="A88"/>
      <c r="B88"/>
      <c r="C88"/>
      <c r="D88"/>
      <c r="E88" s="11"/>
      <c r="F88"/>
      <c r="G88"/>
    </row>
    <row r="89" spans="1:7" ht="19" x14ac:dyDescent="0.25">
      <c r="A89"/>
      <c r="B89"/>
      <c r="C89"/>
      <c r="D89"/>
      <c r="E89" s="11"/>
      <c r="F89"/>
      <c r="G89"/>
    </row>
    <row r="90" spans="1:7" ht="19" x14ac:dyDescent="0.25">
      <c r="A90"/>
      <c r="B90"/>
      <c r="C90"/>
      <c r="D90"/>
      <c r="E90" s="11"/>
      <c r="F90"/>
      <c r="G90"/>
    </row>
    <row r="91" spans="1:7" ht="19" x14ac:dyDescent="0.25">
      <c r="A91"/>
      <c r="B91"/>
      <c r="C91"/>
      <c r="D91"/>
      <c r="E91" s="11"/>
      <c r="F91"/>
      <c r="G91"/>
    </row>
    <row r="92" spans="1:7" ht="19" x14ac:dyDescent="0.25">
      <c r="A92"/>
      <c r="B92"/>
      <c r="C92"/>
      <c r="D92"/>
      <c r="E92" s="11"/>
      <c r="F92"/>
      <c r="G92"/>
    </row>
    <row r="93" spans="1:7" ht="19" x14ac:dyDescent="0.25">
      <c r="A93"/>
      <c r="B93"/>
      <c r="C93"/>
      <c r="D93"/>
      <c r="E93" s="11"/>
      <c r="F93"/>
      <c r="G93"/>
    </row>
    <row r="94" spans="1:7" ht="19" x14ac:dyDescent="0.25">
      <c r="A94"/>
      <c r="B94"/>
      <c r="C94"/>
      <c r="D94"/>
      <c r="E94" s="11"/>
      <c r="F94"/>
      <c r="G94"/>
    </row>
    <row r="95" spans="1:7" ht="19" x14ac:dyDescent="0.25">
      <c r="A95"/>
      <c r="B95"/>
      <c r="C95"/>
      <c r="D95"/>
      <c r="E95" s="11"/>
      <c r="F95"/>
      <c r="G95"/>
    </row>
    <row r="96" spans="1:7" ht="19" x14ac:dyDescent="0.25">
      <c r="A96"/>
      <c r="B96"/>
      <c r="C96"/>
      <c r="D96"/>
      <c r="E96" s="11"/>
      <c r="F96"/>
      <c r="G96"/>
    </row>
    <row r="97" spans="1:7" ht="19" x14ac:dyDescent="0.25">
      <c r="A97"/>
      <c r="B97"/>
      <c r="C97"/>
      <c r="D97"/>
      <c r="E97" s="11"/>
      <c r="F97"/>
      <c r="G97"/>
    </row>
    <row r="98" spans="1:7" ht="19" x14ac:dyDescent="0.25">
      <c r="A98"/>
      <c r="B98"/>
      <c r="C98"/>
      <c r="D98"/>
      <c r="E98" s="11"/>
      <c r="F98"/>
      <c r="G98"/>
    </row>
    <row r="99" spans="1:7" ht="19" x14ac:dyDescent="0.25">
      <c r="A99"/>
      <c r="B99"/>
      <c r="C99"/>
      <c r="D99"/>
      <c r="E99" s="11"/>
      <c r="F99"/>
      <c r="G99"/>
    </row>
    <row r="100" spans="1:7" ht="19" x14ac:dyDescent="0.25">
      <c r="A100"/>
      <c r="B100"/>
      <c r="C100"/>
      <c r="D100"/>
      <c r="E100" s="11"/>
      <c r="F100"/>
      <c r="G100"/>
    </row>
    <row r="101" spans="1:7" ht="19" x14ac:dyDescent="0.25">
      <c r="A101"/>
      <c r="B101"/>
      <c r="C101"/>
      <c r="D101"/>
      <c r="E101" s="11"/>
      <c r="F101"/>
      <c r="G101"/>
    </row>
    <row r="102" spans="1:7" ht="19" x14ac:dyDescent="0.25">
      <c r="A102"/>
      <c r="B102"/>
      <c r="C102"/>
      <c r="D102"/>
      <c r="E102" s="11"/>
      <c r="F102"/>
      <c r="G102"/>
    </row>
    <row r="103" spans="1:7" ht="19" x14ac:dyDescent="0.25">
      <c r="A103"/>
      <c r="B103"/>
      <c r="C103"/>
      <c r="D103"/>
      <c r="E103" s="11"/>
      <c r="F103"/>
      <c r="G103"/>
    </row>
    <row r="104" spans="1:7" ht="19" x14ac:dyDescent="0.25">
      <c r="A104"/>
      <c r="B104"/>
      <c r="C104"/>
      <c r="D104"/>
      <c r="E104" s="11"/>
      <c r="F104"/>
      <c r="G104"/>
    </row>
    <row r="105" spans="1:7" ht="19" x14ac:dyDescent="0.25">
      <c r="A105"/>
      <c r="B105"/>
      <c r="C105"/>
      <c r="D105"/>
      <c r="E105" s="11"/>
      <c r="F105"/>
      <c r="G105"/>
    </row>
    <row r="106" spans="1:7" ht="19" x14ac:dyDescent="0.25">
      <c r="A106"/>
      <c r="B106"/>
      <c r="C106"/>
      <c r="D106"/>
      <c r="E106" s="11"/>
      <c r="F106"/>
      <c r="G106"/>
    </row>
    <row r="107" spans="1:7" ht="19" x14ac:dyDescent="0.25">
      <c r="A107"/>
      <c r="B107"/>
      <c r="C107"/>
      <c r="D107"/>
      <c r="E107" s="11"/>
      <c r="F107"/>
      <c r="G107"/>
    </row>
    <row r="108" spans="1:7" ht="19" x14ac:dyDescent="0.25">
      <c r="A108"/>
      <c r="B108"/>
      <c r="C108"/>
      <c r="D108"/>
      <c r="E108" s="11"/>
      <c r="F108"/>
      <c r="G108"/>
    </row>
    <row r="109" spans="1:7" ht="19" x14ac:dyDescent="0.25">
      <c r="A109"/>
      <c r="B109"/>
      <c r="C109"/>
      <c r="D109"/>
      <c r="E109" s="11"/>
      <c r="F109"/>
      <c r="G109"/>
    </row>
    <row r="110" spans="1:7" ht="19" x14ac:dyDescent="0.25">
      <c r="A110"/>
      <c r="B110"/>
      <c r="C110"/>
      <c r="D110"/>
      <c r="E110" s="11"/>
      <c r="F110"/>
      <c r="G110"/>
    </row>
    <row r="111" spans="1:7" ht="19" x14ac:dyDescent="0.25">
      <c r="A111"/>
      <c r="B111"/>
      <c r="C111"/>
      <c r="D111"/>
      <c r="E111" s="11"/>
      <c r="F111"/>
      <c r="G111"/>
    </row>
    <row r="112" spans="1:7" ht="19" x14ac:dyDescent="0.25">
      <c r="A112"/>
      <c r="B112"/>
      <c r="C112"/>
      <c r="D112"/>
      <c r="E112" s="11"/>
      <c r="F112"/>
      <c r="G1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023AB-5FF4-AA44-93B2-8ADD4A879502}">
  <dimension ref="A1:L47"/>
  <sheetViews>
    <sheetView topLeftCell="E1" zoomScale="98" workbookViewId="0">
      <selection activeCell="K1" sqref="K1:L1"/>
    </sheetView>
  </sheetViews>
  <sheetFormatPr baseColWidth="10" defaultRowHeight="18" x14ac:dyDescent="0.2"/>
  <cols>
    <col min="1" max="1" width="19.83203125" style="2" customWidth="1"/>
    <col min="2" max="2" width="17.6640625" style="2" customWidth="1"/>
    <col min="3" max="3" width="16.6640625" style="2" customWidth="1"/>
    <col min="4" max="4" width="19" style="2" customWidth="1"/>
    <col min="5" max="5" width="19.33203125" style="2" customWidth="1"/>
    <col min="6" max="6" width="18.6640625" style="2" customWidth="1"/>
    <col min="7" max="7" width="17.5" style="2" customWidth="1"/>
    <col min="8" max="8" width="16.33203125" style="13" customWidth="1"/>
    <col min="9" max="9" width="18" style="2" customWidth="1"/>
    <col min="10" max="10" width="15.83203125" style="2" customWidth="1"/>
    <col min="11" max="11" width="28.83203125" style="18" customWidth="1"/>
    <col min="12" max="12" width="25.6640625" style="18" customWidth="1"/>
    <col min="13" max="16384" width="10.83203125" style="2"/>
  </cols>
  <sheetData>
    <row r="1" spans="1:12" s="9" customFormat="1" ht="53" customHeight="1" x14ac:dyDescent="0.2">
      <c r="A1" s="9" t="s">
        <v>2036</v>
      </c>
      <c r="B1" s="9" t="s">
        <v>2037</v>
      </c>
      <c r="C1" s="9" t="s">
        <v>2038</v>
      </c>
      <c r="D1" s="9" t="s">
        <v>2039</v>
      </c>
      <c r="E1" s="9" t="s">
        <v>2040</v>
      </c>
      <c r="F1" s="9" t="s">
        <v>2041</v>
      </c>
      <c r="G1" s="9" t="s">
        <v>2052</v>
      </c>
      <c r="H1" s="12" t="s">
        <v>2053</v>
      </c>
      <c r="I1" s="9" t="s">
        <v>2071</v>
      </c>
      <c r="J1" s="9" t="s">
        <v>2072</v>
      </c>
      <c r="K1" s="17" t="s">
        <v>2092</v>
      </c>
      <c r="L1" s="17" t="s">
        <v>2093</v>
      </c>
    </row>
    <row r="2" spans="1:12" x14ac:dyDescent="0.2">
      <c r="A2" s="2" t="s">
        <v>1561</v>
      </c>
      <c r="B2" s="2" t="s">
        <v>2042</v>
      </c>
      <c r="C2" s="2" t="s">
        <v>1563</v>
      </c>
      <c r="D2" s="2">
        <v>1</v>
      </c>
      <c r="E2" s="2">
        <v>1</v>
      </c>
      <c r="F2" s="2">
        <v>1</v>
      </c>
      <c r="G2" s="2">
        <v>2</v>
      </c>
      <c r="H2" s="13">
        <v>3</v>
      </c>
      <c r="I2" s="2">
        <v>1</v>
      </c>
      <c r="J2" s="2">
        <v>2</v>
      </c>
      <c r="K2" s="18">
        <f>G2+I2</f>
        <v>3</v>
      </c>
      <c r="L2" s="18">
        <f>IF(K2+H2&gt;=4, 4-K2, H2)</f>
        <v>1</v>
      </c>
    </row>
    <row r="3" spans="1:12" x14ac:dyDescent="0.2">
      <c r="A3" s="2" t="s">
        <v>1717</v>
      </c>
      <c r="B3" s="2" t="s">
        <v>2042</v>
      </c>
      <c r="D3" s="2">
        <v>1</v>
      </c>
      <c r="E3" s="2">
        <v>1</v>
      </c>
      <c r="F3" s="2">
        <v>0</v>
      </c>
      <c r="G3" s="2">
        <v>4</v>
      </c>
      <c r="H3" s="13">
        <v>0</v>
      </c>
      <c r="K3" s="18">
        <f t="shared" ref="K3:K46" si="0">G3+I3</f>
        <v>4</v>
      </c>
      <c r="L3" s="18">
        <f t="shared" ref="L3:L46" si="1">H3</f>
        <v>0</v>
      </c>
    </row>
    <row r="4" spans="1:12" x14ac:dyDescent="0.2">
      <c r="A4" s="2" t="s">
        <v>1758</v>
      </c>
      <c r="B4" s="2" t="s">
        <v>2043</v>
      </c>
      <c r="D4" s="2">
        <v>1</v>
      </c>
      <c r="E4" s="2">
        <v>1</v>
      </c>
      <c r="F4" s="2">
        <v>0</v>
      </c>
      <c r="G4" s="2">
        <f>1/2</f>
        <v>0.5</v>
      </c>
      <c r="H4" s="13">
        <f>3/2</f>
        <v>1.5</v>
      </c>
      <c r="I4" s="2">
        <v>0.5</v>
      </c>
      <c r="K4" s="18">
        <v>1</v>
      </c>
      <c r="L4" s="18">
        <v>1</v>
      </c>
    </row>
    <row r="5" spans="1:12" x14ac:dyDescent="0.2">
      <c r="A5" s="2" t="s">
        <v>1929</v>
      </c>
      <c r="B5" s="2" t="s">
        <v>2044</v>
      </c>
      <c r="C5" s="2" t="s">
        <v>1930</v>
      </c>
      <c r="D5" s="2">
        <v>1</v>
      </c>
      <c r="E5" s="2">
        <v>0</v>
      </c>
      <c r="F5" s="2">
        <v>1</v>
      </c>
      <c r="G5" s="2">
        <v>1</v>
      </c>
      <c r="H5" s="13">
        <v>2</v>
      </c>
      <c r="I5" s="2">
        <v>3</v>
      </c>
      <c r="J5" s="2">
        <v>1</v>
      </c>
      <c r="K5" s="18">
        <f t="shared" si="0"/>
        <v>4</v>
      </c>
      <c r="L5" s="18">
        <f>IF(K5+H5&gt;=4, 4-K5, H5)</f>
        <v>0</v>
      </c>
    </row>
    <row r="6" spans="1:12" x14ac:dyDescent="0.2">
      <c r="A6" s="2" t="s">
        <v>1789</v>
      </c>
      <c r="B6" s="2" t="s">
        <v>2045</v>
      </c>
      <c r="D6" s="2">
        <v>1</v>
      </c>
      <c r="E6" s="2">
        <v>1</v>
      </c>
      <c r="F6" s="2">
        <v>0</v>
      </c>
      <c r="G6" s="2">
        <f>1/2</f>
        <v>0.5</v>
      </c>
      <c r="H6" s="13">
        <f>3/2</f>
        <v>1.5</v>
      </c>
      <c r="I6" s="2">
        <v>0.5</v>
      </c>
      <c r="K6" s="18">
        <v>1</v>
      </c>
      <c r="L6" s="18">
        <v>2</v>
      </c>
    </row>
    <row r="7" spans="1:12" x14ac:dyDescent="0.2">
      <c r="A7" s="2" t="s">
        <v>1792</v>
      </c>
      <c r="B7" s="2" t="s">
        <v>2045</v>
      </c>
      <c r="C7" s="10">
        <v>43831</v>
      </c>
      <c r="D7" s="2">
        <v>1</v>
      </c>
      <c r="E7" s="2">
        <v>1</v>
      </c>
      <c r="F7" s="2">
        <v>0</v>
      </c>
      <c r="G7" s="2">
        <f>1+4/3</f>
        <v>2.333333333333333</v>
      </c>
      <c r="H7" s="13">
        <f>2/3</f>
        <v>0.66666666666666663</v>
      </c>
      <c r="I7" s="2">
        <f>1/3</f>
        <v>0.33333333333333331</v>
      </c>
      <c r="J7" s="2">
        <f>1/3+0.5</f>
        <v>0.83333333333333326</v>
      </c>
      <c r="K7" s="18">
        <v>3</v>
      </c>
      <c r="L7" s="18">
        <v>1</v>
      </c>
    </row>
    <row r="8" spans="1:12" x14ac:dyDescent="0.2">
      <c r="A8" s="2" t="s">
        <v>808</v>
      </c>
      <c r="B8" s="2" t="s">
        <v>2043</v>
      </c>
      <c r="D8" s="2">
        <v>1</v>
      </c>
      <c r="E8" s="2">
        <v>0</v>
      </c>
      <c r="F8" s="2">
        <v>0</v>
      </c>
      <c r="G8" s="2">
        <v>4</v>
      </c>
      <c r="H8" s="13">
        <v>0</v>
      </c>
      <c r="K8" s="18">
        <f t="shared" si="0"/>
        <v>4</v>
      </c>
      <c r="L8" s="18">
        <f>IF(K8+H8&gt;=4, 4-K8, H8)</f>
        <v>0</v>
      </c>
    </row>
    <row r="9" spans="1:12" x14ac:dyDescent="0.2">
      <c r="A9" s="2" t="s">
        <v>1144</v>
      </c>
      <c r="B9" s="2" t="s">
        <v>2042</v>
      </c>
      <c r="D9" s="2">
        <v>1</v>
      </c>
      <c r="E9" s="2">
        <v>0</v>
      </c>
      <c r="F9" s="2">
        <v>0</v>
      </c>
      <c r="G9" s="2">
        <v>3</v>
      </c>
      <c r="H9" s="13">
        <v>0</v>
      </c>
      <c r="I9" s="2">
        <v>4</v>
      </c>
      <c r="J9" s="2">
        <v>0</v>
      </c>
      <c r="K9" s="18">
        <v>4</v>
      </c>
      <c r="L9" s="18">
        <f>IF(K9+H9&gt;=4, 4-K9, H9)</f>
        <v>0</v>
      </c>
    </row>
    <row r="10" spans="1:12" ht="19" customHeight="1" x14ac:dyDescent="0.2">
      <c r="A10" s="2" t="s">
        <v>193</v>
      </c>
      <c r="B10" s="2" t="s">
        <v>2044</v>
      </c>
      <c r="C10" s="2" t="s">
        <v>195</v>
      </c>
      <c r="D10" s="2">
        <v>1</v>
      </c>
      <c r="E10" s="2">
        <v>1</v>
      </c>
      <c r="F10" s="2">
        <v>1</v>
      </c>
      <c r="G10" s="2">
        <f>4/3</f>
        <v>1.3333333333333333</v>
      </c>
      <c r="H10" s="13">
        <f>2/3</f>
        <v>0.66666666666666663</v>
      </c>
      <c r="I10" s="2">
        <f>1/3+0.5</f>
        <v>0.83333333333333326</v>
      </c>
      <c r="J10" s="2">
        <f>1/3+1</f>
        <v>1.3333333333333333</v>
      </c>
      <c r="K10" s="18">
        <v>4</v>
      </c>
      <c r="L10" s="18">
        <v>0</v>
      </c>
    </row>
    <row r="11" spans="1:12" x14ac:dyDescent="0.2">
      <c r="A11" s="2" t="s">
        <v>859</v>
      </c>
      <c r="B11" s="2" t="s">
        <v>2044</v>
      </c>
      <c r="C11" s="2" t="s">
        <v>860</v>
      </c>
      <c r="D11" s="2">
        <v>1</v>
      </c>
      <c r="E11" s="2">
        <v>0</v>
      </c>
      <c r="F11" s="2">
        <v>1</v>
      </c>
      <c r="G11" s="2">
        <v>4</v>
      </c>
      <c r="H11" s="13">
        <v>0</v>
      </c>
      <c r="K11" s="18">
        <f t="shared" si="0"/>
        <v>4</v>
      </c>
      <c r="L11" s="18">
        <f>IF(K11+H11&gt;=4, 4-K11, H11)</f>
        <v>0</v>
      </c>
    </row>
    <row r="12" spans="1:12" x14ac:dyDescent="0.2">
      <c r="A12" s="2" t="s">
        <v>591</v>
      </c>
      <c r="B12" s="2" t="s">
        <v>2045</v>
      </c>
      <c r="C12" s="2" t="s">
        <v>593</v>
      </c>
      <c r="D12" s="2">
        <v>1</v>
      </c>
      <c r="E12" s="2">
        <v>1</v>
      </c>
      <c r="F12" s="2">
        <v>0</v>
      </c>
      <c r="G12" s="2">
        <v>4</v>
      </c>
      <c r="H12" s="13">
        <v>0</v>
      </c>
      <c r="K12" s="18">
        <f t="shared" si="0"/>
        <v>4</v>
      </c>
      <c r="L12" s="18">
        <f t="shared" si="1"/>
        <v>0</v>
      </c>
    </row>
    <row r="13" spans="1:12" x14ac:dyDescent="0.2">
      <c r="A13" s="2" t="s">
        <v>1162</v>
      </c>
      <c r="B13" s="2" t="s">
        <v>2042</v>
      </c>
      <c r="D13" s="2">
        <v>1</v>
      </c>
      <c r="E13" s="2">
        <v>0</v>
      </c>
      <c r="F13" s="2">
        <v>0</v>
      </c>
      <c r="G13" s="2">
        <v>3</v>
      </c>
      <c r="H13" s="13">
        <v>0</v>
      </c>
      <c r="I13" s="2">
        <v>1</v>
      </c>
      <c r="J13" s="2">
        <v>1</v>
      </c>
      <c r="K13" s="18">
        <f t="shared" si="0"/>
        <v>4</v>
      </c>
      <c r="L13" s="18">
        <f>IF(K13+H13&gt;=4, 4-K13, H13)</f>
        <v>0</v>
      </c>
    </row>
    <row r="14" spans="1:12" x14ac:dyDescent="0.2">
      <c r="A14" s="2" t="s">
        <v>278</v>
      </c>
      <c r="B14" s="2" t="s">
        <v>2045</v>
      </c>
      <c r="C14" s="2" t="s">
        <v>279</v>
      </c>
      <c r="D14" s="2">
        <v>1</v>
      </c>
      <c r="E14" s="2">
        <v>1</v>
      </c>
      <c r="F14" s="2">
        <v>0</v>
      </c>
      <c r="G14" s="2">
        <v>0</v>
      </c>
      <c r="H14" s="13">
        <v>0</v>
      </c>
      <c r="I14" s="2">
        <v>1</v>
      </c>
      <c r="J14" s="2">
        <v>1</v>
      </c>
      <c r="K14" s="18">
        <f t="shared" si="0"/>
        <v>1</v>
      </c>
      <c r="L14" s="18">
        <f>IF(K14+H14&gt;=4, 4-K14, H14)</f>
        <v>0</v>
      </c>
    </row>
    <row r="15" spans="1:12" x14ac:dyDescent="0.2">
      <c r="A15" s="2" t="s">
        <v>1889</v>
      </c>
      <c r="B15" s="2" t="s">
        <v>2045</v>
      </c>
      <c r="C15" s="2" t="s">
        <v>511</v>
      </c>
      <c r="D15" s="2">
        <v>1</v>
      </c>
      <c r="E15" s="2">
        <v>1</v>
      </c>
      <c r="F15" s="2">
        <v>1</v>
      </c>
      <c r="G15" s="2">
        <v>1</v>
      </c>
      <c r="H15" s="13">
        <v>0</v>
      </c>
      <c r="I15" s="2">
        <v>1</v>
      </c>
      <c r="J15" s="2">
        <v>2</v>
      </c>
      <c r="K15" s="18">
        <f t="shared" si="0"/>
        <v>2</v>
      </c>
      <c r="L15" s="18">
        <f>IF(K15+H15&gt;=4, 4-K15, H15)</f>
        <v>0</v>
      </c>
    </row>
    <row r="16" spans="1:12" x14ac:dyDescent="0.2">
      <c r="A16" s="2" t="s">
        <v>323</v>
      </c>
      <c r="B16" s="2" t="s">
        <v>2045</v>
      </c>
      <c r="C16" s="2" t="s">
        <v>325</v>
      </c>
      <c r="D16" s="2">
        <v>1</v>
      </c>
      <c r="E16" s="2">
        <v>1</v>
      </c>
      <c r="F16" s="2">
        <v>0</v>
      </c>
      <c r="G16" s="2">
        <v>4</v>
      </c>
      <c r="H16" s="13">
        <v>0</v>
      </c>
      <c r="K16" s="18">
        <f t="shared" si="0"/>
        <v>4</v>
      </c>
      <c r="L16" s="18">
        <f>IF(K16+H16&gt;=4, 4-K16, H16)</f>
        <v>0</v>
      </c>
    </row>
    <row r="17" spans="1:12" x14ac:dyDescent="0.2">
      <c r="A17" s="2" t="s">
        <v>1594</v>
      </c>
      <c r="B17" s="2" t="s">
        <v>2043</v>
      </c>
      <c r="D17" s="2">
        <v>1</v>
      </c>
      <c r="E17" s="2">
        <v>1</v>
      </c>
      <c r="F17" s="2">
        <v>0</v>
      </c>
      <c r="G17" s="2">
        <v>4</v>
      </c>
      <c r="H17" s="13">
        <v>0</v>
      </c>
      <c r="K17" s="18">
        <f t="shared" si="0"/>
        <v>4</v>
      </c>
      <c r="L17" s="18">
        <f>IF(K17+H17&gt;=4, 4-K17, H17)</f>
        <v>0</v>
      </c>
    </row>
    <row r="18" spans="1:12" x14ac:dyDescent="0.2">
      <c r="A18" s="2" t="s">
        <v>1893</v>
      </c>
      <c r="B18" s="2" t="s">
        <v>2043</v>
      </c>
      <c r="D18" s="2">
        <v>1</v>
      </c>
      <c r="E18" s="2">
        <v>1</v>
      </c>
      <c r="F18" s="2">
        <v>0</v>
      </c>
      <c r="G18" s="2">
        <v>2</v>
      </c>
      <c r="H18" s="13">
        <v>2</v>
      </c>
      <c r="K18" s="18">
        <f t="shared" si="0"/>
        <v>2</v>
      </c>
      <c r="L18" s="18">
        <f t="shared" si="1"/>
        <v>2</v>
      </c>
    </row>
    <row r="19" spans="1:12" x14ac:dyDescent="0.2">
      <c r="A19" s="2" t="s">
        <v>613</v>
      </c>
      <c r="B19" s="2" t="s">
        <v>2045</v>
      </c>
      <c r="C19" s="2" t="s">
        <v>615</v>
      </c>
      <c r="D19" s="2">
        <v>1</v>
      </c>
      <c r="E19" s="2">
        <v>1</v>
      </c>
      <c r="F19" s="2">
        <v>1</v>
      </c>
      <c r="G19" s="2">
        <v>3</v>
      </c>
      <c r="H19" s="13">
        <v>2</v>
      </c>
      <c r="I19" s="2">
        <v>1</v>
      </c>
      <c r="J19" s="2">
        <v>0</v>
      </c>
      <c r="K19" s="18">
        <f t="shared" si="0"/>
        <v>4</v>
      </c>
      <c r="L19" s="18">
        <v>0</v>
      </c>
    </row>
    <row r="20" spans="1:12" x14ac:dyDescent="0.2">
      <c r="A20" s="2" t="s">
        <v>1655</v>
      </c>
      <c r="B20" s="2" t="s">
        <v>2045</v>
      </c>
      <c r="C20" s="2" t="s">
        <v>279</v>
      </c>
      <c r="D20" s="2">
        <v>1</v>
      </c>
      <c r="E20" s="2">
        <v>1</v>
      </c>
      <c r="F20" s="2">
        <v>0</v>
      </c>
      <c r="G20" s="2">
        <v>3</v>
      </c>
      <c r="H20" s="13">
        <v>2</v>
      </c>
      <c r="K20" s="18">
        <f t="shared" si="0"/>
        <v>3</v>
      </c>
      <c r="L20" s="18">
        <f>IF(K20+H20&gt;=4, 4-K20, H20)</f>
        <v>1</v>
      </c>
    </row>
    <row r="21" spans="1:12" x14ac:dyDescent="0.2">
      <c r="A21" s="2" t="s">
        <v>1194</v>
      </c>
      <c r="B21" s="2" t="s">
        <v>2045</v>
      </c>
      <c r="D21" s="2">
        <v>1</v>
      </c>
      <c r="E21" s="2">
        <v>1</v>
      </c>
      <c r="F21" s="2">
        <v>0</v>
      </c>
      <c r="G21" s="2">
        <v>0</v>
      </c>
      <c r="H21" s="13">
        <v>2</v>
      </c>
      <c r="K21" s="18">
        <f t="shared" si="0"/>
        <v>0</v>
      </c>
      <c r="L21" s="18">
        <f>IF(K21+H21&gt;=4, 4-K21, H21)</f>
        <v>2</v>
      </c>
    </row>
    <row r="22" spans="1:12" x14ac:dyDescent="0.2">
      <c r="A22" s="2" t="s">
        <v>661</v>
      </c>
      <c r="B22" s="2" t="s">
        <v>2045</v>
      </c>
      <c r="C22" s="2" t="s">
        <v>663</v>
      </c>
      <c r="D22" s="2">
        <v>1</v>
      </c>
      <c r="E22" s="2">
        <v>1</v>
      </c>
      <c r="F22" s="2">
        <v>1</v>
      </c>
      <c r="G22" s="2">
        <v>1</v>
      </c>
      <c r="H22" s="13">
        <v>3</v>
      </c>
      <c r="I22" s="2">
        <v>1</v>
      </c>
      <c r="J22" s="2">
        <v>2</v>
      </c>
      <c r="K22" s="18">
        <f t="shared" si="0"/>
        <v>2</v>
      </c>
      <c r="L22" s="18">
        <f>IF(K22+H22&gt;=4, 4-K22, H22)</f>
        <v>2</v>
      </c>
    </row>
    <row r="23" spans="1:12" x14ac:dyDescent="0.2">
      <c r="A23" s="2" t="s">
        <v>420</v>
      </c>
      <c r="B23" s="2" t="s">
        <v>2042</v>
      </c>
      <c r="C23" s="2" t="s">
        <v>422</v>
      </c>
      <c r="D23" s="2">
        <v>1</v>
      </c>
      <c r="E23" s="2">
        <v>1</v>
      </c>
      <c r="F23" s="2">
        <v>1</v>
      </c>
      <c r="G23" s="2">
        <v>4</v>
      </c>
      <c r="H23" s="13">
        <v>0</v>
      </c>
      <c r="K23" s="18">
        <f t="shared" si="0"/>
        <v>4</v>
      </c>
      <c r="L23" s="18">
        <f t="shared" si="1"/>
        <v>0</v>
      </c>
    </row>
    <row r="24" spans="1:12" x14ac:dyDescent="0.2">
      <c r="A24" s="2" t="s">
        <v>1205</v>
      </c>
      <c r="B24" s="2" t="s">
        <v>2043</v>
      </c>
      <c r="D24" s="2">
        <v>1</v>
      </c>
      <c r="E24" s="2">
        <v>1</v>
      </c>
      <c r="F24" s="2">
        <v>0</v>
      </c>
      <c r="G24" s="2">
        <v>3</v>
      </c>
      <c r="H24" s="13">
        <v>2</v>
      </c>
      <c r="I24" s="2">
        <v>0</v>
      </c>
      <c r="J24" s="2">
        <v>2</v>
      </c>
      <c r="K24" s="18">
        <f t="shared" si="0"/>
        <v>3</v>
      </c>
      <c r="L24" s="18">
        <f>IF(K24+H24&gt;=4, 4-K24, H24)</f>
        <v>1</v>
      </c>
    </row>
    <row r="25" spans="1:12" x14ac:dyDescent="0.2">
      <c r="A25" s="2" t="s">
        <v>866</v>
      </c>
      <c r="B25" s="2" t="s">
        <v>2045</v>
      </c>
      <c r="C25" s="2" t="s">
        <v>279</v>
      </c>
      <c r="D25" s="2">
        <v>1</v>
      </c>
      <c r="E25" s="2">
        <v>1</v>
      </c>
      <c r="F25" s="2">
        <v>0</v>
      </c>
      <c r="G25" s="2">
        <v>4</v>
      </c>
      <c r="H25" s="13">
        <v>0</v>
      </c>
      <c r="K25" s="18">
        <f t="shared" si="0"/>
        <v>4</v>
      </c>
      <c r="L25" s="18">
        <f t="shared" si="1"/>
        <v>0</v>
      </c>
    </row>
    <row r="26" spans="1:12" x14ac:dyDescent="0.2">
      <c r="A26" s="2" t="s">
        <v>1805</v>
      </c>
      <c r="B26" s="2" t="s">
        <v>2045</v>
      </c>
      <c r="D26" s="2">
        <v>1</v>
      </c>
      <c r="E26" s="2">
        <v>1</v>
      </c>
      <c r="F26" s="2">
        <v>0</v>
      </c>
      <c r="G26" s="2">
        <v>2</v>
      </c>
      <c r="H26" s="13">
        <v>1</v>
      </c>
      <c r="I26" s="2">
        <v>0</v>
      </c>
      <c r="J26" s="2">
        <v>3</v>
      </c>
      <c r="K26" s="18">
        <f t="shared" si="0"/>
        <v>2</v>
      </c>
      <c r="L26" s="18">
        <f t="shared" si="1"/>
        <v>1</v>
      </c>
    </row>
    <row r="27" spans="1:12" x14ac:dyDescent="0.2">
      <c r="A27" s="2" t="s">
        <v>1903</v>
      </c>
      <c r="B27" s="2" t="s">
        <v>2042</v>
      </c>
      <c r="D27" s="2">
        <v>1</v>
      </c>
      <c r="E27" s="2">
        <v>1</v>
      </c>
      <c r="F27" s="2">
        <v>0</v>
      </c>
      <c r="G27" s="2">
        <v>4</v>
      </c>
      <c r="H27" s="13">
        <v>0</v>
      </c>
      <c r="K27" s="18">
        <f t="shared" si="0"/>
        <v>4</v>
      </c>
      <c r="L27" s="18">
        <f t="shared" si="1"/>
        <v>0</v>
      </c>
    </row>
    <row r="28" spans="1:12" x14ac:dyDescent="0.2">
      <c r="A28" s="2" t="s">
        <v>1703</v>
      </c>
      <c r="B28" s="2" t="s">
        <v>2045</v>
      </c>
      <c r="C28" s="2" t="s">
        <v>663</v>
      </c>
      <c r="D28" s="2">
        <v>1</v>
      </c>
      <c r="E28" s="2">
        <v>1</v>
      </c>
      <c r="F28" s="2">
        <v>1</v>
      </c>
      <c r="G28" s="2">
        <v>2</v>
      </c>
      <c r="H28" s="13">
        <v>2</v>
      </c>
      <c r="K28" s="18">
        <f t="shared" si="0"/>
        <v>2</v>
      </c>
      <c r="L28" s="18">
        <f>IF(K28+H28&gt;=4, 4-K28, H28)</f>
        <v>2</v>
      </c>
    </row>
    <row r="29" spans="1:12" x14ac:dyDescent="0.2">
      <c r="A29" s="2" t="s">
        <v>1265</v>
      </c>
      <c r="B29" s="2" t="s">
        <v>2045</v>
      </c>
      <c r="D29" s="2">
        <v>1</v>
      </c>
      <c r="E29" s="2">
        <v>1</v>
      </c>
      <c r="F29" s="2">
        <v>0</v>
      </c>
      <c r="G29" s="2">
        <v>0</v>
      </c>
      <c r="H29" s="13">
        <v>0</v>
      </c>
      <c r="I29" s="2">
        <v>1</v>
      </c>
      <c r="J29" s="2">
        <v>1</v>
      </c>
      <c r="K29" s="18">
        <f t="shared" si="0"/>
        <v>1</v>
      </c>
      <c r="L29" s="18">
        <f t="shared" si="1"/>
        <v>0</v>
      </c>
    </row>
    <row r="30" spans="1:12" x14ac:dyDescent="0.2">
      <c r="A30" s="2" t="s">
        <v>1915</v>
      </c>
      <c r="B30" s="2" t="s">
        <v>2042</v>
      </c>
      <c r="D30" s="2">
        <v>1</v>
      </c>
      <c r="E30" s="2">
        <v>1</v>
      </c>
      <c r="F30" s="2">
        <v>0</v>
      </c>
      <c r="G30" s="2">
        <f>2+4/3</f>
        <v>3.333333333333333</v>
      </c>
      <c r="H30" s="13">
        <f>2/3</f>
        <v>0.66666666666666663</v>
      </c>
      <c r="I30" s="2">
        <f>1/3+0.5</f>
        <v>0.83333333333333326</v>
      </c>
      <c r="J30" s="2">
        <f>1/3+0.5+1</f>
        <v>1.8333333333333333</v>
      </c>
      <c r="K30" s="18">
        <v>3</v>
      </c>
      <c r="L30" s="18">
        <v>1</v>
      </c>
    </row>
    <row r="31" spans="1:12" x14ac:dyDescent="0.2">
      <c r="A31" s="2" t="s">
        <v>917</v>
      </c>
      <c r="B31" s="2" t="s">
        <v>2042</v>
      </c>
      <c r="C31" s="2" t="s">
        <v>919</v>
      </c>
      <c r="D31" s="2">
        <v>1</v>
      </c>
      <c r="E31" s="2">
        <v>1</v>
      </c>
      <c r="F31" s="2">
        <v>0</v>
      </c>
      <c r="G31" s="2">
        <v>4</v>
      </c>
      <c r="H31" s="13">
        <v>0</v>
      </c>
      <c r="K31" s="18">
        <f t="shared" si="0"/>
        <v>4</v>
      </c>
      <c r="L31" s="18">
        <f t="shared" si="1"/>
        <v>0</v>
      </c>
    </row>
    <row r="32" spans="1:12" x14ac:dyDescent="0.2">
      <c r="A32" s="2" t="s">
        <v>954</v>
      </c>
      <c r="B32" s="2" t="s">
        <v>2045</v>
      </c>
      <c r="C32" s="2" t="s">
        <v>956</v>
      </c>
      <c r="D32" s="2">
        <v>1</v>
      </c>
      <c r="E32" s="2">
        <v>1</v>
      </c>
      <c r="F32" s="2">
        <v>0</v>
      </c>
      <c r="G32" s="2">
        <v>3</v>
      </c>
      <c r="H32" s="13">
        <v>0</v>
      </c>
      <c r="I32" s="2">
        <v>0</v>
      </c>
      <c r="J32" s="2">
        <v>1</v>
      </c>
      <c r="K32" s="18">
        <f t="shared" si="0"/>
        <v>3</v>
      </c>
      <c r="L32" s="18">
        <f t="shared" si="1"/>
        <v>0</v>
      </c>
    </row>
    <row r="33" spans="1:12" x14ac:dyDescent="0.2">
      <c r="A33" s="2" t="s">
        <v>969</v>
      </c>
      <c r="B33" s="2" t="s">
        <v>2043</v>
      </c>
      <c r="D33" s="2">
        <v>1</v>
      </c>
      <c r="E33" s="2">
        <v>1</v>
      </c>
      <c r="F33" s="2">
        <v>0</v>
      </c>
      <c r="G33" s="2">
        <v>0</v>
      </c>
      <c r="H33" s="13">
        <v>0</v>
      </c>
      <c r="I33" s="2">
        <v>2</v>
      </c>
      <c r="J33" s="2">
        <v>0</v>
      </c>
      <c r="K33" s="18">
        <f t="shared" si="0"/>
        <v>2</v>
      </c>
      <c r="L33" s="18">
        <f t="shared" si="1"/>
        <v>0</v>
      </c>
    </row>
    <row r="34" spans="1:12" x14ac:dyDescent="0.2">
      <c r="A34" s="2" t="s">
        <v>702</v>
      </c>
      <c r="B34" s="2" t="s">
        <v>2045</v>
      </c>
      <c r="C34" s="2" t="s">
        <v>279</v>
      </c>
      <c r="D34" s="2">
        <v>1</v>
      </c>
      <c r="E34" s="2">
        <v>1</v>
      </c>
      <c r="F34" s="2">
        <v>0</v>
      </c>
      <c r="G34" s="2">
        <v>4</v>
      </c>
      <c r="H34" s="13">
        <v>0</v>
      </c>
      <c r="K34" s="18">
        <f t="shared" si="0"/>
        <v>4</v>
      </c>
      <c r="L34" s="18">
        <f t="shared" si="1"/>
        <v>0</v>
      </c>
    </row>
    <row r="35" spans="1:12" x14ac:dyDescent="0.2">
      <c r="A35" s="2" t="s">
        <v>502</v>
      </c>
      <c r="B35" s="2" t="s">
        <v>2046</v>
      </c>
      <c r="C35" s="2" t="s">
        <v>504</v>
      </c>
      <c r="D35" s="2">
        <v>1</v>
      </c>
      <c r="E35" s="2">
        <v>1</v>
      </c>
      <c r="F35" s="2">
        <v>0</v>
      </c>
      <c r="G35" s="2">
        <v>4</v>
      </c>
      <c r="H35" s="13">
        <v>0</v>
      </c>
      <c r="K35" s="18">
        <f t="shared" si="0"/>
        <v>4</v>
      </c>
      <c r="L35" s="18">
        <f t="shared" si="1"/>
        <v>0</v>
      </c>
    </row>
    <row r="36" spans="1:12" x14ac:dyDescent="0.2">
      <c r="A36" s="2" t="s">
        <v>1315</v>
      </c>
      <c r="B36" s="2" t="s">
        <v>2042</v>
      </c>
      <c r="C36" s="2" t="s">
        <v>1147</v>
      </c>
      <c r="D36" s="2">
        <v>1</v>
      </c>
      <c r="E36" s="2">
        <v>1</v>
      </c>
      <c r="F36" s="2">
        <v>0</v>
      </c>
      <c r="G36" s="2">
        <v>4</v>
      </c>
      <c r="H36" s="13">
        <v>0</v>
      </c>
      <c r="K36" s="18">
        <f t="shared" si="0"/>
        <v>4</v>
      </c>
      <c r="L36" s="18">
        <f t="shared" si="1"/>
        <v>0</v>
      </c>
    </row>
    <row r="37" spans="1:12" x14ac:dyDescent="0.2">
      <c r="A37" s="2" t="s">
        <v>1026</v>
      </c>
      <c r="B37" s="2" t="s">
        <v>2043</v>
      </c>
      <c r="D37" s="2">
        <v>1</v>
      </c>
      <c r="E37" s="2">
        <v>1</v>
      </c>
      <c r="F37" s="2">
        <v>0</v>
      </c>
      <c r="G37" s="2">
        <v>2</v>
      </c>
      <c r="H37" s="13">
        <v>2</v>
      </c>
      <c r="I37" s="2">
        <v>2</v>
      </c>
      <c r="J37" s="2">
        <v>2</v>
      </c>
      <c r="K37" s="18">
        <f t="shared" si="0"/>
        <v>4</v>
      </c>
      <c r="L37" s="18">
        <f>IF(K37+H37&gt;=4, 4-K37, H37)</f>
        <v>0</v>
      </c>
    </row>
    <row r="38" spans="1:12" x14ac:dyDescent="0.2">
      <c r="A38" s="2" t="s">
        <v>1401</v>
      </c>
      <c r="B38" s="2" t="s">
        <v>2045</v>
      </c>
      <c r="C38" s="2" t="s">
        <v>1403</v>
      </c>
      <c r="D38" s="2">
        <v>1</v>
      </c>
      <c r="E38" s="2">
        <v>1</v>
      </c>
      <c r="F38" s="2">
        <v>1</v>
      </c>
      <c r="G38" s="2">
        <v>4</v>
      </c>
      <c r="H38" s="13">
        <v>0</v>
      </c>
      <c r="K38" s="18">
        <f t="shared" si="0"/>
        <v>4</v>
      </c>
      <c r="L38" s="18">
        <f t="shared" si="1"/>
        <v>0</v>
      </c>
    </row>
    <row r="39" spans="1:12" x14ac:dyDescent="0.2">
      <c r="A39" s="2" t="s">
        <v>509</v>
      </c>
      <c r="B39" s="2" t="s">
        <v>2045</v>
      </c>
      <c r="C39" s="2" t="s">
        <v>511</v>
      </c>
      <c r="D39" s="2">
        <v>1</v>
      </c>
      <c r="E39" s="2">
        <v>1</v>
      </c>
      <c r="F39" s="2">
        <v>1</v>
      </c>
      <c r="G39" s="2">
        <v>4</v>
      </c>
      <c r="H39" s="13">
        <v>0</v>
      </c>
      <c r="K39" s="18">
        <f t="shared" si="0"/>
        <v>4</v>
      </c>
      <c r="L39" s="18">
        <f t="shared" si="1"/>
        <v>0</v>
      </c>
    </row>
    <row r="40" spans="1:12" x14ac:dyDescent="0.2">
      <c r="A40" s="2" t="s">
        <v>1867</v>
      </c>
      <c r="B40" s="2" t="s">
        <v>2045</v>
      </c>
      <c r="D40" s="2">
        <v>1</v>
      </c>
      <c r="E40" s="2">
        <v>1</v>
      </c>
      <c r="F40" s="2">
        <v>0</v>
      </c>
      <c r="G40" s="2">
        <v>0</v>
      </c>
      <c r="H40" s="13">
        <v>0</v>
      </c>
      <c r="K40" s="18">
        <f t="shared" si="0"/>
        <v>0</v>
      </c>
      <c r="L40" s="18">
        <f t="shared" si="1"/>
        <v>0</v>
      </c>
    </row>
    <row r="41" spans="1:12" x14ac:dyDescent="0.2">
      <c r="A41" s="2" t="s">
        <v>1067</v>
      </c>
      <c r="B41" s="2" t="s">
        <v>2045</v>
      </c>
      <c r="C41" s="2" t="s">
        <v>767</v>
      </c>
      <c r="D41" s="2">
        <v>1</v>
      </c>
      <c r="E41" s="2">
        <v>1</v>
      </c>
      <c r="F41" s="2">
        <v>0</v>
      </c>
      <c r="G41" s="2">
        <v>4</v>
      </c>
      <c r="H41" s="13">
        <v>0</v>
      </c>
      <c r="K41" s="18">
        <f t="shared" si="0"/>
        <v>4</v>
      </c>
      <c r="L41" s="18">
        <f t="shared" si="1"/>
        <v>0</v>
      </c>
    </row>
    <row r="42" spans="1:12" x14ac:dyDescent="0.2">
      <c r="A42" s="2" t="s">
        <v>1491</v>
      </c>
      <c r="B42" s="2" t="s">
        <v>2045</v>
      </c>
      <c r="D42" s="2">
        <v>1</v>
      </c>
      <c r="E42" s="2">
        <v>0</v>
      </c>
      <c r="F42" s="2">
        <v>0</v>
      </c>
      <c r="G42" s="2">
        <v>2</v>
      </c>
      <c r="H42" s="13">
        <v>0</v>
      </c>
      <c r="K42" s="18">
        <f t="shared" si="0"/>
        <v>2</v>
      </c>
      <c r="L42" s="18">
        <f t="shared" si="1"/>
        <v>0</v>
      </c>
    </row>
    <row r="43" spans="1:12" x14ac:dyDescent="0.2">
      <c r="A43" s="2" t="s">
        <v>1873</v>
      </c>
      <c r="B43" s="2" t="s">
        <v>2042</v>
      </c>
      <c r="D43" s="2">
        <v>1</v>
      </c>
      <c r="E43" s="2">
        <v>1</v>
      </c>
      <c r="F43" s="2">
        <v>0</v>
      </c>
      <c r="G43" s="2">
        <v>1</v>
      </c>
      <c r="H43" s="13">
        <v>0</v>
      </c>
      <c r="I43" s="2">
        <v>2</v>
      </c>
      <c r="J43" s="2">
        <v>1</v>
      </c>
      <c r="K43" s="18">
        <f t="shared" si="0"/>
        <v>3</v>
      </c>
      <c r="L43" s="18">
        <f t="shared" si="1"/>
        <v>0</v>
      </c>
    </row>
    <row r="44" spans="1:12" x14ac:dyDescent="0.2">
      <c r="A44" s="2" t="s">
        <v>768</v>
      </c>
      <c r="B44" s="2" t="s">
        <v>2045</v>
      </c>
      <c r="C44" s="2" t="s">
        <v>279</v>
      </c>
      <c r="D44" s="2">
        <v>1</v>
      </c>
      <c r="E44" s="2">
        <v>1</v>
      </c>
      <c r="F44" s="2">
        <v>0</v>
      </c>
      <c r="G44" s="2">
        <v>3</v>
      </c>
      <c r="H44" s="13">
        <v>1</v>
      </c>
      <c r="I44" s="2">
        <v>1</v>
      </c>
      <c r="J44" s="2">
        <v>0</v>
      </c>
      <c r="K44" s="18">
        <f t="shared" si="0"/>
        <v>4</v>
      </c>
      <c r="L44" s="18">
        <f>IF(K44+H44&gt;=4, 4-K44, H44)</f>
        <v>0</v>
      </c>
    </row>
    <row r="45" spans="1:12" x14ac:dyDescent="0.2">
      <c r="A45" s="2" t="s">
        <v>1977</v>
      </c>
      <c r="B45" s="2" t="s">
        <v>2042</v>
      </c>
      <c r="C45" s="2" t="s">
        <v>7</v>
      </c>
      <c r="D45" s="2">
        <v>1</v>
      </c>
      <c r="E45" s="2">
        <v>1</v>
      </c>
      <c r="F45" s="2">
        <v>0</v>
      </c>
      <c r="G45" s="2">
        <v>4</v>
      </c>
      <c r="H45" s="13">
        <v>0</v>
      </c>
      <c r="K45" s="18">
        <f t="shared" si="0"/>
        <v>4</v>
      </c>
      <c r="L45" s="18">
        <f t="shared" si="1"/>
        <v>0</v>
      </c>
    </row>
    <row r="46" spans="1:12" x14ac:dyDescent="0.2">
      <c r="A46" s="2" t="s">
        <v>1978</v>
      </c>
      <c r="B46" s="2" t="s">
        <v>2043</v>
      </c>
      <c r="D46" s="2">
        <v>1</v>
      </c>
      <c r="E46" s="2">
        <v>1</v>
      </c>
      <c r="F46" s="2">
        <v>0</v>
      </c>
      <c r="G46" s="2">
        <v>0</v>
      </c>
      <c r="H46" s="13">
        <v>0</v>
      </c>
      <c r="I46" s="2">
        <v>0</v>
      </c>
      <c r="J46" s="2">
        <v>1</v>
      </c>
      <c r="K46" s="18">
        <f t="shared" si="0"/>
        <v>0</v>
      </c>
      <c r="L46" s="18">
        <f t="shared" si="1"/>
        <v>0</v>
      </c>
    </row>
    <row r="47" spans="1:12" x14ac:dyDescent="0.2">
      <c r="G47" s="2">
        <f>SUM(G2:G45)</f>
        <v>112.99999999999999</v>
      </c>
      <c r="H47" s="2">
        <f t="shared" ref="H47:L47" si="2">SUM(H2:H45)</f>
        <v>29</v>
      </c>
      <c r="I47" s="2">
        <f t="shared" si="2"/>
        <v>23.999999999999996</v>
      </c>
      <c r="J47" s="2">
        <f t="shared" si="2"/>
        <v>22.999999999999996</v>
      </c>
      <c r="K47" s="2">
        <f t="shared" si="2"/>
        <v>135</v>
      </c>
      <c r="L47" s="2">
        <f t="shared" si="2"/>
        <v>17</v>
      </c>
    </row>
  </sheetData>
  <sortState xmlns:xlrd2="http://schemas.microsoft.com/office/spreadsheetml/2017/richdata2" ref="A1:A1382">
    <sortCondition ref="A1:A1382"/>
  </sortState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5C372-44DF-EE45-A5B1-1C90E301D63A}">
  <dimension ref="A2:C52"/>
  <sheetViews>
    <sheetView workbookViewId="0">
      <selection activeCell="C59" sqref="C59"/>
    </sheetView>
  </sheetViews>
  <sheetFormatPr baseColWidth="10" defaultColWidth="59.33203125" defaultRowHeight="18" x14ac:dyDescent="0.2"/>
  <cols>
    <col min="1" max="1" width="18.6640625" style="2" bestFit="1" customWidth="1"/>
    <col min="2" max="2" width="56" style="2" bestFit="1" customWidth="1"/>
    <col min="3" max="3" width="58.33203125" style="2" bestFit="1" customWidth="1"/>
    <col min="4" max="16384" width="59.33203125" style="2"/>
  </cols>
  <sheetData>
    <row r="2" spans="1:3" x14ac:dyDescent="0.2">
      <c r="A2" s="6" t="s">
        <v>2040</v>
      </c>
      <c r="B2" s="2" t="s">
        <v>2051</v>
      </c>
    </row>
    <row r="3" spans="1:3" x14ac:dyDescent="0.2">
      <c r="A3" s="6" t="s">
        <v>2041</v>
      </c>
      <c r="B3" s="2" t="s">
        <v>2051</v>
      </c>
    </row>
    <row r="5" spans="1:3" x14ac:dyDescent="0.2">
      <c r="A5" s="6" t="s">
        <v>1997</v>
      </c>
      <c r="B5" s="2" t="s">
        <v>2118</v>
      </c>
      <c r="C5" s="2" t="s">
        <v>2117</v>
      </c>
    </row>
    <row r="6" spans="1:3" x14ac:dyDescent="0.2">
      <c r="A6" s="7" t="s">
        <v>1561</v>
      </c>
      <c r="B6" s="8">
        <v>3</v>
      </c>
      <c r="C6" s="8">
        <v>1</v>
      </c>
    </row>
    <row r="7" spans="1:3" x14ac:dyDescent="0.2">
      <c r="A7" s="7" t="s">
        <v>1717</v>
      </c>
      <c r="B7" s="8">
        <v>4</v>
      </c>
      <c r="C7" s="8">
        <v>0</v>
      </c>
    </row>
    <row r="8" spans="1:3" x14ac:dyDescent="0.2">
      <c r="A8" s="7" t="s">
        <v>1758</v>
      </c>
      <c r="B8" s="8">
        <v>1</v>
      </c>
      <c r="C8" s="8">
        <v>1</v>
      </c>
    </row>
    <row r="9" spans="1:3" x14ac:dyDescent="0.2">
      <c r="A9" s="7" t="s">
        <v>1929</v>
      </c>
      <c r="B9" s="8">
        <v>4</v>
      </c>
      <c r="C9" s="8">
        <v>0</v>
      </c>
    </row>
    <row r="10" spans="1:3" x14ac:dyDescent="0.2">
      <c r="A10" s="7" t="s">
        <v>1789</v>
      </c>
      <c r="B10" s="8">
        <v>1</v>
      </c>
      <c r="C10" s="8">
        <v>2</v>
      </c>
    </row>
    <row r="11" spans="1:3" x14ac:dyDescent="0.2">
      <c r="A11" s="7" t="s">
        <v>1792</v>
      </c>
      <c r="B11" s="8">
        <v>3</v>
      </c>
      <c r="C11" s="8">
        <v>1</v>
      </c>
    </row>
    <row r="12" spans="1:3" x14ac:dyDescent="0.2">
      <c r="A12" s="7" t="s">
        <v>808</v>
      </c>
      <c r="B12" s="8">
        <v>4</v>
      </c>
      <c r="C12" s="8">
        <v>0</v>
      </c>
    </row>
    <row r="13" spans="1:3" x14ac:dyDescent="0.2">
      <c r="A13" s="7" t="s">
        <v>1144</v>
      </c>
      <c r="B13" s="8">
        <v>4</v>
      </c>
      <c r="C13" s="8">
        <v>0</v>
      </c>
    </row>
    <row r="14" spans="1:3" x14ac:dyDescent="0.2">
      <c r="A14" s="7" t="s">
        <v>193</v>
      </c>
      <c r="B14" s="8">
        <v>4</v>
      </c>
      <c r="C14" s="8">
        <v>0</v>
      </c>
    </row>
    <row r="15" spans="1:3" x14ac:dyDescent="0.2">
      <c r="A15" s="7" t="s">
        <v>859</v>
      </c>
      <c r="B15" s="8">
        <v>4</v>
      </c>
      <c r="C15" s="8">
        <v>0</v>
      </c>
    </row>
    <row r="16" spans="1:3" x14ac:dyDescent="0.2">
      <c r="A16" s="7" t="s">
        <v>591</v>
      </c>
      <c r="B16" s="8">
        <v>4</v>
      </c>
      <c r="C16" s="8">
        <v>0</v>
      </c>
    </row>
    <row r="17" spans="1:3" x14ac:dyDescent="0.2">
      <c r="A17" s="7" t="s">
        <v>1162</v>
      </c>
      <c r="B17" s="8">
        <v>4</v>
      </c>
      <c r="C17" s="8">
        <v>0</v>
      </c>
    </row>
    <row r="18" spans="1:3" x14ac:dyDescent="0.2">
      <c r="A18" s="7" t="s">
        <v>278</v>
      </c>
      <c r="B18" s="8">
        <v>1</v>
      </c>
      <c r="C18" s="8">
        <v>0</v>
      </c>
    </row>
    <row r="19" spans="1:3" x14ac:dyDescent="0.2">
      <c r="A19" s="7" t="s">
        <v>1889</v>
      </c>
      <c r="B19" s="8">
        <v>2</v>
      </c>
      <c r="C19" s="8">
        <v>0</v>
      </c>
    </row>
    <row r="20" spans="1:3" x14ac:dyDescent="0.2">
      <c r="A20" s="7" t="s">
        <v>323</v>
      </c>
      <c r="B20" s="8">
        <v>4</v>
      </c>
      <c r="C20" s="8">
        <v>0</v>
      </c>
    </row>
    <row r="21" spans="1:3" x14ac:dyDescent="0.2">
      <c r="A21" s="7" t="s">
        <v>1594</v>
      </c>
      <c r="B21" s="8">
        <v>4</v>
      </c>
      <c r="C21" s="8">
        <v>0</v>
      </c>
    </row>
    <row r="22" spans="1:3" x14ac:dyDescent="0.2">
      <c r="A22" s="7" t="s">
        <v>1893</v>
      </c>
      <c r="B22" s="8">
        <v>2</v>
      </c>
      <c r="C22" s="8">
        <v>2</v>
      </c>
    </row>
    <row r="23" spans="1:3" x14ac:dyDescent="0.2">
      <c r="A23" s="7" t="s">
        <v>613</v>
      </c>
      <c r="B23" s="8">
        <v>4</v>
      </c>
      <c r="C23" s="8">
        <v>0</v>
      </c>
    </row>
    <row r="24" spans="1:3" x14ac:dyDescent="0.2">
      <c r="A24" s="7" t="s">
        <v>1655</v>
      </c>
      <c r="B24" s="8">
        <v>3</v>
      </c>
      <c r="C24" s="8">
        <v>1</v>
      </c>
    </row>
    <row r="25" spans="1:3" x14ac:dyDescent="0.2">
      <c r="A25" s="7" t="s">
        <v>1194</v>
      </c>
      <c r="B25" s="8">
        <v>0</v>
      </c>
      <c r="C25" s="8">
        <v>2</v>
      </c>
    </row>
    <row r="26" spans="1:3" x14ac:dyDescent="0.2">
      <c r="A26" s="7" t="s">
        <v>661</v>
      </c>
      <c r="B26" s="8">
        <v>2</v>
      </c>
      <c r="C26" s="8">
        <v>2</v>
      </c>
    </row>
    <row r="27" spans="1:3" x14ac:dyDescent="0.2">
      <c r="A27" s="7" t="s">
        <v>420</v>
      </c>
      <c r="B27" s="8">
        <v>4</v>
      </c>
      <c r="C27" s="8">
        <v>0</v>
      </c>
    </row>
    <row r="28" spans="1:3" x14ac:dyDescent="0.2">
      <c r="A28" s="7" t="s">
        <v>1205</v>
      </c>
      <c r="B28" s="8">
        <v>3</v>
      </c>
      <c r="C28" s="8">
        <v>1</v>
      </c>
    </row>
    <row r="29" spans="1:3" x14ac:dyDescent="0.2">
      <c r="A29" s="7" t="s">
        <v>866</v>
      </c>
      <c r="B29" s="8">
        <v>4</v>
      </c>
      <c r="C29" s="8">
        <v>0</v>
      </c>
    </row>
    <row r="30" spans="1:3" x14ac:dyDescent="0.2">
      <c r="A30" s="7" t="s">
        <v>1805</v>
      </c>
      <c r="B30" s="8">
        <v>2</v>
      </c>
      <c r="C30" s="8">
        <v>1</v>
      </c>
    </row>
    <row r="31" spans="1:3" x14ac:dyDescent="0.2">
      <c r="A31" s="7" t="s">
        <v>1903</v>
      </c>
      <c r="B31" s="8">
        <v>4</v>
      </c>
      <c r="C31" s="8">
        <v>0</v>
      </c>
    </row>
    <row r="32" spans="1:3" x14ac:dyDescent="0.2">
      <c r="A32" s="7" t="s">
        <v>1703</v>
      </c>
      <c r="B32" s="8">
        <v>2</v>
      </c>
      <c r="C32" s="8">
        <v>2</v>
      </c>
    </row>
    <row r="33" spans="1:3" x14ac:dyDescent="0.2">
      <c r="A33" s="7" t="s">
        <v>1265</v>
      </c>
      <c r="B33" s="8">
        <v>1</v>
      </c>
      <c r="C33" s="8">
        <v>0</v>
      </c>
    </row>
    <row r="34" spans="1:3" x14ac:dyDescent="0.2">
      <c r="A34" s="7" t="s">
        <v>1915</v>
      </c>
      <c r="B34" s="8">
        <v>3</v>
      </c>
      <c r="C34" s="8">
        <v>1</v>
      </c>
    </row>
    <row r="35" spans="1:3" x14ac:dyDescent="0.2">
      <c r="A35" s="7" t="s">
        <v>917</v>
      </c>
      <c r="B35" s="8">
        <v>4</v>
      </c>
      <c r="C35" s="8">
        <v>0</v>
      </c>
    </row>
    <row r="36" spans="1:3" x14ac:dyDescent="0.2">
      <c r="A36" s="7" t="s">
        <v>954</v>
      </c>
      <c r="B36" s="8">
        <v>3</v>
      </c>
      <c r="C36" s="8">
        <v>0</v>
      </c>
    </row>
    <row r="37" spans="1:3" x14ac:dyDescent="0.2">
      <c r="A37" s="7" t="s">
        <v>969</v>
      </c>
      <c r="B37" s="8">
        <v>2</v>
      </c>
      <c r="C37" s="8">
        <v>0</v>
      </c>
    </row>
    <row r="38" spans="1:3" x14ac:dyDescent="0.2">
      <c r="A38" s="7" t="s">
        <v>702</v>
      </c>
      <c r="B38" s="8">
        <v>4</v>
      </c>
      <c r="C38" s="8">
        <v>0</v>
      </c>
    </row>
    <row r="39" spans="1:3" x14ac:dyDescent="0.2">
      <c r="A39" s="7" t="s">
        <v>502</v>
      </c>
      <c r="B39" s="8">
        <v>4</v>
      </c>
      <c r="C39" s="8">
        <v>0</v>
      </c>
    </row>
    <row r="40" spans="1:3" x14ac:dyDescent="0.2">
      <c r="A40" s="7" t="s">
        <v>1315</v>
      </c>
      <c r="B40" s="8">
        <v>4</v>
      </c>
      <c r="C40" s="8">
        <v>0</v>
      </c>
    </row>
    <row r="41" spans="1:3" x14ac:dyDescent="0.2">
      <c r="A41" s="7" t="s">
        <v>1026</v>
      </c>
      <c r="B41" s="8">
        <v>4</v>
      </c>
      <c r="C41" s="8">
        <v>0</v>
      </c>
    </row>
    <row r="42" spans="1:3" x14ac:dyDescent="0.2">
      <c r="A42" s="7" t="s">
        <v>1401</v>
      </c>
      <c r="B42" s="8">
        <v>4</v>
      </c>
      <c r="C42" s="8">
        <v>0</v>
      </c>
    </row>
    <row r="43" spans="1:3" x14ac:dyDescent="0.2">
      <c r="A43" s="7" t="s">
        <v>509</v>
      </c>
      <c r="B43" s="8">
        <v>4</v>
      </c>
      <c r="C43" s="8">
        <v>0</v>
      </c>
    </row>
    <row r="44" spans="1:3" x14ac:dyDescent="0.2">
      <c r="A44" s="7" t="s">
        <v>1867</v>
      </c>
      <c r="B44" s="8">
        <v>0</v>
      </c>
      <c r="C44" s="8">
        <v>0</v>
      </c>
    </row>
    <row r="45" spans="1:3" x14ac:dyDescent="0.2">
      <c r="A45" s="7" t="s">
        <v>1067</v>
      </c>
      <c r="B45" s="8">
        <v>4</v>
      </c>
      <c r="C45" s="8">
        <v>0</v>
      </c>
    </row>
    <row r="46" spans="1:3" x14ac:dyDescent="0.2">
      <c r="A46" s="7" t="s">
        <v>1491</v>
      </c>
      <c r="B46" s="8">
        <v>2</v>
      </c>
      <c r="C46" s="8">
        <v>0</v>
      </c>
    </row>
    <row r="47" spans="1:3" x14ac:dyDescent="0.2">
      <c r="A47" s="7" t="s">
        <v>1873</v>
      </c>
      <c r="B47" s="8">
        <v>3</v>
      </c>
      <c r="C47" s="8">
        <v>0</v>
      </c>
    </row>
    <row r="48" spans="1:3" x14ac:dyDescent="0.2">
      <c r="A48" s="7" t="s">
        <v>768</v>
      </c>
      <c r="B48" s="8">
        <v>4</v>
      </c>
      <c r="C48" s="8">
        <v>0</v>
      </c>
    </row>
    <row r="49" spans="1:3" x14ac:dyDescent="0.2">
      <c r="A49" s="7" t="s">
        <v>1977</v>
      </c>
      <c r="B49" s="8">
        <v>4</v>
      </c>
      <c r="C49" s="8">
        <v>0</v>
      </c>
    </row>
    <row r="50" spans="1:3" x14ac:dyDescent="0.2">
      <c r="A50" s="7" t="s">
        <v>1978</v>
      </c>
      <c r="B50" s="8">
        <v>0</v>
      </c>
      <c r="C50" s="8">
        <v>0</v>
      </c>
    </row>
    <row r="51" spans="1:3" x14ac:dyDescent="0.2">
      <c r="A51" s="7" t="s">
        <v>2032</v>
      </c>
      <c r="B51" s="8">
        <v>135</v>
      </c>
      <c r="C51" s="8">
        <v>17</v>
      </c>
    </row>
    <row r="52" spans="1:3" x14ac:dyDescent="0.2">
      <c r="A52"/>
      <c r="B52"/>
      <c r="C5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2F0D1-E207-C341-98BE-F05E06EAE20E}">
  <dimension ref="A1:H15"/>
  <sheetViews>
    <sheetView tabSelected="1" topLeftCell="A10" workbookViewId="0">
      <selection activeCell="D16" sqref="D16"/>
    </sheetView>
  </sheetViews>
  <sheetFormatPr baseColWidth="10" defaultRowHeight="18" x14ac:dyDescent="0.2"/>
  <cols>
    <col min="1" max="1" width="16.5" style="2" customWidth="1"/>
    <col min="2" max="2" width="19.33203125" style="2" customWidth="1"/>
    <col min="3" max="3" width="18.33203125" style="18" customWidth="1"/>
    <col min="4" max="4" width="21.5" style="13" customWidth="1"/>
    <col min="5" max="6" width="10.83203125" style="2"/>
    <col min="7" max="7" width="14" style="2" customWidth="1"/>
    <col min="8" max="8" width="10.83203125" style="2"/>
  </cols>
  <sheetData>
    <row r="1" spans="1:8" x14ac:dyDescent="0.2">
      <c r="A1" s="14" t="s">
        <v>2073</v>
      </c>
      <c r="D1" s="15" t="s">
        <v>2074</v>
      </c>
    </row>
    <row r="2" spans="1:8" x14ac:dyDescent="0.2">
      <c r="A2" s="14" t="s">
        <v>2075</v>
      </c>
      <c r="B2" s="2" t="s">
        <v>2076</v>
      </c>
      <c r="C2" s="18">
        <v>45</v>
      </c>
      <c r="G2" s="2" t="s">
        <v>2077</v>
      </c>
      <c r="H2" s="2">
        <v>5</v>
      </c>
    </row>
    <row r="3" spans="1:8" x14ac:dyDescent="0.2">
      <c r="A3" s="16"/>
      <c r="B3" s="2" t="s">
        <v>2078</v>
      </c>
      <c r="C3" s="18">
        <f>C2*H3</f>
        <v>135</v>
      </c>
      <c r="G3" s="2" t="s">
        <v>2079</v>
      </c>
      <c r="H3" s="2">
        <v>3</v>
      </c>
    </row>
    <row r="4" spans="1:8" x14ac:dyDescent="0.2">
      <c r="A4" s="16"/>
      <c r="B4" s="2" t="s">
        <v>2080</v>
      </c>
      <c r="C4" s="18">
        <v>135</v>
      </c>
      <c r="D4" s="13">
        <f>C4/C2/5</f>
        <v>0.6</v>
      </c>
    </row>
    <row r="5" spans="1:8" x14ac:dyDescent="0.2">
      <c r="A5" s="16"/>
      <c r="B5" s="2" t="s">
        <v>2081</v>
      </c>
      <c r="C5" s="18">
        <v>17</v>
      </c>
      <c r="D5" s="13">
        <f>C5/C2/H2</f>
        <v>7.5555555555555556E-2</v>
      </c>
    </row>
    <row r="6" spans="1:8" x14ac:dyDescent="0.2">
      <c r="A6" s="16"/>
    </row>
    <row r="7" spans="1:8" x14ac:dyDescent="0.2">
      <c r="A7" s="14" t="s">
        <v>2082</v>
      </c>
      <c r="B7" s="2" t="s">
        <v>2076</v>
      </c>
      <c r="C7" s="18">
        <v>39</v>
      </c>
    </row>
    <row r="8" spans="1:8" x14ac:dyDescent="0.2">
      <c r="A8" s="16"/>
      <c r="B8" s="2" t="s">
        <v>2078</v>
      </c>
      <c r="C8" s="18">
        <f>C7*H3</f>
        <v>117</v>
      </c>
    </row>
    <row r="9" spans="1:8" x14ac:dyDescent="0.2">
      <c r="A9" s="16"/>
      <c r="B9" s="2" t="s">
        <v>2080</v>
      </c>
      <c r="C9" s="18">
        <v>113</v>
      </c>
      <c r="D9" s="13">
        <f>C9/C7/H2</f>
        <v>0.57948717948717943</v>
      </c>
    </row>
    <row r="10" spans="1:8" x14ac:dyDescent="0.2">
      <c r="A10" s="16"/>
      <c r="B10" s="2" t="s">
        <v>2081</v>
      </c>
      <c r="C10" s="18">
        <v>17</v>
      </c>
      <c r="D10" s="13">
        <f>C10/C7/H2</f>
        <v>8.7179487179487175E-2</v>
      </c>
    </row>
    <row r="12" spans="1:8" x14ac:dyDescent="0.2">
      <c r="A12" s="9" t="s">
        <v>2041</v>
      </c>
      <c r="B12" s="2" t="s">
        <v>2076</v>
      </c>
      <c r="C12" s="18">
        <v>11</v>
      </c>
    </row>
    <row r="13" spans="1:8" x14ac:dyDescent="0.2">
      <c r="B13" s="2" t="s">
        <v>2078</v>
      </c>
      <c r="C13" s="18">
        <v>33</v>
      </c>
    </row>
    <row r="14" spans="1:8" x14ac:dyDescent="0.2">
      <c r="B14" s="2" t="s">
        <v>2080</v>
      </c>
      <c r="C14" s="18">
        <v>37</v>
      </c>
      <c r="D14" s="13">
        <f>C14/C12/H2</f>
        <v>0.67272727272727273</v>
      </c>
    </row>
    <row r="15" spans="1:8" x14ac:dyDescent="0.2">
      <c r="B15" s="2" t="s">
        <v>2081</v>
      </c>
      <c r="C15" s="18">
        <v>5</v>
      </c>
      <c r="D15" s="13">
        <f>C15/C12/H2</f>
        <v>9.0909090909090912E-2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Pubblicazion RAW data</vt:lpstr>
      <vt:lpstr>Pubblicazioni senza duplicazion</vt:lpstr>
      <vt:lpstr>rivQ1</vt:lpstr>
      <vt:lpstr>rivQ2</vt:lpstr>
      <vt:lpstr>Afferenti</vt:lpstr>
      <vt:lpstr>Monitoraggio mid-term</vt:lpstr>
      <vt:lpstr>Mid-term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tizioc73@gmail.com</cp:lastModifiedBy>
  <dcterms:created xsi:type="dcterms:W3CDTF">2023-10-27T13:24:41Z</dcterms:created>
  <dcterms:modified xsi:type="dcterms:W3CDTF">2023-10-30T08:30:07Z</dcterms:modified>
</cp:coreProperties>
</file>